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namedSheetViews/namedSheetView1.xml" ContentType="application/vnd.ms-excel.namedsheetview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hidePivotFieldList="1" defaultThemeVersion="166925"/>
  <mc:AlternateContent xmlns:mc="http://schemas.openxmlformats.org/markup-compatibility/2006">
    <mc:Choice Requires="x15">
      <x15ac:absPath xmlns:x15ac="http://schemas.microsoft.com/office/spreadsheetml/2010/11/ac" url="https://danegovco.sharepoint.com/sites/osis/GobiernoTI/Documentos compartidos/PETI 2023-2026/02 Planeación/PETI 2023-2026_20250130/"/>
    </mc:Choice>
  </mc:AlternateContent>
  <xr:revisionPtr revIDLastSave="263" documentId="8_{BFC7BC1C-D94C-436B-B238-99B317CE96C8}" xr6:coauthVersionLast="47" xr6:coauthVersionMax="47" xr10:uidLastSave="{BFF5674F-DEDA-4FFD-AFEA-F1877197E43A}"/>
  <bookViews>
    <workbookView xWindow="-120" yWindow="-120" windowWidth="29040" windowHeight="15720" tabRatio="890" activeTab="2" xr2:uid="{0F193FDF-9353-4EF7-8C39-3DF4D05592A7}"/>
  </bookViews>
  <sheets>
    <sheet name="Portafolio" sheetId="6" r:id="rId1"/>
    <sheet name="Hoja de ruta" sheetId="14" r:id="rId2"/>
    <sheet name="Resumen" sheetId="15" r:id="rId3"/>
    <sheet name="Hoja1" sheetId="5" state="hidden" r:id="rId4"/>
  </sheets>
  <definedNames>
    <definedName name="_xlnm._FilterDatabase" localSheetId="0" hidden="1">Portafolio!$A$2:$AC$132</definedName>
    <definedName name="Area">#REF!</definedName>
    <definedName name="Calendar9Year">#REF!</definedName>
    <definedName name="Calendario10Año">#REF!</definedName>
    <definedName name="Calendario10Mes">#REF!</definedName>
    <definedName name="Calendario10MesOpción">MATCH(Calendario10Mes,Meses,0)</definedName>
    <definedName name="Calendario11Año">#REF!</definedName>
    <definedName name="Calendario11Mes">#REF!</definedName>
    <definedName name="Calendario11MesOpción">MATCH(Calendario11Mes,Meses,0)</definedName>
    <definedName name="Calendario12Año">#REF!</definedName>
    <definedName name="Calendario12Mes">#REF!</definedName>
    <definedName name="Calendario12MesOpción">MATCH(Calendario12Mes,Meses,0)</definedName>
    <definedName name="Calendario1Año">#REF!</definedName>
    <definedName name="Calendario1Mes">#REF!</definedName>
    <definedName name="Calendario1MesOpción">MATCH(Calendario1Mes,Meses,0)</definedName>
    <definedName name="Calendario2Año">#REF!</definedName>
    <definedName name="Calendario2Mes">#REF!</definedName>
    <definedName name="Calendario2MesOpción">MATCH(Calendario2Mes,Meses,0)</definedName>
    <definedName name="Calendario3Año">#REF!</definedName>
    <definedName name="Calendario3Mes">#REF!</definedName>
    <definedName name="Calendario3MesOpción">MATCH(Calendario3Mes,Meses,0)</definedName>
    <definedName name="Calendario4Año">#REF!</definedName>
    <definedName name="Calendario4Mes">#REF!</definedName>
    <definedName name="Calendario4MesOpción">MATCH(Calendario4Mes,Meses,0)</definedName>
    <definedName name="Calendario5Año">#REF!</definedName>
    <definedName name="Calendario5Mes">#REF!</definedName>
    <definedName name="Calendario5MesOpción">MATCH(Calendario5Mes,Meses,0)</definedName>
    <definedName name="Calendario6Año">#REF!</definedName>
    <definedName name="Calendario6Mes">#REF!</definedName>
    <definedName name="Calendario6MesOpción">MATCH(Calendario6Mes,Meses,0)</definedName>
    <definedName name="Calendario7Año">#REF!</definedName>
    <definedName name="Calendario7Mes">#REF!</definedName>
    <definedName name="Calendario7MesOpción">MATCH(Calendario7Mes,Meses,0)</definedName>
    <definedName name="Calendario8Año">#REF!</definedName>
    <definedName name="Calendario8Mes">#REF!</definedName>
    <definedName name="Calendario8MesOpción">MATCH(Calendario8Mes,Meses,0)</definedName>
    <definedName name="Calendario9Mes">#REF!</definedName>
    <definedName name="Calendario9MesOpción">MATCH(Calendario9Mes,Meses,0)</definedName>
    <definedName name="CODIGOS">#REF!</definedName>
    <definedName name="ColumnTitleRegion1..H12.1">#REF!</definedName>
    <definedName name="ColumnTitleRegion10..H54.1">#REF!</definedName>
    <definedName name="ColumnTitleRegion11..C56.1">#REF!</definedName>
    <definedName name="ColumnTitleRegion12..D56.1">#REF!</definedName>
    <definedName name="ColumnTitleRegion13..H68.1">#REF!</definedName>
    <definedName name="ColumnTitleRegion14..C70.1">#REF!</definedName>
    <definedName name="ColumnTitleRegion15..D70.1">#REF!</definedName>
    <definedName name="ColumnTitleRegion16..H82.1">#REF!</definedName>
    <definedName name="ColumnTitleRegion17..C84.1">#REF!</definedName>
    <definedName name="ColumnTitleRegion18..D84.1">#REF!</definedName>
    <definedName name="ColumnTitleRegion19..H96.1">#REF!</definedName>
    <definedName name="ColumnTitleRegion2..C14.1">#REF!</definedName>
    <definedName name="ColumnTitleRegion20..C98.1">#REF!</definedName>
    <definedName name="ColumnTitleRegion21..D98.1">#REF!</definedName>
    <definedName name="ColumnTitleRegion22..H110.1">#REF!</definedName>
    <definedName name="ColumnTitleRegion23..C112.1">#REF!</definedName>
    <definedName name="ColumnTitleRegion24..D112.1">#REF!</definedName>
    <definedName name="ColumnTitleRegion25..H124.1">#REF!</definedName>
    <definedName name="ColumnTitleRegion26..C126.1">#REF!</definedName>
    <definedName name="ColumnTitleRegion27..D126.1">#REF!</definedName>
    <definedName name="ColumnTitleRegion28..H138.1">#REF!</definedName>
    <definedName name="ColumnTitleRegion29..C140.1">#REF!</definedName>
    <definedName name="ColumnTitleRegion3..D14.1">#REF!</definedName>
    <definedName name="ColumnTitleRegion30..D140.1">#REF!</definedName>
    <definedName name="ColumnTitleRegion31..H152.1">#REF!</definedName>
    <definedName name="ColumnTitleRegion32..C154.1">#REF!</definedName>
    <definedName name="ColumnTitleRegion33..D154.1">#REF!</definedName>
    <definedName name="ColumnTitleRegion34..H166.1">#REF!</definedName>
    <definedName name="ColumnTitleRegion35..C168.1">#REF!</definedName>
    <definedName name="ColumnTitleRegion36..D168.1">#REF!</definedName>
    <definedName name="ColumnTitleRegion4..H26.1">#REF!</definedName>
    <definedName name="ColumnTitleRegion5..C28.1">#REF!</definedName>
    <definedName name="ColumnTitleRegion6..D28.1">#REF!</definedName>
    <definedName name="ColumnTitleRegion7..H40.1">#REF!</definedName>
    <definedName name="ColumnTitleRegion8..C42.1">#REF!</definedName>
    <definedName name="ColumnTitleRegion9..D42.1">#REF!</definedName>
    <definedName name="DíaDeLaSemanaOpción">MATCH(InicioDeSemana,DíasDeLaSemana,0)+10</definedName>
    <definedName name="Días">{0,1,2,3,4,5,6}</definedName>
    <definedName name="DíasDeLaSemana">{"LUNES","MARTES","MIÉRCOLES","JUEVES","VIERNES","SÁBADO","DOMINGO"}</definedName>
    <definedName name="Estado">Hoja1!$A$1:$A$5</definedName>
    <definedName name="InicioDeSemana">#REF!</definedName>
    <definedName name="Meses">{"Enero","Febrero","Marzo","Abril","Mayo","Junio","Julio","Agosto","Septiembre","Octubre","Noviembre","Diciembre"}</definedName>
    <definedName name="WeekStartValue">IF(InicioDeSemana="LUNES",2,1)</definedName>
  </definedNames>
  <calcPr calcId="191028"/>
  <pivotCaches>
    <pivotCache cacheId="0"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6" i="6" l="1"/>
  <c r="C108" i="6"/>
  <c r="BA133" i="14"/>
  <c r="AZ133" i="14"/>
  <c r="AY133" i="14"/>
  <c r="AX133" i="14"/>
  <c r="AW133" i="14"/>
  <c r="AV133" i="14"/>
  <c r="AU133" i="14"/>
  <c r="AT133" i="14"/>
  <c r="AS133" i="14"/>
  <c r="AR133" i="14"/>
  <c r="AQ133" i="14"/>
  <c r="AP133" i="14"/>
  <c r="AO133" i="14"/>
  <c r="AN133" i="14"/>
  <c r="AM133" i="14"/>
  <c r="AL133" i="14"/>
  <c r="AK133" i="14"/>
  <c r="AJ133" i="14"/>
  <c r="AI133" i="14"/>
  <c r="AH133" i="14"/>
  <c r="AG133" i="14"/>
  <c r="AF133" i="14"/>
  <c r="AE133" i="14"/>
  <c r="AD133" i="14"/>
  <c r="BA132" i="14"/>
  <c r="AZ132" i="14"/>
  <c r="AY132" i="14"/>
  <c r="AX132" i="14"/>
  <c r="AW132" i="14"/>
  <c r="AV132" i="14"/>
  <c r="AU132" i="14"/>
  <c r="AT132" i="14"/>
  <c r="AS132" i="14"/>
  <c r="AR132" i="14"/>
  <c r="AQ132" i="14"/>
  <c r="AP132" i="14"/>
  <c r="AO132" i="14"/>
  <c r="AN132" i="14"/>
  <c r="AM132" i="14"/>
  <c r="AL132" i="14"/>
  <c r="AK132" i="14"/>
  <c r="AJ132" i="14"/>
  <c r="AI132" i="14"/>
  <c r="AH132" i="14"/>
  <c r="AG132" i="14"/>
  <c r="AF132" i="14"/>
  <c r="AE132" i="14"/>
  <c r="AD132" i="14"/>
  <c r="BA131" i="14"/>
  <c r="AZ131" i="14"/>
  <c r="AY131" i="14"/>
  <c r="AX131" i="14"/>
  <c r="AW131" i="14"/>
  <c r="AV131" i="14"/>
  <c r="AU131" i="14"/>
  <c r="AT131" i="14"/>
  <c r="AS131" i="14"/>
  <c r="AR131" i="14"/>
  <c r="AQ131" i="14"/>
  <c r="AP131" i="14"/>
  <c r="AO131" i="14"/>
  <c r="AN131" i="14"/>
  <c r="AM131" i="14"/>
  <c r="AL131" i="14"/>
  <c r="AK131" i="14"/>
  <c r="AJ131" i="14"/>
  <c r="AI131" i="14"/>
  <c r="AH131" i="14"/>
  <c r="AG131" i="14"/>
  <c r="AF131" i="14"/>
  <c r="AE131" i="14"/>
  <c r="AD131" i="14"/>
  <c r="BA130" i="14"/>
  <c r="AZ130" i="14"/>
  <c r="AY130" i="14"/>
  <c r="AX130" i="14"/>
  <c r="AW130" i="14"/>
  <c r="AV130" i="14"/>
  <c r="AU130" i="14"/>
  <c r="AT130" i="14"/>
  <c r="AS130" i="14"/>
  <c r="AR130" i="14"/>
  <c r="AQ130" i="14"/>
  <c r="AP130" i="14"/>
  <c r="AO130" i="14"/>
  <c r="AN130" i="14"/>
  <c r="AM130" i="14"/>
  <c r="AL130" i="14"/>
  <c r="AK130" i="14"/>
  <c r="AJ130" i="14"/>
  <c r="AI130" i="14"/>
  <c r="AH130" i="14"/>
  <c r="AG130" i="14"/>
  <c r="AF130" i="14"/>
  <c r="AE130" i="14"/>
  <c r="AD130" i="14"/>
  <c r="BA129" i="14"/>
  <c r="AZ129" i="14"/>
  <c r="AY129" i="14"/>
  <c r="AX129" i="14"/>
  <c r="AW129" i="14"/>
  <c r="AV129" i="14"/>
  <c r="AU129" i="14"/>
  <c r="AT129" i="14"/>
  <c r="AS129" i="14"/>
  <c r="AR129" i="14"/>
  <c r="AQ129" i="14"/>
  <c r="AP129" i="14"/>
  <c r="AO129" i="14"/>
  <c r="AN129" i="14"/>
  <c r="AM129" i="14"/>
  <c r="AL129" i="14"/>
  <c r="AK129" i="14"/>
  <c r="AJ129" i="14"/>
  <c r="AI129" i="14"/>
  <c r="AH129" i="14"/>
  <c r="AG129" i="14"/>
  <c r="AF129" i="14"/>
  <c r="AE129" i="14"/>
  <c r="AD129" i="14"/>
  <c r="BA128" i="14"/>
  <c r="AZ128" i="14"/>
  <c r="AY128" i="14"/>
  <c r="AX128" i="14"/>
  <c r="AW128" i="14"/>
  <c r="AV128" i="14"/>
  <c r="AU128" i="14"/>
  <c r="AT128" i="14"/>
  <c r="AS128" i="14"/>
  <c r="AR128" i="14"/>
  <c r="AQ128" i="14"/>
  <c r="AP128" i="14"/>
  <c r="AO128" i="14"/>
  <c r="AN128" i="14"/>
  <c r="AM128" i="14"/>
  <c r="AL128" i="14"/>
  <c r="AK128" i="14"/>
  <c r="AJ128" i="14"/>
  <c r="AI128" i="14"/>
  <c r="AH128" i="14"/>
  <c r="AG128" i="14"/>
  <c r="AF128" i="14"/>
  <c r="AE128" i="14"/>
  <c r="AD128" i="14"/>
  <c r="BA127" i="14"/>
  <c r="AZ127" i="14"/>
  <c r="AY127" i="14"/>
  <c r="AX127" i="14"/>
  <c r="AW127" i="14"/>
  <c r="AV127" i="14"/>
  <c r="AU127" i="14"/>
  <c r="AT127" i="14"/>
  <c r="AS127" i="14"/>
  <c r="AR127" i="14"/>
  <c r="AQ127" i="14"/>
  <c r="AP127" i="14"/>
  <c r="AO127" i="14"/>
  <c r="AN127" i="14"/>
  <c r="AM127" i="14"/>
  <c r="AL127" i="14"/>
  <c r="AK127" i="14"/>
  <c r="AJ127" i="14"/>
  <c r="AI127" i="14"/>
  <c r="AH127" i="14"/>
  <c r="AG127" i="14"/>
  <c r="AF127" i="14"/>
  <c r="AE127" i="14"/>
  <c r="AD127" i="14"/>
  <c r="BA126" i="14"/>
  <c r="AZ126" i="14"/>
  <c r="AY126" i="14"/>
  <c r="AX126" i="14"/>
  <c r="AW126" i="14"/>
  <c r="AV126" i="14"/>
  <c r="AU126" i="14"/>
  <c r="AT126" i="14"/>
  <c r="AS126" i="14"/>
  <c r="AR126" i="14"/>
  <c r="AQ126" i="14"/>
  <c r="AP126" i="14"/>
  <c r="AO126" i="14"/>
  <c r="AN126" i="14"/>
  <c r="AM126" i="14"/>
  <c r="AL126" i="14"/>
  <c r="AK126" i="14"/>
  <c r="AJ126" i="14"/>
  <c r="AI126" i="14"/>
  <c r="AH126" i="14"/>
  <c r="AG126" i="14"/>
  <c r="AF126" i="14"/>
  <c r="AE126" i="14"/>
  <c r="AD126" i="14"/>
  <c r="BA125" i="14"/>
  <c r="AZ125" i="14"/>
  <c r="AY125" i="14"/>
  <c r="AX125" i="14"/>
  <c r="AW125" i="14"/>
  <c r="AV125" i="14"/>
  <c r="AU125" i="14"/>
  <c r="AT125" i="14"/>
  <c r="AS125" i="14"/>
  <c r="AR125" i="14"/>
  <c r="AQ125" i="14"/>
  <c r="AP125" i="14"/>
  <c r="AO125" i="14"/>
  <c r="AN125" i="14"/>
  <c r="AM125" i="14"/>
  <c r="AL125" i="14"/>
  <c r="AK125" i="14"/>
  <c r="AJ125" i="14"/>
  <c r="AI125" i="14"/>
  <c r="AH125" i="14"/>
  <c r="AG125" i="14"/>
  <c r="AF125" i="14"/>
  <c r="AE125" i="14"/>
  <c r="AD125" i="14"/>
  <c r="BA124" i="14"/>
  <c r="AZ124" i="14"/>
  <c r="AY124" i="14"/>
  <c r="AX124" i="14"/>
  <c r="AW124" i="14"/>
  <c r="AV124" i="14"/>
  <c r="AU124" i="14"/>
  <c r="AT124" i="14"/>
  <c r="AS124" i="14"/>
  <c r="AR124" i="14"/>
  <c r="AQ124" i="14"/>
  <c r="AP124" i="14"/>
  <c r="AO124" i="14"/>
  <c r="AN124" i="14"/>
  <c r="AM124" i="14"/>
  <c r="AL124" i="14"/>
  <c r="AK124" i="14"/>
  <c r="AJ124" i="14"/>
  <c r="AI124" i="14"/>
  <c r="AH124" i="14"/>
  <c r="AG124" i="14"/>
  <c r="AF124" i="14"/>
  <c r="AE124" i="14"/>
  <c r="AD124" i="14"/>
  <c r="BA123" i="14"/>
  <c r="AZ123" i="14"/>
  <c r="AY123" i="14"/>
  <c r="AX123" i="14"/>
  <c r="AW123" i="14"/>
  <c r="AV123" i="14"/>
  <c r="AU123" i="14"/>
  <c r="AT123" i="14"/>
  <c r="AS123" i="14"/>
  <c r="AR123" i="14"/>
  <c r="AQ123" i="14"/>
  <c r="AP123" i="14"/>
  <c r="AO123" i="14"/>
  <c r="AN123" i="14"/>
  <c r="AM123" i="14"/>
  <c r="AL123" i="14"/>
  <c r="AK123" i="14"/>
  <c r="AJ123" i="14"/>
  <c r="AI123" i="14"/>
  <c r="AH123" i="14"/>
  <c r="AG123" i="14"/>
  <c r="AF123" i="14"/>
  <c r="AE123" i="14"/>
  <c r="AD123" i="14"/>
  <c r="BA122" i="14"/>
  <c r="AZ122" i="14"/>
  <c r="AY122" i="14"/>
  <c r="AX122" i="14"/>
  <c r="AW122" i="14"/>
  <c r="AV122" i="14"/>
  <c r="AU122" i="14"/>
  <c r="AT122" i="14"/>
  <c r="AS122" i="14"/>
  <c r="AR122" i="14"/>
  <c r="AQ122" i="14"/>
  <c r="AP122" i="14"/>
  <c r="AO122" i="14"/>
  <c r="AN122" i="14"/>
  <c r="AM122" i="14"/>
  <c r="AL122" i="14"/>
  <c r="AK122" i="14"/>
  <c r="AJ122" i="14"/>
  <c r="AI122" i="14"/>
  <c r="AH122" i="14"/>
  <c r="AG122" i="14"/>
  <c r="AF122" i="14"/>
  <c r="AE122" i="14"/>
  <c r="AD122" i="14"/>
  <c r="BA121" i="14"/>
  <c r="AZ121" i="14"/>
  <c r="AY121" i="14"/>
  <c r="AX121" i="14"/>
  <c r="AW121" i="14"/>
  <c r="AV121" i="14"/>
  <c r="AU121" i="14"/>
  <c r="AT121" i="14"/>
  <c r="AS121" i="14"/>
  <c r="AR121" i="14"/>
  <c r="AQ121" i="14"/>
  <c r="AP121" i="14"/>
  <c r="AO121" i="14"/>
  <c r="AN121" i="14"/>
  <c r="AM121" i="14"/>
  <c r="AL121" i="14"/>
  <c r="AK121" i="14"/>
  <c r="AJ121" i="14"/>
  <c r="AI121" i="14"/>
  <c r="AH121" i="14"/>
  <c r="AG121" i="14"/>
  <c r="AF121" i="14"/>
  <c r="AE121" i="14"/>
  <c r="AD121" i="14"/>
  <c r="BA120" i="14"/>
  <c r="AZ120" i="14"/>
  <c r="AY120" i="14"/>
  <c r="AX120" i="14"/>
  <c r="AW120" i="14"/>
  <c r="AV120" i="14"/>
  <c r="AU120" i="14"/>
  <c r="AT120" i="14"/>
  <c r="AS120" i="14"/>
  <c r="AR120" i="14"/>
  <c r="AQ120" i="14"/>
  <c r="AP120" i="14"/>
  <c r="AO120" i="14"/>
  <c r="AN120" i="14"/>
  <c r="AM120" i="14"/>
  <c r="AL120" i="14"/>
  <c r="AK120" i="14"/>
  <c r="AJ120" i="14"/>
  <c r="AI120" i="14"/>
  <c r="AH120" i="14"/>
  <c r="AG120" i="14"/>
  <c r="AF120" i="14"/>
  <c r="AE120" i="14"/>
  <c r="AD120" i="14"/>
  <c r="BA119" i="14"/>
  <c r="AZ119" i="14"/>
  <c r="AY119" i="14"/>
  <c r="AX119" i="14"/>
  <c r="AW119" i="14"/>
  <c r="AV119" i="14"/>
  <c r="AU119" i="14"/>
  <c r="AT119" i="14"/>
  <c r="AS119" i="14"/>
  <c r="AR119" i="14"/>
  <c r="AQ119" i="14"/>
  <c r="AP119" i="14"/>
  <c r="AO119" i="14"/>
  <c r="AN119" i="14"/>
  <c r="AM119" i="14"/>
  <c r="AL119" i="14"/>
  <c r="AK119" i="14"/>
  <c r="AJ119" i="14"/>
  <c r="AI119" i="14"/>
  <c r="AH119" i="14"/>
  <c r="AG119" i="14"/>
  <c r="AF119" i="14"/>
  <c r="AE119" i="14"/>
  <c r="AD119" i="14"/>
  <c r="BA118" i="14"/>
  <c r="AZ118" i="14"/>
  <c r="AY118" i="14"/>
  <c r="AX118" i="14"/>
  <c r="AW118" i="14"/>
  <c r="AV118" i="14"/>
  <c r="AU118" i="14"/>
  <c r="AT118" i="14"/>
  <c r="AS118" i="14"/>
  <c r="AR118" i="14"/>
  <c r="AQ118" i="14"/>
  <c r="AP118" i="14"/>
  <c r="AO118" i="14"/>
  <c r="AN118" i="14"/>
  <c r="AM118" i="14"/>
  <c r="AL118" i="14"/>
  <c r="AK118" i="14"/>
  <c r="AJ118" i="14"/>
  <c r="AI118" i="14"/>
  <c r="AH118" i="14"/>
  <c r="AG118" i="14"/>
  <c r="AF118" i="14"/>
  <c r="AE118" i="14"/>
  <c r="AD118" i="14"/>
  <c r="BA117" i="14"/>
  <c r="AZ117" i="14"/>
  <c r="AY117" i="14"/>
  <c r="AX117" i="14"/>
  <c r="AW117" i="14"/>
  <c r="AV117" i="14"/>
  <c r="AU117" i="14"/>
  <c r="AT117" i="14"/>
  <c r="AS117" i="14"/>
  <c r="AR117" i="14"/>
  <c r="AQ117" i="14"/>
  <c r="AP117" i="14"/>
  <c r="AO117" i="14"/>
  <c r="AN117" i="14"/>
  <c r="AM117" i="14"/>
  <c r="AL117" i="14"/>
  <c r="AK117" i="14"/>
  <c r="AJ117" i="14"/>
  <c r="AI117" i="14"/>
  <c r="AH117" i="14"/>
  <c r="AG117" i="14"/>
  <c r="AF117" i="14"/>
  <c r="AE117" i="14"/>
  <c r="AD117" i="14"/>
  <c r="BA116" i="14"/>
  <c r="AZ116" i="14"/>
  <c r="AY116" i="14"/>
  <c r="AX116" i="14"/>
  <c r="AW116" i="14"/>
  <c r="AV116" i="14"/>
  <c r="AU116" i="14"/>
  <c r="AT116" i="14"/>
  <c r="AS116" i="14"/>
  <c r="AR116" i="14"/>
  <c r="AQ116" i="14"/>
  <c r="AP116" i="14"/>
  <c r="AO116" i="14"/>
  <c r="AN116" i="14"/>
  <c r="AM116" i="14"/>
  <c r="AL116" i="14"/>
  <c r="AK116" i="14"/>
  <c r="AJ116" i="14"/>
  <c r="AI116" i="14"/>
  <c r="AH116" i="14"/>
  <c r="AG116" i="14"/>
  <c r="AF116" i="14"/>
  <c r="AE116" i="14"/>
  <c r="AD116" i="14"/>
  <c r="BA115" i="14"/>
  <c r="AZ115" i="14"/>
  <c r="AY115" i="14"/>
  <c r="AX115" i="14"/>
  <c r="AW115" i="14"/>
  <c r="AV115" i="14"/>
  <c r="AU115" i="14"/>
  <c r="AT115" i="14"/>
  <c r="AS115" i="14"/>
  <c r="AR115" i="14"/>
  <c r="AQ115" i="14"/>
  <c r="AP115" i="14"/>
  <c r="AO115" i="14"/>
  <c r="AN115" i="14"/>
  <c r="AM115" i="14"/>
  <c r="AL115" i="14"/>
  <c r="AK115" i="14"/>
  <c r="AJ115" i="14"/>
  <c r="AI115" i="14"/>
  <c r="AH115" i="14"/>
  <c r="AG115" i="14"/>
  <c r="AF115" i="14"/>
  <c r="AE115" i="14"/>
  <c r="AD115" i="14"/>
  <c r="BA114" i="14"/>
  <c r="AZ114" i="14"/>
  <c r="AY114" i="14"/>
  <c r="AX114" i="14"/>
  <c r="AW114" i="14"/>
  <c r="AV114" i="14"/>
  <c r="AU114" i="14"/>
  <c r="AT114" i="14"/>
  <c r="AS114" i="14"/>
  <c r="AR114" i="14"/>
  <c r="AQ114" i="14"/>
  <c r="AP114" i="14"/>
  <c r="AO114" i="14"/>
  <c r="AN114" i="14"/>
  <c r="AM114" i="14"/>
  <c r="AL114" i="14"/>
  <c r="AK114" i="14"/>
  <c r="AJ114" i="14"/>
  <c r="AI114" i="14"/>
  <c r="AH114" i="14"/>
  <c r="AG114" i="14"/>
  <c r="AF114" i="14"/>
  <c r="AE114" i="14"/>
  <c r="AD114" i="14"/>
  <c r="BA113" i="14"/>
  <c r="AZ113" i="14"/>
  <c r="AY113" i="14"/>
  <c r="AX113" i="14"/>
  <c r="AW113" i="14"/>
  <c r="AV113" i="14"/>
  <c r="AU113" i="14"/>
  <c r="AT113" i="14"/>
  <c r="AS113" i="14"/>
  <c r="AR113" i="14"/>
  <c r="AQ113" i="14"/>
  <c r="AP113" i="14"/>
  <c r="AO113" i="14"/>
  <c r="AN113" i="14"/>
  <c r="AM113" i="14"/>
  <c r="AL113" i="14"/>
  <c r="AK113" i="14"/>
  <c r="AJ113" i="14"/>
  <c r="AI113" i="14"/>
  <c r="AH113" i="14"/>
  <c r="AG113" i="14"/>
  <c r="AF113" i="14"/>
  <c r="AE113" i="14"/>
  <c r="AD113" i="14"/>
  <c r="BA112" i="14"/>
  <c r="AZ112" i="14"/>
  <c r="AY112" i="14"/>
  <c r="AX112" i="14"/>
  <c r="AW112" i="14"/>
  <c r="AV112" i="14"/>
  <c r="AU112" i="14"/>
  <c r="AT112" i="14"/>
  <c r="AS112" i="14"/>
  <c r="AR112" i="14"/>
  <c r="AQ112" i="14"/>
  <c r="AP112" i="14"/>
  <c r="AO112" i="14"/>
  <c r="AN112" i="14"/>
  <c r="AM112" i="14"/>
  <c r="AL112" i="14"/>
  <c r="AK112" i="14"/>
  <c r="AJ112" i="14"/>
  <c r="AI112" i="14"/>
  <c r="AH112" i="14"/>
  <c r="AG112" i="14"/>
  <c r="AF112" i="14"/>
  <c r="AE112" i="14"/>
  <c r="AD112" i="14"/>
  <c r="BA111" i="14"/>
  <c r="AZ111" i="14"/>
  <c r="AY111" i="14"/>
  <c r="AX111" i="14"/>
  <c r="AW111" i="14"/>
  <c r="AV111" i="14"/>
  <c r="AU111" i="14"/>
  <c r="AT111" i="14"/>
  <c r="AS111" i="14"/>
  <c r="AR111" i="14"/>
  <c r="AQ111" i="14"/>
  <c r="AP111" i="14"/>
  <c r="AO111" i="14"/>
  <c r="AN111" i="14"/>
  <c r="AM111" i="14"/>
  <c r="AL111" i="14"/>
  <c r="AK111" i="14"/>
  <c r="AJ111" i="14"/>
  <c r="AI111" i="14"/>
  <c r="AH111" i="14"/>
  <c r="AG111" i="14"/>
  <c r="AF111" i="14"/>
  <c r="AE111" i="14"/>
  <c r="AD111" i="14"/>
  <c r="BA110" i="14"/>
  <c r="AZ110" i="14"/>
  <c r="AY110" i="14"/>
  <c r="AX110" i="14"/>
  <c r="AW110" i="14"/>
  <c r="AV110" i="14"/>
  <c r="AU110" i="14"/>
  <c r="AT110" i="14"/>
  <c r="AS110" i="14"/>
  <c r="AR110" i="14"/>
  <c r="AQ110" i="14"/>
  <c r="AP110" i="14"/>
  <c r="AO110" i="14"/>
  <c r="AN110" i="14"/>
  <c r="AM110" i="14"/>
  <c r="AL110" i="14"/>
  <c r="AK110" i="14"/>
  <c r="AJ110" i="14"/>
  <c r="AI110" i="14"/>
  <c r="AH110" i="14"/>
  <c r="AG110" i="14"/>
  <c r="AF110" i="14"/>
  <c r="AE110" i="14"/>
  <c r="AD110" i="14"/>
  <c r="BA109" i="14"/>
  <c r="AZ109" i="14"/>
  <c r="AY109" i="14"/>
  <c r="AX109" i="14"/>
  <c r="AW109" i="14"/>
  <c r="AV109" i="14"/>
  <c r="AU109" i="14"/>
  <c r="AT109" i="14"/>
  <c r="AS109" i="14"/>
  <c r="AR109" i="14"/>
  <c r="AQ109" i="14"/>
  <c r="AP109" i="14"/>
  <c r="AO109" i="14"/>
  <c r="AN109" i="14"/>
  <c r="AM109" i="14"/>
  <c r="AL109" i="14"/>
  <c r="AK109" i="14"/>
  <c r="AJ109" i="14"/>
  <c r="AI109" i="14"/>
  <c r="AH109" i="14"/>
  <c r="AG109" i="14"/>
  <c r="AF109" i="14"/>
  <c r="AE109" i="14"/>
  <c r="AD109" i="14"/>
  <c r="BA108" i="14"/>
  <c r="AZ108" i="14"/>
  <c r="AY108" i="14"/>
  <c r="AX108" i="14"/>
  <c r="AW108" i="14"/>
  <c r="AV108" i="14"/>
  <c r="AU108" i="14"/>
  <c r="AT108" i="14"/>
  <c r="AS108" i="14"/>
  <c r="AR108" i="14"/>
  <c r="AQ108" i="14"/>
  <c r="AP108" i="14"/>
  <c r="AO108" i="14"/>
  <c r="AN108" i="14"/>
  <c r="AM108" i="14"/>
  <c r="AL108" i="14"/>
  <c r="AK108" i="14"/>
  <c r="AJ108" i="14"/>
  <c r="AI108" i="14"/>
  <c r="AH108" i="14"/>
  <c r="AG108" i="14"/>
  <c r="AF108" i="14"/>
  <c r="AE108" i="14"/>
  <c r="AD108" i="14"/>
  <c r="BA107" i="14"/>
  <c r="AZ107" i="14"/>
  <c r="AY107" i="14"/>
  <c r="AX107" i="14"/>
  <c r="AW107" i="14"/>
  <c r="AV107" i="14"/>
  <c r="AU107" i="14"/>
  <c r="AT107" i="14"/>
  <c r="AS107" i="14"/>
  <c r="AR107" i="14"/>
  <c r="AQ107" i="14"/>
  <c r="AP107" i="14"/>
  <c r="AO107" i="14"/>
  <c r="AN107" i="14"/>
  <c r="AM107" i="14"/>
  <c r="AL107" i="14"/>
  <c r="AK107" i="14"/>
  <c r="AJ107" i="14"/>
  <c r="AI107" i="14"/>
  <c r="AH107" i="14"/>
  <c r="AG107" i="14"/>
  <c r="AF107" i="14"/>
  <c r="AE107" i="14"/>
  <c r="AD107" i="14"/>
  <c r="BA106" i="14"/>
  <c r="AZ106" i="14"/>
  <c r="AY106" i="14"/>
  <c r="AX106" i="14"/>
  <c r="AW106" i="14"/>
  <c r="AV106" i="14"/>
  <c r="AU106" i="14"/>
  <c r="AT106" i="14"/>
  <c r="AS106" i="14"/>
  <c r="AR106" i="14"/>
  <c r="AQ106" i="14"/>
  <c r="AP106" i="14"/>
  <c r="AO106" i="14"/>
  <c r="AN106" i="14"/>
  <c r="AM106" i="14"/>
  <c r="AL106" i="14"/>
  <c r="AK106" i="14"/>
  <c r="AJ106" i="14"/>
  <c r="AI106" i="14"/>
  <c r="AH106" i="14"/>
  <c r="AG106" i="14"/>
  <c r="AF106" i="14"/>
  <c r="AE106" i="14"/>
  <c r="AD106" i="14"/>
  <c r="BA105" i="14"/>
  <c r="AZ105" i="14"/>
  <c r="AY105" i="14"/>
  <c r="AX105" i="14"/>
  <c r="AW105" i="14"/>
  <c r="AV105" i="14"/>
  <c r="AU105" i="14"/>
  <c r="AT105" i="14"/>
  <c r="AS105" i="14"/>
  <c r="AR105" i="14"/>
  <c r="AQ105" i="14"/>
  <c r="AP105" i="14"/>
  <c r="AO105" i="14"/>
  <c r="AN105" i="14"/>
  <c r="AM105" i="14"/>
  <c r="AL105" i="14"/>
  <c r="AK105" i="14"/>
  <c r="AJ105" i="14"/>
  <c r="AI105" i="14"/>
  <c r="AH105" i="14"/>
  <c r="AG105" i="14"/>
  <c r="AF105" i="14"/>
  <c r="AE105" i="14"/>
  <c r="AD105" i="14"/>
  <c r="BA104" i="14"/>
  <c r="AZ104" i="14"/>
  <c r="AY104" i="14"/>
  <c r="AX104" i="14"/>
  <c r="AW104" i="14"/>
  <c r="AV104" i="14"/>
  <c r="AU104" i="14"/>
  <c r="AT104" i="14"/>
  <c r="AS104" i="14"/>
  <c r="AR104" i="14"/>
  <c r="AQ104" i="14"/>
  <c r="AP104" i="14"/>
  <c r="AO104" i="14"/>
  <c r="AN104" i="14"/>
  <c r="AM104" i="14"/>
  <c r="AL104" i="14"/>
  <c r="AK104" i="14"/>
  <c r="AJ104" i="14"/>
  <c r="AI104" i="14"/>
  <c r="AH104" i="14"/>
  <c r="AG104" i="14"/>
  <c r="AF104" i="14"/>
  <c r="AE104" i="14"/>
  <c r="AD104" i="14"/>
  <c r="BA103" i="14"/>
  <c r="AZ103" i="14"/>
  <c r="AY103" i="14"/>
  <c r="AX103" i="14"/>
  <c r="AW103" i="14"/>
  <c r="AV103" i="14"/>
  <c r="AU103" i="14"/>
  <c r="AT103" i="14"/>
  <c r="AS103" i="14"/>
  <c r="AR103" i="14"/>
  <c r="AQ103" i="14"/>
  <c r="AP103" i="14"/>
  <c r="AO103" i="14"/>
  <c r="AN103" i="14"/>
  <c r="AM103" i="14"/>
  <c r="AL103" i="14"/>
  <c r="AK103" i="14"/>
  <c r="AJ103" i="14"/>
  <c r="AI103" i="14"/>
  <c r="AH103" i="14"/>
  <c r="AG103" i="14"/>
  <c r="AF103" i="14"/>
  <c r="AE103" i="14"/>
  <c r="AD103" i="14"/>
  <c r="BA102" i="14"/>
  <c r="AZ102" i="14"/>
  <c r="AY102" i="14"/>
  <c r="AX102" i="14"/>
  <c r="AW102" i="14"/>
  <c r="AV102" i="14"/>
  <c r="AU102" i="14"/>
  <c r="AT102" i="14"/>
  <c r="AS102" i="14"/>
  <c r="AR102" i="14"/>
  <c r="AQ102" i="14"/>
  <c r="AP102" i="14"/>
  <c r="AO102" i="14"/>
  <c r="AN102" i="14"/>
  <c r="AM102" i="14"/>
  <c r="AL102" i="14"/>
  <c r="AK102" i="14"/>
  <c r="AJ102" i="14"/>
  <c r="AI102" i="14"/>
  <c r="AH102" i="14"/>
  <c r="AG102" i="14"/>
  <c r="AF102" i="14"/>
  <c r="AE102" i="14"/>
  <c r="AD102" i="14"/>
  <c r="BA101" i="14"/>
  <c r="AZ101" i="14"/>
  <c r="AY101" i="14"/>
  <c r="AX101" i="14"/>
  <c r="AW101" i="14"/>
  <c r="AV101" i="14"/>
  <c r="AU101" i="14"/>
  <c r="AT101" i="14"/>
  <c r="AS101" i="14"/>
  <c r="AR101" i="14"/>
  <c r="AQ101" i="14"/>
  <c r="AP101" i="14"/>
  <c r="AO101" i="14"/>
  <c r="AN101" i="14"/>
  <c r="AM101" i="14"/>
  <c r="AL101" i="14"/>
  <c r="AK101" i="14"/>
  <c r="AJ101" i="14"/>
  <c r="AI101" i="14"/>
  <c r="AH101" i="14"/>
  <c r="AG101" i="14"/>
  <c r="AF101" i="14"/>
  <c r="AE101" i="14"/>
  <c r="AD101" i="14"/>
  <c r="BA100" i="14"/>
  <c r="AZ100" i="14"/>
  <c r="AY100" i="14"/>
  <c r="AX100" i="14"/>
  <c r="AW100" i="14"/>
  <c r="AV100" i="14"/>
  <c r="AU100" i="14"/>
  <c r="AT100" i="14"/>
  <c r="AS100" i="14"/>
  <c r="AR100" i="14"/>
  <c r="AQ100" i="14"/>
  <c r="AP100" i="14"/>
  <c r="AO100" i="14"/>
  <c r="AN100" i="14"/>
  <c r="AM100" i="14"/>
  <c r="AL100" i="14"/>
  <c r="AK100" i="14"/>
  <c r="AJ100" i="14"/>
  <c r="AI100" i="14"/>
  <c r="AH100" i="14"/>
  <c r="AG100" i="14"/>
  <c r="AF100" i="14"/>
  <c r="AE100" i="14"/>
  <c r="AD100" i="14"/>
  <c r="BA99" i="14"/>
  <c r="AZ99" i="14"/>
  <c r="AY99" i="14"/>
  <c r="AX99" i="14"/>
  <c r="AW99" i="14"/>
  <c r="AV99" i="14"/>
  <c r="AU99" i="14"/>
  <c r="AT99" i="14"/>
  <c r="AS99" i="14"/>
  <c r="AR99" i="14"/>
  <c r="AQ99" i="14"/>
  <c r="AP99" i="14"/>
  <c r="AO99" i="14"/>
  <c r="AN99" i="14"/>
  <c r="AM99" i="14"/>
  <c r="AL99" i="14"/>
  <c r="AK99" i="14"/>
  <c r="AJ99" i="14"/>
  <c r="AI99" i="14"/>
  <c r="AH99" i="14"/>
  <c r="AG99" i="14"/>
  <c r="AF99" i="14"/>
  <c r="AE99" i="14"/>
  <c r="AD99" i="14"/>
  <c r="BA98" i="14"/>
  <c r="AZ98" i="14"/>
  <c r="AY98" i="14"/>
  <c r="AX98" i="14"/>
  <c r="AW98" i="14"/>
  <c r="AV98" i="14"/>
  <c r="AU98" i="14"/>
  <c r="AT98" i="14"/>
  <c r="AS98" i="14"/>
  <c r="AR98" i="14"/>
  <c r="AQ98" i="14"/>
  <c r="AP98" i="14"/>
  <c r="AO98" i="14"/>
  <c r="AN98" i="14"/>
  <c r="AM98" i="14"/>
  <c r="AL98" i="14"/>
  <c r="AK98" i="14"/>
  <c r="AJ98" i="14"/>
  <c r="AI98" i="14"/>
  <c r="AH98" i="14"/>
  <c r="AG98" i="14"/>
  <c r="AF98" i="14"/>
  <c r="AE98" i="14"/>
  <c r="AD98" i="14"/>
  <c r="BA97" i="14"/>
  <c r="AZ97" i="14"/>
  <c r="AY97" i="14"/>
  <c r="AX97" i="14"/>
  <c r="AW97" i="14"/>
  <c r="AV97" i="14"/>
  <c r="AU97" i="14"/>
  <c r="AT97" i="14"/>
  <c r="AS97" i="14"/>
  <c r="AR97" i="14"/>
  <c r="AQ97" i="14"/>
  <c r="AP97" i="14"/>
  <c r="AO97" i="14"/>
  <c r="AN97" i="14"/>
  <c r="AM97" i="14"/>
  <c r="AL97" i="14"/>
  <c r="AK97" i="14"/>
  <c r="AJ97" i="14"/>
  <c r="AI97" i="14"/>
  <c r="AH97" i="14"/>
  <c r="AG97" i="14"/>
  <c r="AF97" i="14"/>
  <c r="AE97" i="14"/>
  <c r="AD97" i="14"/>
  <c r="BA96" i="14"/>
  <c r="AZ96" i="14"/>
  <c r="AY96" i="14"/>
  <c r="AX96" i="14"/>
  <c r="AW96" i="14"/>
  <c r="AV96" i="14"/>
  <c r="AU96" i="14"/>
  <c r="AT96" i="14"/>
  <c r="AS96" i="14"/>
  <c r="AR96" i="14"/>
  <c r="AQ96" i="14"/>
  <c r="AP96" i="14"/>
  <c r="AO96" i="14"/>
  <c r="AN96" i="14"/>
  <c r="AM96" i="14"/>
  <c r="AL96" i="14"/>
  <c r="AK96" i="14"/>
  <c r="AJ96" i="14"/>
  <c r="AI96" i="14"/>
  <c r="AH96" i="14"/>
  <c r="AG96" i="14"/>
  <c r="AF96" i="14"/>
  <c r="AE96" i="14"/>
  <c r="AD96" i="14"/>
  <c r="BA95" i="14"/>
  <c r="AZ95" i="14"/>
  <c r="AY95" i="14"/>
  <c r="AX95" i="14"/>
  <c r="AW95" i="14"/>
  <c r="AV95" i="14"/>
  <c r="AU95" i="14"/>
  <c r="AT95" i="14"/>
  <c r="AS95" i="14"/>
  <c r="AR95" i="14"/>
  <c r="AQ95" i="14"/>
  <c r="AP95" i="14"/>
  <c r="AO95" i="14"/>
  <c r="AN95" i="14"/>
  <c r="AM95" i="14"/>
  <c r="AL95" i="14"/>
  <c r="AK95" i="14"/>
  <c r="AJ95" i="14"/>
  <c r="AI95" i="14"/>
  <c r="AH95" i="14"/>
  <c r="AG95" i="14"/>
  <c r="AF95" i="14"/>
  <c r="AE95" i="14"/>
  <c r="AD95" i="14"/>
  <c r="BA94" i="14"/>
  <c r="AZ94" i="14"/>
  <c r="AY94" i="14"/>
  <c r="AX94" i="14"/>
  <c r="AW94" i="14"/>
  <c r="AV94" i="14"/>
  <c r="AU94" i="14"/>
  <c r="AT94" i="14"/>
  <c r="AS94" i="14"/>
  <c r="AR94" i="14"/>
  <c r="AQ94" i="14"/>
  <c r="AP94" i="14"/>
  <c r="AO94" i="14"/>
  <c r="AN94" i="14"/>
  <c r="AM94" i="14"/>
  <c r="AL94" i="14"/>
  <c r="AK94" i="14"/>
  <c r="AJ94" i="14"/>
  <c r="AI94" i="14"/>
  <c r="AH94" i="14"/>
  <c r="AG94" i="14"/>
  <c r="AF94" i="14"/>
  <c r="AE94" i="14"/>
  <c r="AD94" i="14"/>
  <c r="BA93" i="14"/>
  <c r="AZ93" i="14"/>
  <c r="AY93" i="14"/>
  <c r="AX93" i="14"/>
  <c r="AW93" i="14"/>
  <c r="AV93" i="14"/>
  <c r="AU93" i="14"/>
  <c r="AT93" i="14"/>
  <c r="AS93" i="14"/>
  <c r="AR93" i="14"/>
  <c r="AQ93" i="14"/>
  <c r="AP93" i="14"/>
  <c r="AO93" i="14"/>
  <c r="AN93" i="14"/>
  <c r="AM93" i="14"/>
  <c r="AL93" i="14"/>
  <c r="AK93" i="14"/>
  <c r="AJ93" i="14"/>
  <c r="AI93" i="14"/>
  <c r="AH93" i="14"/>
  <c r="AG93" i="14"/>
  <c r="AF93" i="14"/>
  <c r="AE93" i="14"/>
  <c r="AD93" i="14"/>
  <c r="BA92" i="14"/>
  <c r="AZ92" i="14"/>
  <c r="AY92" i="14"/>
  <c r="AX92" i="14"/>
  <c r="AW92" i="14"/>
  <c r="AV92" i="14"/>
  <c r="AU92" i="14"/>
  <c r="AT92" i="14"/>
  <c r="AS92" i="14"/>
  <c r="AR92" i="14"/>
  <c r="AQ92" i="14"/>
  <c r="AP92" i="14"/>
  <c r="AO92" i="14"/>
  <c r="AN92" i="14"/>
  <c r="AM92" i="14"/>
  <c r="AL92" i="14"/>
  <c r="AK92" i="14"/>
  <c r="AJ92" i="14"/>
  <c r="AI92" i="14"/>
  <c r="AH92" i="14"/>
  <c r="AG92" i="14"/>
  <c r="AF92" i="14"/>
  <c r="AE92" i="14"/>
  <c r="AD92" i="14"/>
  <c r="BA91" i="14"/>
  <c r="AZ91" i="14"/>
  <c r="AY91" i="14"/>
  <c r="AX91" i="14"/>
  <c r="AW91" i="14"/>
  <c r="AV91" i="14"/>
  <c r="AU91" i="14"/>
  <c r="AT91" i="14"/>
  <c r="AS91" i="14"/>
  <c r="AR91" i="14"/>
  <c r="AQ91" i="14"/>
  <c r="AP91" i="14"/>
  <c r="AO91" i="14"/>
  <c r="AN91" i="14"/>
  <c r="AM91" i="14"/>
  <c r="AL91" i="14"/>
  <c r="AK91" i="14"/>
  <c r="AJ91" i="14"/>
  <c r="AI91" i="14"/>
  <c r="AH91" i="14"/>
  <c r="AG91" i="14"/>
  <c r="AF91" i="14"/>
  <c r="AE91" i="14"/>
  <c r="AD91" i="14"/>
  <c r="BA90" i="14"/>
  <c r="AZ90" i="14"/>
  <c r="AY90" i="14"/>
  <c r="AX90" i="14"/>
  <c r="AW90" i="14"/>
  <c r="AV90" i="14"/>
  <c r="AU90" i="14"/>
  <c r="AT90" i="14"/>
  <c r="AS90" i="14"/>
  <c r="AR90" i="14"/>
  <c r="AQ90" i="14"/>
  <c r="AP90" i="14"/>
  <c r="AO90" i="14"/>
  <c r="AN90" i="14"/>
  <c r="AM90" i="14"/>
  <c r="AL90" i="14"/>
  <c r="AK90" i="14"/>
  <c r="AJ90" i="14"/>
  <c r="AI90" i="14"/>
  <c r="AH90" i="14"/>
  <c r="AG90" i="14"/>
  <c r="AF90" i="14"/>
  <c r="AE90" i="14"/>
  <c r="AD90" i="14"/>
  <c r="BA89" i="14"/>
  <c r="AZ89" i="14"/>
  <c r="AY89" i="14"/>
  <c r="AX89" i="14"/>
  <c r="AW89" i="14"/>
  <c r="AV89" i="14"/>
  <c r="AU89" i="14"/>
  <c r="AT89" i="14"/>
  <c r="AS89" i="14"/>
  <c r="AR89" i="14"/>
  <c r="AQ89" i="14"/>
  <c r="AP89" i="14"/>
  <c r="AO89" i="14"/>
  <c r="AN89" i="14"/>
  <c r="AM89" i="14"/>
  <c r="AL89" i="14"/>
  <c r="AK89" i="14"/>
  <c r="AJ89" i="14"/>
  <c r="AI89" i="14"/>
  <c r="AH89" i="14"/>
  <c r="AG89" i="14"/>
  <c r="AF89" i="14"/>
  <c r="AE89" i="14"/>
  <c r="AD89" i="14"/>
  <c r="BA88" i="14"/>
  <c r="AZ88" i="14"/>
  <c r="AY88" i="14"/>
  <c r="AX88" i="14"/>
  <c r="AW88" i="14"/>
  <c r="AV88" i="14"/>
  <c r="AU88" i="14"/>
  <c r="AT88" i="14"/>
  <c r="AS88" i="14"/>
  <c r="AR88" i="14"/>
  <c r="AQ88" i="14"/>
  <c r="AP88" i="14"/>
  <c r="AO88" i="14"/>
  <c r="AN88" i="14"/>
  <c r="AM88" i="14"/>
  <c r="AL88" i="14"/>
  <c r="AK88" i="14"/>
  <c r="AJ88" i="14"/>
  <c r="AI88" i="14"/>
  <c r="AH88" i="14"/>
  <c r="AG88" i="14"/>
  <c r="AF88" i="14"/>
  <c r="AE88" i="14"/>
  <c r="AD88" i="14"/>
  <c r="BA87" i="14"/>
  <c r="AZ87" i="14"/>
  <c r="AY87" i="14"/>
  <c r="AX87" i="14"/>
  <c r="AW87" i="14"/>
  <c r="AV87" i="14"/>
  <c r="AU87" i="14"/>
  <c r="AT87" i="14"/>
  <c r="AS87" i="14"/>
  <c r="AR87" i="14"/>
  <c r="AQ87" i="14"/>
  <c r="AP87" i="14"/>
  <c r="AO87" i="14"/>
  <c r="AN87" i="14"/>
  <c r="AM87" i="14"/>
  <c r="AL87" i="14"/>
  <c r="AK87" i="14"/>
  <c r="AJ87" i="14"/>
  <c r="AI87" i="14"/>
  <c r="AH87" i="14"/>
  <c r="AG87" i="14"/>
  <c r="AF87" i="14"/>
  <c r="AE87" i="14"/>
  <c r="AD87" i="14"/>
  <c r="BA86" i="14"/>
  <c r="AZ86" i="14"/>
  <c r="AY86" i="14"/>
  <c r="AX86" i="14"/>
  <c r="AW86" i="14"/>
  <c r="AV86" i="14"/>
  <c r="AU86" i="14"/>
  <c r="AT86" i="14"/>
  <c r="AS86" i="14"/>
  <c r="AR86" i="14"/>
  <c r="AQ86" i="14"/>
  <c r="AP86" i="14"/>
  <c r="AO86" i="14"/>
  <c r="AN86" i="14"/>
  <c r="AM86" i="14"/>
  <c r="AL86" i="14"/>
  <c r="AK86" i="14"/>
  <c r="AJ86" i="14"/>
  <c r="AI86" i="14"/>
  <c r="AH86" i="14"/>
  <c r="AG86" i="14"/>
  <c r="AF86" i="14"/>
  <c r="AE86" i="14"/>
  <c r="AD86" i="14"/>
  <c r="BA85" i="14"/>
  <c r="AZ85" i="14"/>
  <c r="AY85" i="14"/>
  <c r="AX85" i="14"/>
  <c r="AW85" i="14"/>
  <c r="AV85" i="14"/>
  <c r="AU85" i="14"/>
  <c r="AT85" i="14"/>
  <c r="AS85" i="14"/>
  <c r="AR85" i="14"/>
  <c r="AQ85" i="14"/>
  <c r="AP85" i="14"/>
  <c r="AO85" i="14"/>
  <c r="AN85" i="14"/>
  <c r="AM85" i="14"/>
  <c r="AL85" i="14"/>
  <c r="AK85" i="14"/>
  <c r="AJ85" i="14"/>
  <c r="AI85" i="14"/>
  <c r="AH85" i="14"/>
  <c r="AG85" i="14"/>
  <c r="AF85" i="14"/>
  <c r="AE85" i="14"/>
  <c r="AD85" i="14"/>
  <c r="BA84" i="14"/>
  <c r="AZ84" i="14"/>
  <c r="AY84" i="14"/>
  <c r="AX84" i="14"/>
  <c r="AW84" i="14"/>
  <c r="AV84" i="14"/>
  <c r="AU84" i="14"/>
  <c r="AT84" i="14"/>
  <c r="AS84" i="14"/>
  <c r="AR84" i="14"/>
  <c r="AQ84" i="14"/>
  <c r="AP84" i="14"/>
  <c r="AO84" i="14"/>
  <c r="AN84" i="14"/>
  <c r="AM84" i="14"/>
  <c r="AL84" i="14"/>
  <c r="AK84" i="14"/>
  <c r="AJ84" i="14"/>
  <c r="AI84" i="14"/>
  <c r="AH84" i="14"/>
  <c r="AG84" i="14"/>
  <c r="AF84" i="14"/>
  <c r="AE84" i="14"/>
  <c r="AD84" i="14"/>
  <c r="BA83" i="14"/>
  <c r="AZ83" i="14"/>
  <c r="AY83" i="14"/>
  <c r="AX83" i="14"/>
  <c r="AW83" i="14"/>
  <c r="AV83" i="14"/>
  <c r="AU83" i="14"/>
  <c r="AT83" i="14"/>
  <c r="AS83" i="14"/>
  <c r="AR83" i="14"/>
  <c r="AQ83" i="14"/>
  <c r="AP83" i="14"/>
  <c r="AO83" i="14"/>
  <c r="AN83" i="14"/>
  <c r="AM83" i="14"/>
  <c r="AL83" i="14"/>
  <c r="AK83" i="14"/>
  <c r="AJ83" i="14"/>
  <c r="AI83" i="14"/>
  <c r="AH83" i="14"/>
  <c r="AG83" i="14"/>
  <c r="AF83" i="14"/>
  <c r="AE83" i="14"/>
  <c r="AD83" i="14"/>
  <c r="BA82" i="14"/>
  <c r="AZ82" i="14"/>
  <c r="AY82" i="14"/>
  <c r="AX82" i="14"/>
  <c r="AW82" i="14"/>
  <c r="AV82" i="14"/>
  <c r="AU82" i="14"/>
  <c r="AT82" i="14"/>
  <c r="AS82" i="14"/>
  <c r="AR82" i="14"/>
  <c r="AQ82" i="14"/>
  <c r="AP82" i="14"/>
  <c r="AO82" i="14"/>
  <c r="AN82" i="14"/>
  <c r="AM82" i="14"/>
  <c r="AL82" i="14"/>
  <c r="AK82" i="14"/>
  <c r="AJ82" i="14"/>
  <c r="AI82" i="14"/>
  <c r="AH82" i="14"/>
  <c r="AG82" i="14"/>
  <c r="AF82" i="14"/>
  <c r="AE82" i="14"/>
  <c r="AD82" i="14"/>
  <c r="BA81" i="14"/>
  <c r="AZ81" i="14"/>
  <c r="AY81" i="14"/>
  <c r="AX81" i="14"/>
  <c r="AW81" i="14"/>
  <c r="AV81" i="14"/>
  <c r="AU81" i="14"/>
  <c r="AT81" i="14"/>
  <c r="AS81" i="14"/>
  <c r="AR81" i="14"/>
  <c r="AQ81" i="14"/>
  <c r="AP81" i="14"/>
  <c r="AO81" i="14"/>
  <c r="AN81" i="14"/>
  <c r="AM81" i="14"/>
  <c r="AL81" i="14"/>
  <c r="AK81" i="14"/>
  <c r="AJ81" i="14"/>
  <c r="AI81" i="14"/>
  <c r="AH81" i="14"/>
  <c r="AG81" i="14"/>
  <c r="AF81" i="14"/>
  <c r="AE81" i="14"/>
  <c r="AD81" i="14"/>
  <c r="BA80" i="14"/>
  <c r="AZ80" i="14"/>
  <c r="AY80" i="14"/>
  <c r="AX80" i="14"/>
  <c r="AW80" i="14"/>
  <c r="AV80" i="14"/>
  <c r="AU80" i="14"/>
  <c r="AT80" i="14"/>
  <c r="AS80" i="14"/>
  <c r="AR80" i="14"/>
  <c r="AQ80" i="14"/>
  <c r="AP80" i="14"/>
  <c r="AO80" i="14"/>
  <c r="AN80" i="14"/>
  <c r="AM80" i="14"/>
  <c r="AL80" i="14"/>
  <c r="AK80" i="14"/>
  <c r="AJ80" i="14"/>
  <c r="AI80" i="14"/>
  <c r="AH80" i="14"/>
  <c r="AG80" i="14"/>
  <c r="AF80" i="14"/>
  <c r="AE80" i="14"/>
  <c r="AD80" i="14"/>
  <c r="BA79" i="14"/>
  <c r="AZ79" i="14"/>
  <c r="AY79" i="14"/>
  <c r="AX79" i="14"/>
  <c r="AW79" i="14"/>
  <c r="AV79" i="14"/>
  <c r="AU79" i="14"/>
  <c r="AT79" i="14"/>
  <c r="AS79" i="14"/>
  <c r="AR79" i="14"/>
  <c r="AQ79" i="14"/>
  <c r="AP79" i="14"/>
  <c r="AO79" i="14"/>
  <c r="AN79" i="14"/>
  <c r="AM79" i="14"/>
  <c r="AL79" i="14"/>
  <c r="AK79" i="14"/>
  <c r="AJ79" i="14"/>
  <c r="AI79" i="14"/>
  <c r="AH79" i="14"/>
  <c r="AG79" i="14"/>
  <c r="AF79" i="14"/>
  <c r="AE79" i="14"/>
  <c r="AD79" i="14"/>
  <c r="BA78" i="14"/>
  <c r="AZ78" i="14"/>
  <c r="AY78" i="14"/>
  <c r="AX78" i="14"/>
  <c r="AW78" i="14"/>
  <c r="AV78" i="14"/>
  <c r="AU78" i="14"/>
  <c r="AT78" i="14"/>
  <c r="AS78" i="14"/>
  <c r="AR78" i="14"/>
  <c r="AQ78" i="14"/>
  <c r="AP78" i="14"/>
  <c r="AO78" i="14"/>
  <c r="AN78" i="14"/>
  <c r="AM78" i="14"/>
  <c r="AL78" i="14"/>
  <c r="AK78" i="14"/>
  <c r="AJ78" i="14"/>
  <c r="AI78" i="14"/>
  <c r="AH78" i="14"/>
  <c r="AG78" i="14"/>
  <c r="AF78" i="14"/>
  <c r="AE78" i="14"/>
  <c r="AD78" i="14"/>
  <c r="BA77" i="14"/>
  <c r="AZ77" i="14"/>
  <c r="AY77" i="14"/>
  <c r="AX77" i="14"/>
  <c r="AW77" i="14"/>
  <c r="AV77" i="14"/>
  <c r="AU77" i="14"/>
  <c r="AT77" i="14"/>
  <c r="AS77" i="14"/>
  <c r="AR77" i="14"/>
  <c r="AQ77" i="14"/>
  <c r="AP77" i="14"/>
  <c r="AO77" i="14"/>
  <c r="AN77" i="14"/>
  <c r="AM77" i="14"/>
  <c r="AL77" i="14"/>
  <c r="AK77" i="14"/>
  <c r="AJ77" i="14"/>
  <c r="AI77" i="14"/>
  <c r="AH77" i="14"/>
  <c r="AG77" i="14"/>
  <c r="AF77" i="14"/>
  <c r="AE77" i="14"/>
  <c r="AD77" i="14"/>
  <c r="BA76" i="14"/>
  <c r="AZ76" i="14"/>
  <c r="AY76" i="14"/>
  <c r="AX76" i="14"/>
  <c r="AW76" i="14"/>
  <c r="AV76" i="14"/>
  <c r="AU76" i="14"/>
  <c r="AT76" i="14"/>
  <c r="AS76" i="14"/>
  <c r="AR76" i="14"/>
  <c r="AQ76" i="14"/>
  <c r="AP76" i="14"/>
  <c r="AO76" i="14"/>
  <c r="AN76" i="14"/>
  <c r="AM76" i="14"/>
  <c r="AL76" i="14"/>
  <c r="AK76" i="14"/>
  <c r="AJ76" i="14"/>
  <c r="AI76" i="14"/>
  <c r="AH76" i="14"/>
  <c r="AG76" i="14"/>
  <c r="AF76" i="14"/>
  <c r="AE76" i="14"/>
  <c r="AD76" i="14"/>
  <c r="BA75" i="14"/>
  <c r="AZ75" i="14"/>
  <c r="AY75" i="14"/>
  <c r="AX75" i="14"/>
  <c r="AW75" i="14"/>
  <c r="AV75" i="14"/>
  <c r="AU75" i="14"/>
  <c r="AT75" i="14"/>
  <c r="AS75" i="14"/>
  <c r="AR75" i="14"/>
  <c r="AQ75" i="14"/>
  <c r="AP75" i="14"/>
  <c r="AO75" i="14"/>
  <c r="AN75" i="14"/>
  <c r="AM75" i="14"/>
  <c r="AL75" i="14"/>
  <c r="AK75" i="14"/>
  <c r="AJ75" i="14"/>
  <c r="AI75" i="14"/>
  <c r="AH75" i="14"/>
  <c r="AG75" i="14"/>
  <c r="AF75" i="14"/>
  <c r="AE75" i="14"/>
  <c r="AD75" i="14"/>
  <c r="BA74" i="14"/>
  <c r="AZ74" i="14"/>
  <c r="AY74" i="14"/>
  <c r="AX74" i="14"/>
  <c r="AW74" i="14"/>
  <c r="AV74" i="14"/>
  <c r="AU74" i="14"/>
  <c r="AT74" i="14"/>
  <c r="AS74" i="14"/>
  <c r="AR74" i="14"/>
  <c r="AQ74" i="14"/>
  <c r="AP74" i="14"/>
  <c r="AO74" i="14"/>
  <c r="AN74" i="14"/>
  <c r="AM74" i="14"/>
  <c r="AL74" i="14"/>
  <c r="AK74" i="14"/>
  <c r="AJ74" i="14"/>
  <c r="AI74" i="14"/>
  <c r="AH74" i="14"/>
  <c r="AG74" i="14"/>
  <c r="AF74" i="14"/>
  <c r="AE74" i="14"/>
  <c r="AD74" i="14"/>
  <c r="BA73" i="14"/>
  <c r="AZ73" i="14"/>
  <c r="AY73" i="14"/>
  <c r="AX73" i="14"/>
  <c r="AW73" i="14"/>
  <c r="AV73" i="14"/>
  <c r="AU73" i="14"/>
  <c r="AT73" i="14"/>
  <c r="AS73" i="14"/>
  <c r="AR73" i="14"/>
  <c r="AQ73" i="14"/>
  <c r="AP73" i="14"/>
  <c r="AO73" i="14"/>
  <c r="AN73" i="14"/>
  <c r="AM73" i="14"/>
  <c r="AL73" i="14"/>
  <c r="AK73" i="14"/>
  <c r="AJ73" i="14"/>
  <c r="AI73" i="14"/>
  <c r="AH73" i="14"/>
  <c r="AG73" i="14"/>
  <c r="AF73" i="14"/>
  <c r="AE73" i="14"/>
  <c r="AD73" i="14"/>
  <c r="BA72" i="14"/>
  <c r="AZ72" i="14"/>
  <c r="AY72" i="14"/>
  <c r="AX72" i="14"/>
  <c r="AW72" i="14"/>
  <c r="AV72" i="14"/>
  <c r="AU72" i="14"/>
  <c r="AT72" i="14"/>
  <c r="AS72" i="14"/>
  <c r="AR72" i="14"/>
  <c r="AQ72" i="14"/>
  <c r="AP72" i="14"/>
  <c r="AO72" i="14"/>
  <c r="AN72" i="14"/>
  <c r="AM72" i="14"/>
  <c r="AL72" i="14"/>
  <c r="AK72" i="14"/>
  <c r="AJ72" i="14"/>
  <c r="AI72" i="14"/>
  <c r="AH72" i="14"/>
  <c r="AG72" i="14"/>
  <c r="AF72" i="14"/>
  <c r="AE72" i="14"/>
  <c r="AD72" i="14"/>
  <c r="BA71" i="14"/>
  <c r="AZ71" i="14"/>
  <c r="AY71" i="14"/>
  <c r="AX71" i="14"/>
  <c r="AW71" i="14"/>
  <c r="AV71" i="14"/>
  <c r="AU71" i="14"/>
  <c r="AT71" i="14"/>
  <c r="AS71" i="14"/>
  <c r="AR71" i="14"/>
  <c r="AQ71" i="14"/>
  <c r="AP71" i="14"/>
  <c r="AO71" i="14"/>
  <c r="AN71" i="14"/>
  <c r="AM71" i="14"/>
  <c r="AL71" i="14"/>
  <c r="AK71" i="14"/>
  <c r="AJ71" i="14"/>
  <c r="AI71" i="14"/>
  <c r="AH71" i="14"/>
  <c r="AG71" i="14"/>
  <c r="AF71" i="14"/>
  <c r="AE71" i="14"/>
  <c r="AD71" i="14"/>
  <c r="BA70" i="14"/>
  <c r="AZ70" i="14"/>
  <c r="AY70" i="14"/>
  <c r="AX70" i="14"/>
  <c r="AW70" i="14"/>
  <c r="AV70" i="14"/>
  <c r="AU70" i="14"/>
  <c r="AT70" i="14"/>
  <c r="AS70" i="14"/>
  <c r="AR70" i="14"/>
  <c r="AQ70" i="14"/>
  <c r="AP70" i="14"/>
  <c r="AO70" i="14"/>
  <c r="AN70" i="14"/>
  <c r="AM70" i="14"/>
  <c r="AL70" i="14"/>
  <c r="AK70" i="14"/>
  <c r="AJ70" i="14"/>
  <c r="AI70" i="14"/>
  <c r="AH70" i="14"/>
  <c r="AG70" i="14"/>
  <c r="AF70" i="14"/>
  <c r="AE70" i="14"/>
  <c r="AD70" i="14"/>
  <c r="BA69" i="14"/>
  <c r="AZ69" i="14"/>
  <c r="AY69" i="14"/>
  <c r="AX69" i="14"/>
  <c r="AW69" i="14"/>
  <c r="AV69" i="14"/>
  <c r="AU69" i="14"/>
  <c r="AT69" i="14"/>
  <c r="AS69" i="14"/>
  <c r="AR69" i="14"/>
  <c r="AQ69" i="14"/>
  <c r="AP69" i="14"/>
  <c r="AO69" i="14"/>
  <c r="AN69" i="14"/>
  <c r="AM69" i="14"/>
  <c r="AL69" i="14"/>
  <c r="AK69" i="14"/>
  <c r="AJ69" i="14"/>
  <c r="AI69" i="14"/>
  <c r="AH69" i="14"/>
  <c r="AG69" i="14"/>
  <c r="AF69" i="14"/>
  <c r="AE69" i="14"/>
  <c r="AD69" i="14"/>
  <c r="BA68" i="14"/>
  <c r="AZ68" i="14"/>
  <c r="AY68" i="14"/>
  <c r="AX68" i="14"/>
  <c r="AW68" i="14"/>
  <c r="AV68" i="14"/>
  <c r="AU68" i="14"/>
  <c r="AT68" i="14"/>
  <c r="AS68" i="14"/>
  <c r="AR68" i="14"/>
  <c r="AQ68" i="14"/>
  <c r="AP68" i="14"/>
  <c r="AO68" i="14"/>
  <c r="AN68" i="14"/>
  <c r="AM68" i="14"/>
  <c r="AL68" i="14"/>
  <c r="AK68" i="14"/>
  <c r="AJ68" i="14"/>
  <c r="AI68" i="14"/>
  <c r="AH68" i="14"/>
  <c r="AG68" i="14"/>
  <c r="AF68" i="14"/>
  <c r="AE68" i="14"/>
  <c r="AD68" i="14"/>
  <c r="BA67" i="14"/>
  <c r="AZ67" i="14"/>
  <c r="AY67" i="14"/>
  <c r="AX67" i="14"/>
  <c r="AW67" i="14"/>
  <c r="AV67" i="14"/>
  <c r="AU67" i="14"/>
  <c r="AT67" i="14"/>
  <c r="AS67" i="14"/>
  <c r="AR67" i="14"/>
  <c r="AQ67" i="14"/>
  <c r="AP67" i="14"/>
  <c r="AO67" i="14"/>
  <c r="AN67" i="14"/>
  <c r="AM67" i="14"/>
  <c r="AL67" i="14"/>
  <c r="AK67" i="14"/>
  <c r="AJ67" i="14"/>
  <c r="AI67" i="14"/>
  <c r="AH67" i="14"/>
  <c r="AG67" i="14"/>
  <c r="AF67" i="14"/>
  <c r="AE67" i="14"/>
  <c r="AD67" i="14"/>
  <c r="BA66" i="14"/>
  <c r="AZ66" i="14"/>
  <c r="AY66" i="14"/>
  <c r="AX66" i="14"/>
  <c r="AW66" i="14"/>
  <c r="AV66" i="14"/>
  <c r="AU66" i="14"/>
  <c r="AT66" i="14"/>
  <c r="AS66" i="14"/>
  <c r="AR66" i="14"/>
  <c r="AQ66" i="14"/>
  <c r="AP66" i="14"/>
  <c r="AO66" i="14"/>
  <c r="AN66" i="14"/>
  <c r="AM66" i="14"/>
  <c r="AL66" i="14"/>
  <c r="AK66" i="14"/>
  <c r="AJ66" i="14"/>
  <c r="AI66" i="14"/>
  <c r="AH66" i="14"/>
  <c r="AG66" i="14"/>
  <c r="AF66" i="14"/>
  <c r="AE66" i="14"/>
  <c r="AD66" i="14"/>
  <c r="BA65" i="14"/>
  <c r="AZ65" i="14"/>
  <c r="AY65" i="14"/>
  <c r="AX65" i="14"/>
  <c r="AW65" i="14"/>
  <c r="AV65" i="14"/>
  <c r="AU65" i="14"/>
  <c r="AT65" i="14"/>
  <c r="AS65" i="14"/>
  <c r="AR65" i="14"/>
  <c r="AQ65" i="14"/>
  <c r="AP65" i="14"/>
  <c r="AO65" i="14"/>
  <c r="AN65" i="14"/>
  <c r="AM65" i="14"/>
  <c r="AL65" i="14"/>
  <c r="AK65" i="14"/>
  <c r="AJ65" i="14"/>
  <c r="AI65" i="14"/>
  <c r="AH65" i="14"/>
  <c r="AG65" i="14"/>
  <c r="AF65" i="14"/>
  <c r="AE65" i="14"/>
  <c r="AD65" i="14"/>
  <c r="BA64" i="14"/>
  <c r="AZ64" i="14"/>
  <c r="AY64" i="14"/>
  <c r="AX64" i="14"/>
  <c r="AW64" i="14"/>
  <c r="AV64" i="14"/>
  <c r="AU64" i="14"/>
  <c r="AT64" i="14"/>
  <c r="AS64" i="14"/>
  <c r="AR64" i="14"/>
  <c r="AQ64" i="14"/>
  <c r="AP64" i="14"/>
  <c r="AO64" i="14"/>
  <c r="AN64" i="14"/>
  <c r="AM64" i="14"/>
  <c r="AL64" i="14"/>
  <c r="AK64" i="14"/>
  <c r="AJ64" i="14"/>
  <c r="AI64" i="14"/>
  <c r="AH64" i="14"/>
  <c r="AG64" i="14"/>
  <c r="AF64" i="14"/>
  <c r="AE64" i="14"/>
  <c r="AD64" i="14"/>
  <c r="BA63" i="14"/>
  <c r="AZ63" i="14"/>
  <c r="AY63" i="14"/>
  <c r="AX63" i="14"/>
  <c r="AW63" i="14"/>
  <c r="AV63" i="14"/>
  <c r="AU63" i="14"/>
  <c r="AT63" i="14"/>
  <c r="AS63" i="14"/>
  <c r="AR63" i="14"/>
  <c r="AQ63" i="14"/>
  <c r="AP63" i="14"/>
  <c r="AO63" i="14"/>
  <c r="AN63" i="14"/>
  <c r="AM63" i="14"/>
  <c r="AL63" i="14"/>
  <c r="AK63" i="14"/>
  <c r="AJ63" i="14"/>
  <c r="AI63" i="14"/>
  <c r="AH63" i="14"/>
  <c r="AG63" i="14"/>
  <c r="AF63" i="14"/>
  <c r="AE63" i="14"/>
  <c r="AD63" i="14"/>
  <c r="BA62" i="14"/>
  <c r="AZ62" i="14"/>
  <c r="AY62" i="14"/>
  <c r="AX62" i="14"/>
  <c r="AW62" i="14"/>
  <c r="AV62" i="14"/>
  <c r="AU62" i="14"/>
  <c r="AT62" i="14"/>
  <c r="AS62" i="14"/>
  <c r="AR62" i="14"/>
  <c r="AQ62" i="14"/>
  <c r="AP62" i="14"/>
  <c r="AO62" i="14"/>
  <c r="AN62" i="14"/>
  <c r="AM62" i="14"/>
  <c r="AL62" i="14"/>
  <c r="AK62" i="14"/>
  <c r="AJ62" i="14"/>
  <c r="AI62" i="14"/>
  <c r="AH62" i="14"/>
  <c r="AG62" i="14"/>
  <c r="AF62" i="14"/>
  <c r="AE62" i="14"/>
  <c r="AD62" i="14"/>
  <c r="BA61" i="14"/>
  <c r="AZ61" i="14"/>
  <c r="AY61" i="14"/>
  <c r="AX61" i="14"/>
  <c r="AW61" i="14"/>
  <c r="AV61" i="14"/>
  <c r="AU61" i="14"/>
  <c r="AT61" i="14"/>
  <c r="AS61" i="14"/>
  <c r="AR61" i="14"/>
  <c r="AQ61" i="14"/>
  <c r="AP61" i="14"/>
  <c r="AO61" i="14"/>
  <c r="AN61" i="14"/>
  <c r="AM61" i="14"/>
  <c r="AL61" i="14"/>
  <c r="AK61" i="14"/>
  <c r="AJ61" i="14"/>
  <c r="AI61" i="14"/>
  <c r="AH61" i="14"/>
  <c r="AG61" i="14"/>
  <c r="AF61" i="14"/>
  <c r="AE61" i="14"/>
  <c r="AD61" i="14"/>
  <c r="BA60" i="14"/>
  <c r="AZ60" i="14"/>
  <c r="AY60" i="14"/>
  <c r="AX60" i="14"/>
  <c r="AW60" i="14"/>
  <c r="AV60" i="14"/>
  <c r="AU60" i="14"/>
  <c r="AT60" i="14"/>
  <c r="AS60" i="14"/>
  <c r="AR60" i="14"/>
  <c r="AQ60" i="14"/>
  <c r="AP60" i="14"/>
  <c r="AO60" i="14"/>
  <c r="AN60" i="14"/>
  <c r="AM60" i="14"/>
  <c r="AL60" i="14"/>
  <c r="AK60" i="14"/>
  <c r="AJ60" i="14"/>
  <c r="AI60" i="14"/>
  <c r="AH60" i="14"/>
  <c r="AG60" i="14"/>
  <c r="AF60" i="14"/>
  <c r="AE60" i="14"/>
  <c r="AD60" i="14"/>
  <c r="BA59" i="14"/>
  <c r="AZ59" i="14"/>
  <c r="AY59" i="14"/>
  <c r="AX59" i="14"/>
  <c r="AW59" i="14"/>
  <c r="AV59" i="14"/>
  <c r="AU59" i="14"/>
  <c r="AT59" i="14"/>
  <c r="AS59" i="14"/>
  <c r="AR59" i="14"/>
  <c r="AQ59" i="14"/>
  <c r="AP59" i="14"/>
  <c r="AO59" i="14"/>
  <c r="AN59" i="14"/>
  <c r="AM59" i="14"/>
  <c r="AL59" i="14"/>
  <c r="AK59" i="14"/>
  <c r="AJ59" i="14"/>
  <c r="AI59" i="14"/>
  <c r="AH59" i="14"/>
  <c r="AG59" i="14"/>
  <c r="AF59" i="14"/>
  <c r="AE59" i="14"/>
  <c r="AD59" i="14"/>
  <c r="BA58" i="14"/>
  <c r="AZ58" i="14"/>
  <c r="AY58" i="14"/>
  <c r="AX58" i="14"/>
  <c r="AW58" i="14"/>
  <c r="AV58" i="14"/>
  <c r="AU58" i="14"/>
  <c r="AT58" i="14"/>
  <c r="AS58" i="14"/>
  <c r="AR58" i="14"/>
  <c r="AQ58" i="14"/>
  <c r="AP58" i="14"/>
  <c r="AO58" i="14"/>
  <c r="AN58" i="14"/>
  <c r="AM58" i="14"/>
  <c r="AL58" i="14"/>
  <c r="AK58" i="14"/>
  <c r="AJ58" i="14"/>
  <c r="AI58" i="14"/>
  <c r="AH58" i="14"/>
  <c r="AG58" i="14"/>
  <c r="AF58" i="14"/>
  <c r="AE58" i="14"/>
  <c r="AD58" i="14"/>
  <c r="BA57" i="14"/>
  <c r="AZ57" i="14"/>
  <c r="AY57" i="14"/>
  <c r="AX57" i="14"/>
  <c r="AW57" i="14"/>
  <c r="AV57" i="14"/>
  <c r="AU57" i="14"/>
  <c r="AT57" i="14"/>
  <c r="AS57" i="14"/>
  <c r="AR57" i="14"/>
  <c r="AQ57" i="14"/>
  <c r="AP57" i="14"/>
  <c r="AO57" i="14"/>
  <c r="AN57" i="14"/>
  <c r="AM57" i="14"/>
  <c r="AL57" i="14"/>
  <c r="AK57" i="14"/>
  <c r="AJ57" i="14"/>
  <c r="AI57" i="14"/>
  <c r="AH57" i="14"/>
  <c r="AG57" i="14"/>
  <c r="AF57" i="14"/>
  <c r="AE57" i="14"/>
  <c r="AD57" i="14"/>
  <c r="BA56" i="14"/>
  <c r="AZ56" i="14"/>
  <c r="AY56" i="14"/>
  <c r="AX56" i="14"/>
  <c r="AW56" i="14"/>
  <c r="AV56" i="14"/>
  <c r="AU56" i="14"/>
  <c r="AT56" i="14"/>
  <c r="AS56" i="14"/>
  <c r="AR56" i="14"/>
  <c r="AQ56" i="14"/>
  <c r="AP56" i="14"/>
  <c r="AO56" i="14"/>
  <c r="AN56" i="14"/>
  <c r="AM56" i="14"/>
  <c r="AL56" i="14"/>
  <c r="AK56" i="14"/>
  <c r="AJ56" i="14"/>
  <c r="AI56" i="14"/>
  <c r="AH56" i="14"/>
  <c r="AG56" i="14"/>
  <c r="AF56" i="14"/>
  <c r="AE56" i="14"/>
  <c r="AD56" i="14"/>
  <c r="BA55" i="14"/>
  <c r="AZ55" i="14"/>
  <c r="AY55" i="14"/>
  <c r="AX55" i="14"/>
  <c r="AW55" i="14"/>
  <c r="AV55" i="14"/>
  <c r="AU55" i="14"/>
  <c r="AT55" i="14"/>
  <c r="AS55" i="14"/>
  <c r="AR55" i="14"/>
  <c r="AQ55" i="14"/>
  <c r="AP55" i="14"/>
  <c r="AO55" i="14"/>
  <c r="AN55" i="14"/>
  <c r="AM55" i="14"/>
  <c r="AL55" i="14"/>
  <c r="AK55" i="14"/>
  <c r="AJ55" i="14"/>
  <c r="AI55" i="14"/>
  <c r="AH55" i="14"/>
  <c r="AG55" i="14"/>
  <c r="AF55" i="14"/>
  <c r="AE55" i="14"/>
  <c r="AD55" i="14"/>
  <c r="BA54" i="14"/>
  <c r="AZ54" i="14"/>
  <c r="AY54" i="14"/>
  <c r="AX54" i="14"/>
  <c r="AW54" i="14"/>
  <c r="AV54" i="14"/>
  <c r="AU54" i="14"/>
  <c r="AT54" i="14"/>
  <c r="AS54" i="14"/>
  <c r="AR54" i="14"/>
  <c r="AQ54" i="14"/>
  <c r="AP54" i="14"/>
  <c r="AO54" i="14"/>
  <c r="AN54" i="14"/>
  <c r="AM54" i="14"/>
  <c r="AL54" i="14"/>
  <c r="AK54" i="14"/>
  <c r="AJ54" i="14"/>
  <c r="AI54" i="14"/>
  <c r="AH54" i="14"/>
  <c r="AG54" i="14"/>
  <c r="AF54" i="14"/>
  <c r="AE54" i="14"/>
  <c r="AD54" i="14"/>
  <c r="BA53" i="14"/>
  <c r="AZ53" i="14"/>
  <c r="AY53" i="14"/>
  <c r="AX53" i="14"/>
  <c r="AW53" i="14"/>
  <c r="AV53" i="14"/>
  <c r="AU53" i="14"/>
  <c r="AT53" i="14"/>
  <c r="AS53" i="14"/>
  <c r="AR53" i="14"/>
  <c r="AQ53" i="14"/>
  <c r="AP53" i="14"/>
  <c r="AO53" i="14"/>
  <c r="AN53" i="14"/>
  <c r="AM53" i="14"/>
  <c r="AL53" i="14"/>
  <c r="AK53" i="14"/>
  <c r="AJ53" i="14"/>
  <c r="AI53" i="14"/>
  <c r="AH53" i="14"/>
  <c r="AG53" i="14"/>
  <c r="AF53" i="14"/>
  <c r="AE53" i="14"/>
  <c r="AD53" i="14"/>
  <c r="BA52" i="14"/>
  <c r="AZ52" i="14"/>
  <c r="AY52" i="14"/>
  <c r="AX52" i="14"/>
  <c r="AW52" i="14"/>
  <c r="AV52" i="14"/>
  <c r="AU52" i="14"/>
  <c r="AT52" i="14"/>
  <c r="AS52" i="14"/>
  <c r="AR52" i="14"/>
  <c r="AQ52" i="14"/>
  <c r="AP52" i="14"/>
  <c r="AO52" i="14"/>
  <c r="AN52" i="14"/>
  <c r="AM52" i="14"/>
  <c r="AL52" i="14"/>
  <c r="AK52" i="14"/>
  <c r="AJ52" i="14"/>
  <c r="AI52" i="14"/>
  <c r="AH52" i="14"/>
  <c r="AG52" i="14"/>
  <c r="AF52" i="14"/>
  <c r="AE52" i="14"/>
  <c r="AD52" i="14"/>
  <c r="BA51" i="14"/>
  <c r="AZ51" i="14"/>
  <c r="AY51" i="14"/>
  <c r="AX51" i="14"/>
  <c r="AW51" i="14"/>
  <c r="AV51" i="14"/>
  <c r="AU51" i="14"/>
  <c r="AT51" i="14"/>
  <c r="AS51" i="14"/>
  <c r="AR51" i="14"/>
  <c r="AQ51" i="14"/>
  <c r="AP51" i="14"/>
  <c r="AO51" i="14"/>
  <c r="AN51" i="14"/>
  <c r="AM51" i="14"/>
  <c r="AL51" i="14"/>
  <c r="AK51" i="14"/>
  <c r="AJ51" i="14"/>
  <c r="AI51" i="14"/>
  <c r="AH51" i="14"/>
  <c r="AG51" i="14"/>
  <c r="AF51" i="14"/>
  <c r="AE51" i="14"/>
  <c r="AD51" i="14"/>
  <c r="BA50" i="14"/>
  <c r="AZ50" i="14"/>
  <c r="AY50" i="14"/>
  <c r="AX50" i="14"/>
  <c r="AW50" i="14"/>
  <c r="AV50" i="14"/>
  <c r="AU50" i="14"/>
  <c r="AT50" i="14"/>
  <c r="AS50" i="14"/>
  <c r="AR50" i="14"/>
  <c r="AQ50" i="14"/>
  <c r="AP50" i="14"/>
  <c r="AO50" i="14"/>
  <c r="AN50" i="14"/>
  <c r="AM50" i="14"/>
  <c r="AL50" i="14"/>
  <c r="AK50" i="14"/>
  <c r="AJ50" i="14"/>
  <c r="AI50" i="14"/>
  <c r="AH50" i="14"/>
  <c r="AG50" i="14"/>
  <c r="AF50" i="14"/>
  <c r="AE50" i="14"/>
  <c r="AD50" i="14"/>
  <c r="BA49" i="14"/>
  <c r="AZ49" i="14"/>
  <c r="AY49" i="14"/>
  <c r="AX49" i="14"/>
  <c r="AW49" i="14"/>
  <c r="AV49" i="14"/>
  <c r="AU49" i="14"/>
  <c r="AT49" i="14"/>
  <c r="AS49" i="14"/>
  <c r="AR49" i="14"/>
  <c r="AQ49" i="14"/>
  <c r="AP49" i="14"/>
  <c r="AO49" i="14"/>
  <c r="AN49" i="14"/>
  <c r="AM49" i="14"/>
  <c r="AL49" i="14"/>
  <c r="AK49" i="14"/>
  <c r="AJ49" i="14"/>
  <c r="AI49" i="14"/>
  <c r="AH49" i="14"/>
  <c r="AG49" i="14"/>
  <c r="AF49" i="14"/>
  <c r="AE49" i="14"/>
  <c r="AD49" i="14"/>
  <c r="BA48" i="14"/>
  <c r="AZ48" i="14"/>
  <c r="AY48" i="14"/>
  <c r="AX48" i="14"/>
  <c r="AW48" i="14"/>
  <c r="AV48" i="14"/>
  <c r="AU48" i="14"/>
  <c r="AT48" i="14"/>
  <c r="AS48" i="14"/>
  <c r="AR48" i="14"/>
  <c r="AQ48" i="14"/>
  <c r="AP48" i="14"/>
  <c r="AO48" i="14"/>
  <c r="AN48" i="14"/>
  <c r="AM48" i="14"/>
  <c r="AL48" i="14"/>
  <c r="AK48" i="14"/>
  <c r="AJ48" i="14"/>
  <c r="AI48" i="14"/>
  <c r="AH48" i="14"/>
  <c r="AG48" i="14"/>
  <c r="AF48" i="14"/>
  <c r="AE48" i="14"/>
  <c r="AD48" i="14"/>
  <c r="BA47" i="14"/>
  <c r="AZ47" i="14"/>
  <c r="AY47" i="14"/>
  <c r="AX47" i="14"/>
  <c r="AW47" i="14"/>
  <c r="AV47" i="14"/>
  <c r="AU47" i="14"/>
  <c r="AT47" i="14"/>
  <c r="AS47" i="14"/>
  <c r="AR47" i="14"/>
  <c r="AQ47" i="14"/>
  <c r="AP47" i="14"/>
  <c r="AO47" i="14"/>
  <c r="AN47" i="14"/>
  <c r="AM47" i="14"/>
  <c r="AL47" i="14"/>
  <c r="AK47" i="14"/>
  <c r="AJ47" i="14"/>
  <c r="AI47" i="14"/>
  <c r="AH47" i="14"/>
  <c r="AG47" i="14"/>
  <c r="AF47" i="14"/>
  <c r="AE47" i="14"/>
  <c r="AD47" i="14"/>
  <c r="BA46" i="14"/>
  <c r="AZ46" i="14"/>
  <c r="AY46" i="14"/>
  <c r="AX46" i="14"/>
  <c r="AW46" i="14"/>
  <c r="AV46" i="14"/>
  <c r="AU46" i="14"/>
  <c r="AT46" i="14"/>
  <c r="AS46" i="14"/>
  <c r="AR46" i="14"/>
  <c r="AQ46" i="14"/>
  <c r="AP46" i="14"/>
  <c r="AO46" i="14"/>
  <c r="AN46" i="14"/>
  <c r="AM46" i="14"/>
  <c r="AL46" i="14"/>
  <c r="AK46" i="14"/>
  <c r="AJ46" i="14"/>
  <c r="AI46" i="14"/>
  <c r="AH46" i="14"/>
  <c r="AG46" i="14"/>
  <c r="AF46" i="14"/>
  <c r="AE46" i="14"/>
  <c r="AD46" i="14"/>
  <c r="BA45" i="14"/>
  <c r="AZ45" i="14"/>
  <c r="AY45" i="14"/>
  <c r="AX45" i="14"/>
  <c r="AW45" i="14"/>
  <c r="AV45" i="14"/>
  <c r="AU45" i="14"/>
  <c r="AT45" i="14"/>
  <c r="AS45" i="14"/>
  <c r="AR45" i="14"/>
  <c r="AQ45" i="14"/>
  <c r="AP45" i="14"/>
  <c r="AO45" i="14"/>
  <c r="AN45" i="14"/>
  <c r="AM45" i="14"/>
  <c r="AL45" i="14"/>
  <c r="AK45" i="14"/>
  <c r="AJ45" i="14"/>
  <c r="AI45" i="14"/>
  <c r="AH45" i="14"/>
  <c r="AG45" i="14"/>
  <c r="AF45" i="14"/>
  <c r="AE45" i="14"/>
  <c r="AD45" i="14"/>
  <c r="BA44" i="14"/>
  <c r="AZ44" i="14"/>
  <c r="AY44" i="14"/>
  <c r="AX44" i="14"/>
  <c r="AW44" i="14"/>
  <c r="AV44" i="14"/>
  <c r="AU44" i="14"/>
  <c r="AT44" i="14"/>
  <c r="AS44" i="14"/>
  <c r="AR44" i="14"/>
  <c r="AQ44" i="14"/>
  <c r="AP44" i="14"/>
  <c r="AO44" i="14"/>
  <c r="AN44" i="14"/>
  <c r="AM44" i="14"/>
  <c r="AL44" i="14"/>
  <c r="AK44" i="14"/>
  <c r="AJ44" i="14"/>
  <c r="AI44" i="14"/>
  <c r="AH44" i="14"/>
  <c r="AG44" i="14"/>
  <c r="AF44" i="14"/>
  <c r="AE44" i="14"/>
  <c r="AD44" i="14"/>
  <c r="BA43" i="14"/>
  <c r="AZ43" i="14"/>
  <c r="AY43" i="14"/>
  <c r="AX43" i="14"/>
  <c r="AW43" i="14"/>
  <c r="AV43" i="14"/>
  <c r="AU43" i="14"/>
  <c r="AT43" i="14"/>
  <c r="AS43" i="14"/>
  <c r="AR43" i="14"/>
  <c r="AQ43" i="14"/>
  <c r="AP43" i="14"/>
  <c r="AO43" i="14"/>
  <c r="AN43" i="14"/>
  <c r="AM43" i="14"/>
  <c r="AL43" i="14"/>
  <c r="AK43" i="14"/>
  <c r="AJ43" i="14"/>
  <c r="AI43" i="14"/>
  <c r="AH43" i="14"/>
  <c r="AG43" i="14"/>
  <c r="AF43" i="14"/>
  <c r="AE43" i="14"/>
  <c r="AD43" i="14"/>
  <c r="BA42" i="14"/>
  <c r="AZ42" i="14"/>
  <c r="AY42" i="14"/>
  <c r="AX42" i="14"/>
  <c r="AW42" i="14"/>
  <c r="AV42" i="14"/>
  <c r="AU42" i="14"/>
  <c r="AT42" i="14"/>
  <c r="AS42" i="14"/>
  <c r="AR42" i="14"/>
  <c r="AQ42" i="14"/>
  <c r="AP42" i="14"/>
  <c r="AO42" i="14"/>
  <c r="AN42" i="14"/>
  <c r="AM42" i="14"/>
  <c r="AL42" i="14"/>
  <c r="AK42" i="14"/>
  <c r="AJ42" i="14"/>
  <c r="AI42" i="14"/>
  <c r="AH42" i="14"/>
  <c r="AG42" i="14"/>
  <c r="AF42" i="14"/>
  <c r="AE42" i="14"/>
  <c r="AD42" i="14"/>
  <c r="BA41" i="14"/>
  <c r="AZ41" i="14"/>
  <c r="AY41" i="14"/>
  <c r="AX41" i="14"/>
  <c r="AW41" i="14"/>
  <c r="AV41" i="14"/>
  <c r="AU41" i="14"/>
  <c r="AT41" i="14"/>
  <c r="AS41" i="14"/>
  <c r="AR41" i="14"/>
  <c r="AQ41" i="14"/>
  <c r="AP41" i="14"/>
  <c r="AO41" i="14"/>
  <c r="AN41" i="14"/>
  <c r="AM41" i="14"/>
  <c r="AL41" i="14"/>
  <c r="AK41" i="14"/>
  <c r="AJ41" i="14"/>
  <c r="AI41" i="14"/>
  <c r="AH41" i="14"/>
  <c r="AG41" i="14"/>
  <c r="AF41" i="14"/>
  <c r="AE41" i="14"/>
  <c r="AD41" i="14"/>
  <c r="BA40" i="14"/>
  <c r="AZ40" i="14"/>
  <c r="AY40" i="14"/>
  <c r="AX40" i="14"/>
  <c r="AW40" i="14"/>
  <c r="AV40" i="14"/>
  <c r="AU40" i="14"/>
  <c r="AT40" i="14"/>
  <c r="AS40" i="14"/>
  <c r="AR40" i="14"/>
  <c r="AQ40" i="14"/>
  <c r="AP40" i="14"/>
  <c r="AO40" i="14"/>
  <c r="AN40" i="14"/>
  <c r="AM40" i="14"/>
  <c r="AL40" i="14"/>
  <c r="AK40" i="14"/>
  <c r="AJ40" i="14"/>
  <c r="AI40" i="14"/>
  <c r="AH40" i="14"/>
  <c r="AG40" i="14"/>
  <c r="AF40" i="14"/>
  <c r="AE40" i="14"/>
  <c r="AD40" i="14"/>
  <c r="BA39" i="14"/>
  <c r="AZ39" i="14"/>
  <c r="AY39" i="14"/>
  <c r="AX39" i="14"/>
  <c r="AW39" i="14"/>
  <c r="AV39" i="14"/>
  <c r="AU39" i="14"/>
  <c r="AT39" i="14"/>
  <c r="AS39" i="14"/>
  <c r="AR39" i="14"/>
  <c r="AQ39" i="14"/>
  <c r="AP39" i="14"/>
  <c r="AO39" i="14"/>
  <c r="AN39" i="14"/>
  <c r="AM39" i="14"/>
  <c r="AL39" i="14"/>
  <c r="AK39" i="14"/>
  <c r="AJ39" i="14"/>
  <c r="AI39" i="14"/>
  <c r="AH39" i="14"/>
  <c r="AG39" i="14"/>
  <c r="AF39" i="14"/>
  <c r="AE39" i="14"/>
  <c r="AD39" i="14"/>
  <c r="BA38" i="14"/>
  <c r="AZ38" i="14"/>
  <c r="AY38" i="14"/>
  <c r="AX38" i="14"/>
  <c r="AW38" i="14"/>
  <c r="AV38" i="14"/>
  <c r="AU38" i="14"/>
  <c r="AT38" i="14"/>
  <c r="AS38" i="14"/>
  <c r="AR38" i="14"/>
  <c r="AQ38" i="14"/>
  <c r="AP38" i="14"/>
  <c r="AO38" i="14"/>
  <c r="AN38" i="14"/>
  <c r="AM38" i="14"/>
  <c r="AL38" i="14"/>
  <c r="AK38" i="14"/>
  <c r="AJ38" i="14"/>
  <c r="AI38" i="14"/>
  <c r="AH38" i="14"/>
  <c r="AG38" i="14"/>
  <c r="AF38" i="14"/>
  <c r="AE38" i="14"/>
  <c r="AD38" i="14"/>
  <c r="BA37" i="14"/>
  <c r="AZ37" i="14"/>
  <c r="AY37" i="14"/>
  <c r="AX37" i="14"/>
  <c r="AW37" i="14"/>
  <c r="AV37" i="14"/>
  <c r="AU37" i="14"/>
  <c r="AT37" i="14"/>
  <c r="AS37" i="14"/>
  <c r="AR37" i="14"/>
  <c r="AQ37" i="14"/>
  <c r="AP37" i="14"/>
  <c r="AO37" i="14"/>
  <c r="AN37" i="14"/>
  <c r="AM37" i="14"/>
  <c r="AL37" i="14"/>
  <c r="AK37" i="14"/>
  <c r="AJ37" i="14"/>
  <c r="AI37" i="14"/>
  <c r="AH37" i="14"/>
  <c r="AG37" i="14"/>
  <c r="AF37" i="14"/>
  <c r="AE37" i="14"/>
  <c r="AD37" i="14"/>
  <c r="BA36" i="14"/>
  <c r="AZ36" i="14"/>
  <c r="AY36" i="14"/>
  <c r="AX36" i="14"/>
  <c r="AW36" i="14"/>
  <c r="AV36" i="14"/>
  <c r="AU36" i="14"/>
  <c r="AT36" i="14"/>
  <c r="AS36" i="14"/>
  <c r="AR36" i="14"/>
  <c r="AQ36" i="14"/>
  <c r="AP36" i="14"/>
  <c r="AO36" i="14"/>
  <c r="AN36" i="14"/>
  <c r="AM36" i="14"/>
  <c r="AL36" i="14"/>
  <c r="AK36" i="14"/>
  <c r="AJ36" i="14"/>
  <c r="AI36" i="14"/>
  <c r="AH36" i="14"/>
  <c r="AG36" i="14"/>
  <c r="AF36" i="14"/>
  <c r="AE36" i="14"/>
  <c r="AD36" i="14"/>
  <c r="BA35" i="14"/>
  <c r="AZ35" i="14"/>
  <c r="AY35" i="14"/>
  <c r="AX35" i="14"/>
  <c r="AW35" i="14"/>
  <c r="AV35" i="14"/>
  <c r="AU35" i="14"/>
  <c r="AT35" i="14"/>
  <c r="AS35" i="14"/>
  <c r="AR35" i="14"/>
  <c r="AQ35" i="14"/>
  <c r="AP35" i="14"/>
  <c r="AO35" i="14"/>
  <c r="AN35" i="14"/>
  <c r="AM35" i="14"/>
  <c r="AL35" i="14"/>
  <c r="AK35" i="14"/>
  <c r="AJ35" i="14"/>
  <c r="AI35" i="14"/>
  <c r="AH35" i="14"/>
  <c r="AG35" i="14"/>
  <c r="AF35" i="14"/>
  <c r="AE35" i="14"/>
  <c r="AD35" i="14"/>
  <c r="BA34" i="14"/>
  <c r="AZ34" i="14"/>
  <c r="AY34" i="14"/>
  <c r="AX34" i="14"/>
  <c r="AW34" i="14"/>
  <c r="AV34" i="14"/>
  <c r="AU34" i="14"/>
  <c r="AT34" i="14"/>
  <c r="AS34" i="14"/>
  <c r="AR34" i="14"/>
  <c r="AQ34" i="14"/>
  <c r="AP34" i="14"/>
  <c r="AO34" i="14"/>
  <c r="AN34" i="14"/>
  <c r="AM34" i="14"/>
  <c r="AL34" i="14"/>
  <c r="AK34" i="14"/>
  <c r="AJ34" i="14"/>
  <c r="AI34" i="14"/>
  <c r="AH34" i="14"/>
  <c r="AG34" i="14"/>
  <c r="AF34" i="14"/>
  <c r="AE34" i="14"/>
  <c r="AD34" i="14"/>
  <c r="BA33" i="14"/>
  <c r="AZ33" i="14"/>
  <c r="AY33" i="14"/>
  <c r="AX33" i="14"/>
  <c r="AW33" i="14"/>
  <c r="AV33" i="14"/>
  <c r="AU33" i="14"/>
  <c r="AT33" i="14"/>
  <c r="AS33" i="14"/>
  <c r="AR33" i="14"/>
  <c r="AQ33" i="14"/>
  <c r="AP33" i="14"/>
  <c r="AO33" i="14"/>
  <c r="AN33" i="14"/>
  <c r="AM33" i="14"/>
  <c r="AL33" i="14"/>
  <c r="AK33" i="14"/>
  <c r="AJ33" i="14"/>
  <c r="AI33" i="14"/>
  <c r="AH33" i="14"/>
  <c r="AG33" i="14"/>
  <c r="AF33" i="14"/>
  <c r="AE33" i="14"/>
  <c r="AD33" i="14"/>
  <c r="BA32" i="14"/>
  <c r="AZ32" i="14"/>
  <c r="AY32" i="14"/>
  <c r="AX32" i="14"/>
  <c r="AW32" i="14"/>
  <c r="AV32" i="14"/>
  <c r="AU32" i="14"/>
  <c r="AT32" i="14"/>
  <c r="AS32" i="14"/>
  <c r="AR32" i="14"/>
  <c r="AQ32" i="14"/>
  <c r="AP32" i="14"/>
  <c r="AO32" i="14"/>
  <c r="AN32" i="14"/>
  <c r="AM32" i="14"/>
  <c r="AL32" i="14"/>
  <c r="AK32" i="14"/>
  <c r="AJ32" i="14"/>
  <c r="AI32" i="14"/>
  <c r="AH32" i="14"/>
  <c r="AG32" i="14"/>
  <c r="AF32" i="14"/>
  <c r="AE32" i="14"/>
  <c r="AD32" i="14"/>
  <c r="BA31" i="14"/>
  <c r="AZ31" i="14"/>
  <c r="AY31" i="14"/>
  <c r="AX31" i="14"/>
  <c r="AW31" i="14"/>
  <c r="AV31" i="14"/>
  <c r="AU31" i="14"/>
  <c r="AT31" i="14"/>
  <c r="AS31" i="14"/>
  <c r="AR31" i="14"/>
  <c r="AQ31" i="14"/>
  <c r="AP31" i="14"/>
  <c r="AO31" i="14"/>
  <c r="AN31" i="14"/>
  <c r="AM31" i="14"/>
  <c r="AL31" i="14"/>
  <c r="AK31" i="14"/>
  <c r="AJ31" i="14"/>
  <c r="AI31" i="14"/>
  <c r="AH31" i="14"/>
  <c r="AG31" i="14"/>
  <c r="AF31" i="14"/>
  <c r="AE31" i="14"/>
  <c r="AD31" i="14"/>
  <c r="BA30" i="14"/>
  <c r="AZ30" i="14"/>
  <c r="AY30" i="14"/>
  <c r="AX30" i="14"/>
  <c r="AW30" i="14"/>
  <c r="AV30" i="14"/>
  <c r="AU30" i="14"/>
  <c r="AT30" i="14"/>
  <c r="AS30" i="14"/>
  <c r="AR30" i="14"/>
  <c r="AQ30" i="14"/>
  <c r="AP30" i="14"/>
  <c r="AO30" i="14"/>
  <c r="AN30" i="14"/>
  <c r="AM30" i="14"/>
  <c r="AL30" i="14"/>
  <c r="AK30" i="14"/>
  <c r="AJ30" i="14"/>
  <c r="AI30" i="14"/>
  <c r="AH30" i="14"/>
  <c r="AG30" i="14"/>
  <c r="AF30" i="14"/>
  <c r="AE30" i="14"/>
  <c r="AD30" i="14"/>
  <c r="BA29" i="14"/>
  <c r="AZ29" i="14"/>
  <c r="AY29" i="14"/>
  <c r="AX29" i="14"/>
  <c r="AW29" i="14"/>
  <c r="AV29" i="14"/>
  <c r="AU29" i="14"/>
  <c r="AT29" i="14"/>
  <c r="AS29" i="14"/>
  <c r="AR29" i="14"/>
  <c r="AQ29" i="14"/>
  <c r="AP29" i="14"/>
  <c r="AO29" i="14"/>
  <c r="AN29" i="14"/>
  <c r="AM29" i="14"/>
  <c r="AL29" i="14"/>
  <c r="AK29" i="14"/>
  <c r="AJ29" i="14"/>
  <c r="AI29" i="14"/>
  <c r="AH29" i="14"/>
  <c r="AG29" i="14"/>
  <c r="AF29" i="14"/>
  <c r="AE29" i="14"/>
  <c r="AD29" i="14"/>
  <c r="BA28" i="14"/>
  <c r="AZ28" i="14"/>
  <c r="AY28" i="14"/>
  <c r="AX28" i="14"/>
  <c r="AW28" i="14"/>
  <c r="AV28" i="14"/>
  <c r="AU28" i="14"/>
  <c r="AT28" i="14"/>
  <c r="AS28" i="14"/>
  <c r="AR28" i="14"/>
  <c r="AQ28" i="14"/>
  <c r="AP28" i="14"/>
  <c r="AO28" i="14"/>
  <c r="AN28" i="14"/>
  <c r="AM28" i="14"/>
  <c r="AL28" i="14"/>
  <c r="AK28" i="14"/>
  <c r="AJ28" i="14"/>
  <c r="AI28" i="14"/>
  <c r="AH28" i="14"/>
  <c r="AG28" i="14"/>
  <c r="AF28" i="14"/>
  <c r="AE28" i="14"/>
  <c r="AD28" i="14"/>
  <c r="BA27" i="14"/>
  <c r="AZ27" i="14"/>
  <c r="AY27" i="14"/>
  <c r="AX27" i="14"/>
  <c r="AW27" i="14"/>
  <c r="AV27" i="14"/>
  <c r="AU27" i="14"/>
  <c r="AT27" i="14"/>
  <c r="AS27" i="14"/>
  <c r="AR27" i="14"/>
  <c r="AQ27" i="14"/>
  <c r="AP27" i="14"/>
  <c r="AO27" i="14"/>
  <c r="AN27" i="14"/>
  <c r="AM27" i="14"/>
  <c r="AL27" i="14"/>
  <c r="AK27" i="14"/>
  <c r="AJ27" i="14"/>
  <c r="AI27" i="14"/>
  <c r="AH27" i="14"/>
  <c r="AG27" i="14"/>
  <c r="AF27" i="14"/>
  <c r="AE27" i="14"/>
  <c r="AD27" i="14"/>
  <c r="BA26" i="14"/>
  <c r="AZ26" i="14"/>
  <c r="AY26" i="14"/>
  <c r="AX26" i="14"/>
  <c r="AW26" i="14"/>
  <c r="AV26" i="14"/>
  <c r="AU26" i="14"/>
  <c r="AT26" i="14"/>
  <c r="AS26" i="14"/>
  <c r="AR26" i="14"/>
  <c r="AQ26" i="14"/>
  <c r="AP26" i="14"/>
  <c r="AO26" i="14"/>
  <c r="AN26" i="14"/>
  <c r="AM26" i="14"/>
  <c r="AL26" i="14"/>
  <c r="AK26" i="14"/>
  <c r="AJ26" i="14"/>
  <c r="AI26" i="14"/>
  <c r="AH26" i="14"/>
  <c r="AG26" i="14"/>
  <c r="AF26" i="14"/>
  <c r="AE26" i="14"/>
  <c r="AD26" i="14"/>
  <c r="BA25" i="14"/>
  <c r="AZ25" i="14"/>
  <c r="AY25" i="14"/>
  <c r="AX25" i="14"/>
  <c r="AW25" i="14"/>
  <c r="AV25" i="14"/>
  <c r="AU25" i="14"/>
  <c r="AT25" i="14"/>
  <c r="AS25" i="14"/>
  <c r="AR25" i="14"/>
  <c r="AQ25" i="14"/>
  <c r="AP25" i="14"/>
  <c r="AO25" i="14"/>
  <c r="AN25" i="14"/>
  <c r="AM25" i="14"/>
  <c r="AL25" i="14"/>
  <c r="AK25" i="14"/>
  <c r="AJ25" i="14"/>
  <c r="AI25" i="14"/>
  <c r="AH25" i="14"/>
  <c r="AG25" i="14"/>
  <c r="AF25" i="14"/>
  <c r="AE25" i="14"/>
  <c r="AD25" i="14"/>
  <c r="BA24" i="14"/>
  <c r="AZ24" i="14"/>
  <c r="AY24" i="14"/>
  <c r="AX24" i="14"/>
  <c r="AW24" i="14"/>
  <c r="AV24" i="14"/>
  <c r="AU24" i="14"/>
  <c r="AT24" i="14"/>
  <c r="AS24" i="14"/>
  <c r="AR24" i="14"/>
  <c r="AQ24" i="14"/>
  <c r="AP24" i="14"/>
  <c r="AO24" i="14"/>
  <c r="AN24" i="14"/>
  <c r="AM24" i="14"/>
  <c r="AL24" i="14"/>
  <c r="AK24" i="14"/>
  <c r="AJ24" i="14"/>
  <c r="AI24" i="14"/>
  <c r="AH24" i="14"/>
  <c r="AG24" i="14"/>
  <c r="AF24" i="14"/>
  <c r="AE24" i="14"/>
  <c r="AD24" i="14"/>
  <c r="BA23" i="14"/>
  <c r="AZ23" i="14"/>
  <c r="AY23" i="14"/>
  <c r="AX23" i="14"/>
  <c r="AW23" i="14"/>
  <c r="AV23" i="14"/>
  <c r="AU23" i="14"/>
  <c r="AT23" i="14"/>
  <c r="AS23" i="14"/>
  <c r="AR23" i="14"/>
  <c r="AQ23" i="14"/>
  <c r="AP23" i="14"/>
  <c r="AO23" i="14"/>
  <c r="AN23" i="14"/>
  <c r="AM23" i="14"/>
  <c r="AL23" i="14"/>
  <c r="AK23" i="14"/>
  <c r="AJ23" i="14"/>
  <c r="AI23" i="14"/>
  <c r="AH23" i="14"/>
  <c r="AG23" i="14"/>
  <c r="AF23" i="14"/>
  <c r="AE23" i="14"/>
  <c r="AD23" i="14"/>
  <c r="BA22" i="14"/>
  <c r="AZ22" i="14"/>
  <c r="AY22" i="14"/>
  <c r="AX22" i="14"/>
  <c r="AW22" i="14"/>
  <c r="AV22" i="14"/>
  <c r="AU22" i="14"/>
  <c r="AT22" i="14"/>
  <c r="AS22" i="14"/>
  <c r="AR22" i="14"/>
  <c r="AQ22" i="14"/>
  <c r="AP22" i="14"/>
  <c r="AO22" i="14"/>
  <c r="AN22" i="14"/>
  <c r="AM22" i="14"/>
  <c r="AL22" i="14"/>
  <c r="AK22" i="14"/>
  <c r="AJ22" i="14"/>
  <c r="AI22" i="14"/>
  <c r="AH22" i="14"/>
  <c r="AG22" i="14"/>
  <c r="AF22" i="14"/>
  <c r="AE22" i="14"/>
  <c r="AD22" i="14"/>
  <c r="BA21" i="14"/>
  <c r="AZ21" i="14"/>
  <c r="AY21" i="14"/>
  <c r="AX21" i="14"/>
  <c r="AW21" i="14"/>
  <c r="AV21" i="14"/>
  <c r="AU21" i="14"/>
  <c r="AT21" i="14"/>
  <c r="AS21" i="14"/>
  <c r="AR21" i="14"/>
  <c r="AQ21" i="14"/>
  <c r="AP21" i="14"/>
  <c r="AO21" i="14"/>
  <c r="AN21" i="14"/>
  <c r="AM21" i="14"/>
  <c r="AL21" i="14"/>
  <c r="AK21" i="14"/>
  <c r="AJ21" i="14"/>
  <c r="AI21" i="14"/>
  <c r="AH21" i="14"/>
  <c r="AG21" i="14"/>
  <c r="AF21" i="14"/>
  <c r="AE21" i="14"/>
  <c r="AD21" i="14"/>
  <c r="BA20" i="14"/>
  <c r="AZ20" i="14"/>
  <c r="AY20" i="14"/>
  <c r="AX20" i="14"/>
  <c r="AW20" i="14"/>
  <c r="AV20" i="14"/>
  <c r="AU20" i="14"/>
  <c r="AT20" i="14"/>
  <c r="AS20" i="14"/>
  <c r="AR20" i="14"/>
  <c r="AQ20" i="14"/>
  <c r="AP20" i="14"/>
  <c r="AO20" i="14"/>
  <c r="AN20" i="14"/>
  <c r="AM20" i="14"/>
  <c r="AL20" i="14"/>
  <c r="AK20" i="14"/>
  <c r="AJ20" i="14"/>
  <c r="AI20" i="14"/>
  <c r="AH20" i="14"/>
  <c r="AG20" i="14"/>
  <c r="AF20" i="14"/>
  <c r="AE20" i="14"/>
  <c r="AD20" i="14"/>
  <c r="BA19" i="14"/>
  <c r="AZ19" i="14"/>
  <c r="AY19" i="14"/>
  <c r="AX19" i="14"/>
  <c r="AW19" i="14"/>
  <c r="AV19" i="14"/>
  <c r="AU19" i="14"/>
  <c r="AT19" i="14"/>
  <c r="AS19" i="14"/>
  <c r="AR19" i="14"/>
  <c r="AQ19" i="14"/>
  <c r="AP19" i="14"/>
  <c r="AO19" i="14"/>
  <c r="AN19" i="14"/>
  <c r="AM19" i="14"/>
  <c r="AL19" i="14"/>
  <c r="AK19" i="14"/>
  <c r="AJ19" i="14"/>
  <c r="AI19" i="14"/>
  <c r="AH19" i="14"/>
  <c r="AG19" i="14"/>
  <c r="AF19" i="14"/>
  <c r="AE19" i="14"/>
  <c r="AD19" i="14"/>
  <c r="BA18" i="14"/>
  <c r="AZ18" i="14"/>
  <c r="AY18" i="14"/>
  <c r="AX18" i="14"/>
  <c r="AW18" i="14"/>
  <c r="AV18" i="14"/>
  <c r="AU18" i="14"/>
  <c r="AT18" i="14"/>
  <c r="AS18" i="14"/>
  <c r="AR18" i="14"/>
  <c r="AQ18" i="14"/>
  <c r="AP18" i="14"/>
  <c r="AO18" i="14"/>
  <c r="AN18" i="14"/>
  <c r="AM18" i="14"/>
  <c r="AL18" i="14"/>
  <c r="AK18" i="14"/>
  <c r="AJ18" i="14"/>
  <c r="AI18" i="14"/>
  <c r="AH18" i="14"/>
  <c r="AG18" i="14"/>
  <c r="AF18" i="14"/>
  <c r="AE18" i="14"/>
  <c r="AD18" i="14"/>
  <c r="BA17" i="14"/>
  <c r="AZ17" i="14"/>
  <c r="AY17" i="14"/>
  <c r="AX17" i="14"/>
  <c r="AW17" i="14"/>
  <c r="AV17" i="14"/>
  <c r="AU17" i="14"/>
  <c r="AT17" i="14"/>
  <c r="AS17" i="14"/>
  <c r="AR17" i="14"/>
  <c r="AQ17" i="14"/>
  <c r="AP17" i="14"/>
  <c r="AO17" i="14"/>
  <c r="AN17" i="14"/>
  <c r="AM17" i="14"/>
  <c r="AL17" i="14"/>
  <c r="AK17" i="14"/>
  <c r="AJ17" i="14"/>
  <c r="AI17" i="14"/>
  <c r="AH17" i="14"/>
  <c r="AG17" i="14"/>
  <c r="AF17" i="14"/>
  <c r="AE17" i="14"/>
  <c r="AD17" i="14"/>
  <c r="BA16" i="14"/>
  <c r="AZ16" i="14"/>
  <c r="AY16" i="14"/>
  <c r="AX16" i="14"/>
  <c r="AW16" i="14"/>
  <c r="AV16" i="14"/>
  <c r="AU16" i="14"/>
  <c r="AT16" i="14"/>
  <c r="AS16" i="14"/>
  <c r="AR16" i="14"/>
  <c r="AQ16" i="14"/>
  <c r="AP16" i="14"/>
  <c r="AO16" i="14"/>
  <c r="AN16" i="14"/>
  <c r="AM16" i="14"/>
  <c r="AL16" i="14"/>
  <c r="AK16" i="14"/>
  <c r="AJ16" i="14"/>
  <c r="AI16" i="14"/>
  <c r="AH16" i="14"/>
  <c r="AG16" i="14"/>
  <c r="AF16" i="14"/>
  <c r="AE16" i="14"/>
  <c r="AD16" i="14"/>
  <c r="BA15" i="14"/>
  <c r="AZ15" i="14"/>
  <c r="AY15" i="14"/>
  <c r="AX15" i="14"/>
  <c r="AW15" i="14"/>
  <c r="AV15" i="14"/>
  <c r="AU15" i="14"/>
  <c r="AT15" i="14"/>
  <c r="AS15" i="14"/>
  <c r="AR15" i="14"/>
  <c r="AQ15" i="14"/>
  <c r="AP15" i="14"/>
  <c r="AO15" i="14"/>
  <c r="AN15" i="14"/>
  <c r="AM15" i="14"/>
  <c r="AL15" i="14"/>
  <c r="AK15" i="14"/>
  <c r="AJ15" i="14"/>
  <c r="AI15" i="14"/>
  <c r="AH15" i="14"/>
  <c r="AG15" i="14"/>
  <c r="AF15" i="14"/>
  <c r="AE15" i="14"/>
  <c r="AD15" i="14"/>
  <c r="BA14" i="14"/>
  <c r="AZ14" i="14"/>
  <c r="AY14" i="14"/>
  <c r="AX14" i="14"/>
  <c r="AW14" i="14"/>
  <c r="AV14" i="14"/>
  <c r="AU14" i="14"/>
  <c r="AT14" i="14"/>
  <c r="AS14" i="14"/>
  <c r="AR14" i="14"/>
  <c r="AQ14" i="14"/>
  <c r="AP14" i="14"/>
  <c r="AO14" i="14"/>
  <c r="AN14" i="14"/>
  <c r="AM14" i="14"/>
  <c r="AL14" i="14"/>
  <c r="AK14" i="14"/>
  <c r="AJ14" i="14"/>
  <c r="AI14" i="14"/>
  <c r="AH14" i="14"/>
  <c r="AG14" i="14"/>
  <c r="AF14" i="14"/>
  <c r="AE14" i="14"/>
  <c r="AD14" i="14"/>
  <c r="BA13" i="14"/>
  <c r="AZ13" i="14"/>
  <c r="AY13" i="14"/>
  <c r="AX13" i="14"/>
  <c r="AW13" i="14"/>
  <c r="AV13" i="14"/>
  <c r="AU13" i="14"/>
  <c r="AT13" i="14"/>
  <c r="AS13" i="14"/>
  <c r="AR13" i="14"/>
  <c r="AQ13" i="14"/>
  <c r="AP13" i="14"/>
  <c r="AO13" i="14"/>
  <c r="AN13" i="14"/>
  <c r="AM13" i="14"/>
  <c r="AL13" i="14"/>
  <c r="AK13" i="14"/>
  <c r="AJ13" i="14"/>
  <c r="AI13" i="14"/>
  <c r="AH13" i="14"/>
  <c r="AG13" i="14"/>
  <c r="AF13" i="14"/>
  <c r="AE13" i="14"/>
  <c r="AD13" i="14"/>
  <c r="BA12" i="14"/>
  <c r="AZ12" i="14"/>
  <c r="AY12" i="14"/>
  <c r="AX12" i="14"/>
  <c r="AW12" i="14"/>
  <c r="AV12" i="14"/>
  <c r="AU12" i="14"/>
  <c r="AT12" i="14"/>
  <c r="AS12" i="14"/>
  <c r="AR12" i="14"/>
  <c r="AQ12" i="14"/>
  <c r="AP12" i="14"/>
  <c r="AO12" i="14"/>
  <c r="AN12" i="14"/>
  <c r="AM12" i="14"/>
  <c r="AL12" i="14"/>
  <c r="AK12" i="14"/>
  <c r="AJ12" i="14"/>
  <c r="AI12" i="14"/>
  <c r="AH12" i="14"/>
  <c r="AG12" i="14"/>
  <c r="AF12" i="14"/>
  <c r="AE12" i="14"/>
  <c r="AD12" i="14"/>
  <c r="BA11" i="14"/>
  <c r="AZ11" i="14"/>
  <c r="AY11" i="14"/>
  <c r="AX11" i="14"/>
  <c r="AW11" i="14"/>
  <c r="AV11" i="14"/>
  <c r="AU11" i="14"/>
  <c r="AT11" i="14"/>
  <c r="AS11" i="14"/>
  <c r="AR11" i="14"/>
  <c r="AQ11" i="14"/>
  <c r="AP11" i="14"/>
  <c r="AO11" i="14"/>
  <c r="AN11" i="14"/>
  <c r="AM11" i="14"/>
  <c r="AL11" i="14"/>
  <c r="AK11" i="14"/>
  <c r="AJ11" i="14"/>
  <c r="AI11" i="14"/>
  <c r="AH11" i="14"/>
  <c r="AG11" i="14"/>
  <c r="AF11" i="14"/>
  <c r="AE11" i="14"/>
  <c r="AD11" i="14"/>
  <c r="BA10" i="14"/>
  <c r="AZ10" i="14"/>
  <c r="AY10" i="14"/>
  <c r="AX10" i="14"/>
  <c r="AW10" i="14"/>
  <c r="AV10" i="14"/>
  <c r="AU10" i="14"/>
  <c r="AT10" i="14"/>
  <c r="AS10" i="14"/>
  <c r="AR10" i="14"/>
  <c r="AQ10" i="14"/>
  <c r="AP10" i="14"/>
  <c r="AO10" i="14"/>
  <c r="AN10" i="14"/>
  <c r="AM10" i="14"/>
  <c r="AL10" i="14"/>
  <c r="AK10" i="14"/>
  <c r="AJ10" i="14"/>
  <c r="AI10" i="14"/>
  <c r="AH10" i="14"/>
  <c r="AG10" i="14"/>
  <c r="AF10" i="14"/>
  <c r="AE10" i="14"/>
  <c r="AD10" i="14"/>
  <c r="BA9" i="14"/>
  <c r="AZ9" i="14"/>
  <c r="AY9" i="14"/>
  <c r="AX9" i="14"/>
  <c r="AW9" i="14"/>
  <c r="AV9" i="14"/>
  <c r="AU9" i="14"/>
  <c r="AT9" i="14"/>
  <c r="AS9" i="14"/>
  <c r="AR9" i="14"/>
  <c r="AQ9" i="14"/>
  <c r="AP9" i="14"/>
  <c r="AO9" i="14"/>
  <c r="AN9" i="14"/>
  <c r="AM9" i="14"/>
  <c r="AL9" i="14"/>
  <c r="AK9" i="14"/>
  <c r="AJ9" i="14"/>
  <c r="AI9" i="14"/>
  <c r="AH9" i="14"/>
  <c r="AG9" i="14"/>
  <c r="AF9" i="14"/>
  <c r="AE9" i="14"/>
  <c r="AD9" i="14"/>
  <c r="BA8" i="14"/>
  <c r="AZ8" i="14"/>
  <c r="AY8" i="14"/>
  <c r="AX8" i="14"/>
  <c r="AW8" i="14"/>
  <c r="AV8" i="14"/>
  <c r="AU8" i="14"/>
  <c r="AT8" i="14"/>
  <c r="AS8" i="14"/>
  <c r="AR8" i="14"/>
  <c r="AQ8" i="14"/>
  <c r="AP8" i="14"/>
  <c r="AO8" i="14"/>
  <c r="AN8" i="14"/>
  <c r="AM8" i="14"/>
  <c r="AL8" i="14"/>
  <c r="AK8" i="14"/>
  <c r="AJ8" i="14"/>
  <c r="AI8" i="14"/>
  <c r="AH8" i="14"/>
  <c r="AG8" i="14"/>
  <c r="AF8" i="14"/>
  <c r="AE8" i="14"/>
  <c r="AD8" i="14"/>
  <c r="BA7" i="14"/>
  <c r="AZ7" i="14"/>
  <c r="AY7" i="14"/>
  <c r="AX7" i="14"/>
  <c r="AW7" i="14"/>
  <c r="AV7" i="14"/>
  <c r="AU7" i="14"/>
  <c r="AT7" i="14"/>
  <c r="AS7" i="14"/>
  <c r="AR7" i="14"/>
  <c r="AQ7" i="14"/>
  <c r="AP7" i="14"/>
  <c r="AO7" i="14"/>
  <c r="AN7" i="14"/>
  <c r="AM7" i="14"/>
  <c r="AL7" i="14"/>
  <c r="AK7" i="14"/>
  <c r="AJ7" i="14"/>
  <c r="AI7" i="14"/>
  <c r="AH7" i="14"/>
  <c r="AG7" i="14"/>
  <c r="AF7" i="14"/>
  <c r="AE7" i="14"/>
  <c r="AD7" i="14"/>
  <c r="BA6" i="14"/>
  <c r="AZ6" i="14"/>
  <c r="AY6" i="14"/>
  <c r="AX6" i="14"/>
  <c r="AW6" i="14"/>
  <c r="AV6" i="14"/>
  <c r="AU6" i="14"/>
  <c r="AT6" i="14"/>
  <c r="AS6" i="14"/>
  <c r="AR6" i="14"/>
  <c r="AQ6" i="14"/>
  <c r="AP6" i="14"/>
  <c r="AO6" i="14"/>
  <c r="AN6" i="14"/>
  <c r="AM6" i="14"/>
  <c r="AL6" i="14"/>
  <c r="AK6" i="14"/>
  <c r="AJ6" i="14"/>
  <c r="AI6" i="14"/>
  <c r="AH6" i="14"/>
  <c r="AG6" i="14"/>
  <c r="AF6" i="14"/>
  <c r="AE6" i="14"/>
  <c r="AD6" i="14"/>
  <c r="BA5" i="14"/>
  <c r="AZ5" i="14"/>
  <c r="AY5" i="14"/>
  <c r="AX5" i="14"/>
  <c r="AW5" i="14"/>
  <c r="AV5" i="14"/>
  <c r="AU5" i="14"/>
  <c r="AT5" i="14"/>
  <c r="AS5" i="14"/>
  <c r="AR5" i="14"/>
  <c r="AQ5" i="14"/>
  <c r="AP5" i="14"/>
  <c r="AO5" i="14"/>
  <c r="AN5" i="14"/>
  <c r="AM5" i="14"/>
  <c r="AL5" i="14"/>
  <c r="AK5" i="14"/>
  <c r="AJ5" i="14"/>
  <c r="AI5" i="14"/>
  <c r="AH5" i="14"/>
  <c r="AG5" i="14"/>
  <c r="AF5" i="14"/>
  <c r="AE5" i="14"/>
  <c r="AD5" i="14"/>
  <c r="BA4" i="14"/>
  <c r="AZ4" i="14"/>
  <c r="AY4" i="14"/>
  <c r="AX4" i="14"/>
  <c r="AW4" i="14"/>
  <c r="AV4" i="14"/>
  <c r="AU4" i="14"/>
  <c r="AT4" i="14"/>
  <c r="AS4" i="14"/>
  <c r="AR4" i="14"/>
  <c r="AQ4" i="14"/>
  <c r="AP4" i="14"/>
  <c r="AO4" i="14"/>
  <c r="AN4" i="14"/>
  <c r="AM4" i="14"/>
  <c r="AL4" i="14"/>
  <c r="AK4" i="14"/>
  <c r="AJ4" i="14"/>
  <c r="AI4" i="14"/>
  <c r="AH4" i="14"/>
  <c r="AG4" i="14"/>
  <c r="AF4" i="14"/>
  <c r="AE4" i="14"/>
  <c r="AC133" i="14"/>
  <c r="AB133" i="14"/>
  <c r="AA133" i="14"/>
  <c r="Z133" i="14"/>
  <c r="Y133" i="14"/>
  <c r="X133" i="14"/>
  <c r="W133" i="14"/>
  <c r="V133" i="14"/>
  <c r="U133" i="14"/>
  <c r="T133" i="14"/>
  <c r="S133" i="14"/>
  <c r="R133" i="14"/>
  <c r="Q133" i="14"/>
  <c r="P133" i="14"/>
  <c r="O133" i="14"/>
  <c r="N133" i="14"/>
  <c r="M133" i="14"/>
  <c r="L133" i="14"/>
  <c r="K133" i="14"/>
  <c r="J133" i="14"/>
  <c r="I133" i="14"/>
  <c r="H133" i="14"/>
  <c r="G133" i="14"/>
  <c r="F133" i="14"/>
  <c r="AC132" i="14"/>
  <c r="AB132" i="14"/>
  <c r="AA132" i="14"/>
  <c r="Z132" i="14"/>
  <c r="Y132" i="14"/>
  <c r="X132" i="14"/>
  <c r="W132" i="14"/>
  <c r="V132" i="14"/>
  <c r="U132" i="14"/>
  <c r="T132" i="14"/>
  <c r="S132" i="14"/>
  <c r="R132" i="14"/>
  <c r="Q132" i="14"/>
  <c r="P132" i="14"/>
  <c r="O132" i="14"/>
  <c r="N132" i="14"/>
  <c r="M132" i="14"/>
  <c r="L132" i="14"/>
  <c r="K132" i="14"/>
  <c r="J132" i="14"/>
  <c r="I132" i="14"/>
  <c r="H132" i="14"/>
  <c r="G132" i="14"/>
  <c r="F132" i="14"/>
  <c r="AC131" i="14"/>
  <c r="AB131" i="14"/>
  <c r="AA131" i="14"/>
  <c r="Z131" i="14"/>
  <c r="Y131" i="14"/>
  <c r="X131" i="14"/>
  <c r="W131" i="14"/>
  <c r="V131" i="14"/>
  <c r="U131" i="14"/>
  <c r="T131" i="14"/>
  <c r="S131" i="14"/>
  <c r="R131" i="14"/>
  <c r="Q131" i="14"/>
  <c r="P131" i="14"/>
  <c r="O131" i="14"/>
  <c r="N131" i="14"/>
  <c r="M131" i="14"/>
  <c r="L131" i="14"/>
  <c r="K131" i="14"/>
  <c r="J131" i="14"/>
  <c r="I131" i="14"/>
  <c r="H131" i="14"/>
  <c r="G131" i="14"/>
  <c r="F131" i="14"/>
  <c r="AC130" i="14"/>
  <c r="AB130" i="14"/>
  <c r="AA130" i="14"/>
  <c r="Z130" i="14"/>
  <c r="Y130" i="14"/>
  <c r="X130" i="14"/>
  <c r="W130" i="14"/>
  <c r="V130" i="14"/>
  <c r="U130" i="14"/>
  <c r="T130" i="14"/>
  <c r="S130" i="14"/>
  <c r="R130" i="14"/>
  <c r="Q130" i="14"/>
  <c r="P130" i="14"/>
  <c r="O130" i="14"/>
  <c r="N130" i="14"/>
  <c r="M130" i="14"/>
  <c r="L130" i="14"/>
  <c r="K130" i="14"/>
  <c r="J130" i="14"/>
  <c r="I130" i="14"/>
  <c r="H130" i="14"/>
  <c r="G130" i="14"/>
  <c r="F130" i="14"/>
  <c r="AC129" i="14"/>
  <c r="AB129" i="14"/>
  <c r="AA129" i="14"/>
  <c r="Z129" i="14"/>
  <c r="Y129" i="14"/>
  <c r="X129" i="14"/>
  <c r="W129" i="14"/>
  <c r="V129" i="14"/>
  <c r="U129" i="14"/>
  <c r="T129" i="14"/>
  <c r="S129" i="14"/>
  <c r="R129" i="14"/>
  <c r="Q129" i="14"/>
  <c r="P129" i="14"/>
  <c r="O129" i="14"/>
  <c r="N129" i="14"/>
  <c r="M129" i="14"/>
  <c r="L129" i="14"/>
  <c r="K129" i="14"/>
  <c r="J129" i="14"/>
  <c r="I129" i="14"/>
  <c r="H129" i="14"/>
  <c r="G129" i="14"/>
  <c r="F129" i="14"/>
  <c r="AC128" i="14"/>
  <c r="AB128" i="14"/>
  <c r="AA128" i="14"/>
  <c r="Z128" i="14"/>
  <c r="Y128" i="14"/>
  <c r="X128" i="14"/>
  <c r="W128" i="14"/>
  <c r="V128" i="14"/>
  <c r="U128" i="14"/>
  <c r="T128" i="14"/>
  <c r="S128" i="14"/>
  <c r="R128" i="14"/>
  <c r="Q128" i="14"/>
  <c r="P128" i="14"/>
  <c r="O128" i="14"/>
  <c r="N128" i="14"/>
  <c r="M128" i="14"/>
  <c r="L128" i="14"/>
  <c r="K128" i="14"/>
  <c r="J128" i="14"/>
  <c r="I128" i="14"/>
  <c r="H128" i="14"/>
  <c r="G128" i="14"/>
  <c r="F128" i="14"/>
  <c r="AC127" i="14"/>
  <c r="AB127" i="14"/>
  <c r="AA127" i="14"/>
  <c r="Z127" i="14"/>
  <c r="Y127" i="14"/>
  <c r="X127" i="14"/>
  <c r="W127" i="14"/>
  <c r="V127" i="14"/>
  <c r="U127" i="14"/>
  <c r="T127" i="14"/>
  <c r="S127" i="14"/>
  <c r="R127" i="14"/>
  <c r="Q127" i="14"/>
  <c r="P127" i="14"/>
  <c r="O127" i="14"/>
  <c r="N127" i="14"/>
  <c r="M127" i="14"/>
  <c r="L127" i="14"/>
  <c r="K127" i="14"/>
  <c r="J127" i="14"/>
  <c r="I127" i="14"/>
  <c r="H127" i="14"/>
  <c r="G127" i="14"/>
  <c r="F127" i="14"/>
  <c r="AC126" i="14"/>
  <c r="AB126" i="14"/>
  <c r="AA126" i="14"/>
  <c r="Z126" i="14"/>
  <c r="Y126" i="14"/>
  <c r="X126" i="14"/>
  <c r="W126" i="14"/>
  <c r="V126" i="14"/>
  <c r="U126" i="14"/>
  <c r="T126" i="14"/>
  <c r="S126" i="14"/>
  <c r="R126" i="14"/>
  <c r="Q126" i="14"/>
  <c r="P126" i="14"/>
  <c r="O126" i="14"/>
  <c r="N126" i="14"/>
  <c r="M126" i="14"/>
  <c r="L126" i="14"/>
  <c r="K126" i="14"/>
  <c r="J126" i="14"/>
  <c r="I126" i="14"/>
  <c r="H126" i="14"/>
  <c r="G126" i="14"/>
  <c r="F126" i="14"/>
  <c r="AC125" i="14"/>
  <c r="AB125" i="14"/>
  <c r="AA125" i="14"/>
  <c r="Z125" i="14"/>
  <c r="Y125" i="14"/>
  <c r="X125" i="14"/>
  <c r="W125" i="14"/>
  <c r="V125" i="14"/>
  <c r="U125" i="14"/>
  <c r="T125" i="14"/>
  <c r="S125" i="14"/>
  <c r="R125" i="14"/>
  <c r="Q125" i="14"/>
  <c r="P125" i="14"/>
  <c r="O125" i="14"/>
  <c r="N125" i="14"/>
  <c r="M125" i="14"/>
  <c r="L125" i="14"/>
  <c r="K125" i="14"/>
  <c r="J125" i="14"/>
  <c r="I125" i="14"/>
  <c r="H125" i="14"/>
  <c r="G125" i="14"/>
  <c r="F125" i="14"/>
  <c r="AC124" i="14"/>
  <c r="AB124" i="14"/>
  <c r="AA124" i="14"/>
  <c r="Z124" i="14"/>
  <c r="Y124" i="14"/>
  <c r="X124" i="14"/>
  <c r="W124" i="14"/>
  <c r="V124" i="14"/>
  <c r="U124" i="14"/>
  <c r="T124" i="14"/>
  <c r="S124" i="14"/>
  <c r="R124" i="14"/>
  <c r="Q124" i="14"/>
  <c r="P124" i="14"/>
  <c r="O124" i="14"/>
  <c r="N124" i="14"/>
  <c r="M124" i="14"/>
  <c r="L124" i="14"/>
  <c r="K124" i="14"/>
  <c r="J124" i="14"/>
  <c r="I124" i="14"/>
  <c r="H124" i="14"/>
  <c r="G124" i="14"/>
  <c r="F124" i="14"/>
  <c r="AC123" i="14"/>
  <c r="AB123" i="14"/>
  <c r="AA123" i="14"/>
  <c r="Z123" i="14"/>
  <c r="Y123" i="14"/>
  <c r="X123" i="14"/>
  <c r="W123" i="14"/>
  <c r="V123" i="14"/>
  <c r="U123" i="14"/>
  <c r="T123" i="14"/>
  <c r="S123" i="14"/>
  <c r="R123" i="14"/>
  <c r="Q123" i="14"/>
  <c r="P123" i="14"/>
  <c r="O123" i="14"/>
  <c r="N123" i="14"/>
  <c r="M123" i="14"/>
  <c r="L123" i="14"/>
  <c r="K123" i="14"/>
  <c r="J123" i="14"/>
  <c r="I123" i="14"/>
  <c r="H123" i="14"/>
  <c r="G123" i="14"/>
  <c r="F123" i="14"/>
  <c r="AC122" i="14"/>
  <c r="AB122" i="14"/>
  <c r="AA122" i="14"/>
  <c r="Z122" i="14"/>
  <c r="Y122" i="14"/>
  <c r="X122" i="14"/>
  <c r="W122" i="14"/>
  <c r="V122" i="14"/>
  <c r="U122" i="14"/>
  <c r="T122" i="14"/>
  <c r="S122" i="14"/>
  <c r="R122" i="14"/>
  <c r="Q122" i="14"/>
  <c r="P122" i="14"/>
  <c r="O122" i="14"/>
  <c r="N122" i="14"/>
  <c r="M122" i="14"/>
  <c r="L122" i="14"/>
  <c r="K122" i="14"/>
  <c r="J122" i="14"/>
  <c r="I122" i="14"/>
  <c r="H122" i="14"/>
  <c r="G122" i="14"/>
  <c r="F122" i="14"/>
  <c r="AC121" i="14"/>
  <c r="AB121" i="14"/>
  <c r="AA121" i="14"/>
  <c r="Z121" i="14"/>
  <c r="Y121" i="14"/>
  <c r="X121" i="14"/>
  <c r="W121" i="14"/>
  <c r="V121" i="14"/>
  <c r="U121" i="14"/>
  <c r="T121" i="14"/>
  <c r="S121" i="14"/>
  <c r="R121" i="14"/>
  <c r="Q121" i="14"/>
  <c r="P121" i="14"/>
  <c r="O121" i="14"/>
  <c r="N121" i="14"/>
  <c r="M121" i="14"/>
  <c r="L121" i="14"/>
  <c r="K121" i="14"/>
  <c r="J121" i="14"/>
  <c r="I121" i="14"/>
  <c r="H121" i="14"/>
  <c r="G121" i="14"/>
  <c r="F121" i="14"/>
  <c r="AC120" i="14"/>
  <c r="AB120" i="14"/>
  <c r="AA120" i="14"/>
  <c r="Z120" i="14"/>
  <c r="Y120" i="14"/>
  <c r="X120" i="14"/>
  <c r="W120" i="14"/>
  <c r="V120" i="14"/>
  <c r="U120" i="14"/>
  <c r="T120" i="14"/>
  <c r="S120" i="14"/>
  <c r="R120" i="14"/>
  <c r="Q120" i="14"/>
  <c r="P120" i="14"/>
  <c r="O120" i="14"/>
  <c r="N120" i="14"/>
  <c r="M120" i="14"/>
  <c r="L120" i="14"/>
  <c r="K120" i="14"/>
  <c r="J120" i="14"/>
  <c r="I120" i="14"/>
  <c r="H120" i="14"/>
  <c r="G120" i="14"/>
  <c r="F120" i="14"/>
  <c r="AC119" i="14"/>
  <c r="AB119" i="14"/>
  <c r="AA119" i="14"/>
  <c r="Z119" i="14"/>
  <c r="Y119" i="14"/>
  <c r="X119" i="14"/>
  <c r="W119" i="14"/>
  <c r="V119" i="14"/>
  <c r="U119" i="14"/>
  <c r="T119" i="14"/>
  <c r="S119" i="14"/>
  <c r="R119" i="14"/>
  <c r="Q119" i="14"/>
  <c r="P119" i="14"/>
  <c r="O119" i="14"/>
  <c r="N119" i="14"/>
  <c r="M119" i="14"/>
  <c r="L119" i="14"/>
  <c r="K119" i="14"/>
  <c r="J119" i="14"/>
  <c r="I119" i="14"/>
  <c r="H119" i="14"/>
  <c r="G119" i="14"/>
  <c r="F119" i="14"/>
  <c r="AC118" i="14"/>
  <c r="AB118" i="14"/>
  <c r="AA118" i="14"/>
  <c r="Z118" i="14"/>
  <c r="Y118" i="14"/>
  <c r="X118" i="14"/>
  <c r="W118" i="14"/>
  <c r="V118" i="14"/>
  <c r="U118" i="14"/>
  <c r="T118" i="14"/>
  <c r="S118" i="14"/>
  <c r="R118" i="14"/>
  <c r="Q118" i="14"/>
  <c r="P118" i="14"/>
  <c r="O118" i="14"/>
  <c r="N118" i="14"/>
  <c r="M118" i="14"/>
  <c r="L118" i="14"/>
  <c r="K118" i="14"/>
  <c r="J118" i="14"/>
  <c r="I118" i="14"/>
  <c r="H118" i="14"/>
  <c r="G118" i="14"/>
  <c r="F118" i="14"/>
  <c r="AC117" i="14"/>
  <c r="AB117" i="14"/>
  <c r="AA117" i="14"/>
  <c r="Z117" i="14"/>
  <c r="Y117" i="14"/>
  <c r="X117" i="14"/>
  <c r="W117" i="14"/>
  <c r="V117" i="14"/>
  <c r="U117" i="14"/>
  <c r="T117" i="14"/>
  <c r="S117" i="14"/>
  <c r="R117" i="14"/>
  <c r="Q117" i="14"/>
  <c r="P117" i="14"/>
  <c r="O117" i="14"/>
  <c r="N117" i="14"/>
  <c r="M117" i="14"/>
  <c r="L117" i="14"/>
  <c r="K117" i="14"/>
  <c r="J117" i="14"/>
  <c r="I117" i="14"/>
  <c r="H117" i="14"/>
  <c r="G117" i="14"/>
  <c r="F117" i="14"/>
  <c r="AC116" i="14"/>
  <c r="AB116" i="14"/>
  <c r="AA116" i="14"/>
  <c r="Z116" i="14"/>
  <c r="Y116" i="14"/>
  <c r="X116" i="14"/>
  <c r="W116" i="14"/>
  <c r="V116" i="14"/>
  <c r="U116" i="14"/>
  <c r="T116" i="14"/>
  <c r="S116" i="14"/>
  <c r="R116" i="14"/>
  <c r="Q116" i="14"/>
  <c r="P116" i="14"/>
  <c r="O116" i="14"/>
  <c r="N116" i="14"/>
  <c r="M116" i="14"/>
  <c r="L116" i="14"/>
  <c r="K116" i="14"/>
  <c r="J116" i="14"/>
  <c r="I116" i="14"/>
  <c r="H116" i="14"/>
  <c r="G116" i="14"/>
  <c r="F116" i="14"/>
  <c r="AC115" i="14"/>
  <c r="AB115" i="14"/>
  <c r="AA115" i="14"/>
  <c r="Z115" i="14"/>
  <c r="Y115" i="14"/>
  <c r="X115" i="14"/>
  <c r="W115" i="14"/>
  <c r="V115" i="14"/>
  <c r="U115" i="14"/>
  <c r="T115" i="14"/>
  <c r="S115" i="14"/>
  <c r="R115" i="14"/>
  <c r="Q115" i="14"/>
  <c r="P115" i="14"/>
  <c r="O115" i="14"/>
  <c r="N115" i="14"/>
  <c r="M115" i="14"/>
  <c r="L115" i="14"/>
  <c r="K115" i="14"/>
  <c r="J115" i="14"/>
  <c r="I115" i="14"/>
  <c r="H115" i="14"/>
  <c r="G115" i="14"/>
  <c r="F115" i="14"/>
  <c r="AC114" i="14"/>
  <c r="AB114" i="14"/>
  <c r="AA114" i="14"/>
  <c r="Z114" i="14"/>
  <c r="Y114" i="14"/>
  <c r="X114" i="14"/>
  <c r="W114" i="14"/>
  <c r="V114" i="14"/>
  <c r="U114" i="14"/>
  <c r="T114" i="14"/>
  <c r="S114" i="14"/>
  <c r="R114" i="14"/>
  <c r="Q114" i="14"/>
  <c r="P114" i="14"/>
  <c r="O114" i="14"/>
  <c r="N114" i="14"/>
  <c r="M114" i="14"/>
  <c r="L114" i="14"/>
  <c r="K114" i="14"/>
  <c r="J114" i="14"/>
  <c r="I114" i="14"/>
  <c r="H114" i="14"/>
  <c r="G114" i="14"/>
  <c r="F114" i="14"/>
  <c r="AC113" i="14"/>
  <c r="AB113" i="14"/>
  <c r="AA113" i="14"/>
  <c r="Z113" i="14"/>
  <c r="Y113" i="14"/>
  <c r="X113" i="14"/>
  <c r="W113" i="14"/>
  <c r="V113" i="14"/>
  <c r="U113" i="14"/>
  <c r="T113" i="14"/>
  <c r="S113" i="14"/>
  <c r="R113" i="14"/>
  <c r="Q113" i="14"/>
  <c r="P113" i="14"/>
  <c r="O113" i="14"/>
  <c r="N113" i="14"/>
  <c r="M113" i="14"/>
  <c r="L113" i="14"/>
  <c r="K113" i="14"/>
  <c r="J113" i="14"/>
  <c r="I113" i="14"/>
  <c r="H113" i="14"/>
  <c r="G113" i="14"/>
  <c r="F113" i="14"/>
  <c r="AC112" i="14"/>
  <c r="AB112" i="14"/>
  <c r="AA112" i="14"/>
  <c r="Z112" i="14"/>
  <c r="Y112" i="14"/>
  <c r="X112" i="14"/>
  <c r="W112" i="14"/>
  <c r="V112" i="14"/>
  <c r="U112" i="14"/>
  <c r="T112" i="14"/>
  <c r="S112" i="14"/>
  <c r="R112" i="14"/>
  <c r="Q112" i="14"/>
  <c r="P112" i="14"/>
  <c r="O112" i="14"/>
  <c r="N112" i="14"/>
  <c r="M112" i="14"/>
  <c r="L112" i="14"/>
  <c r="K112" i="14"/>
  <c r="J112" i="14"/>
  <c r="I112" i="14"/>
  <c r="H112" i="14"/>
  <c r="G112" i="14"/>
  <c r="F112" i="14"/>
  <c r="AC111" i="14"/>
  <c r="AB111" i="14"/>
  <c r="AA111" i="14"/>
  <c r="Z111" i="14"/>
  <c r="Y111" i="14"/>
  <c r="X111" i="14"/>
  <c r="W111" i="14"/>
  <c r="V111" i="14"/>
  <c r="U111" i="14"/>
  <c r="T111" i="14"/>
  <c r="S111" i="14"/>
  <c r="R111" i="14"/>
  <c r="Q111" i="14"/>
  <c r="P111" i="14"/>
  <c r="O111" i="14"/>
  <c r="N111" i="14"/>
  <c r="M111" i="14"/>
  <c r="L111" i="14"/>
  <c r="K111" i="14"/>
  <c r="J111" i="14"/>
  <c r="I111" i="14"/>
  <c r="H111" i="14"/>
  <c r="G111" i="14"/>
  <c r="F111" i="14"/>
  <c r="AC110" i="14"/>
  <c r="AB110" i="14"/>
  <c r="AA110" i="14"/>
  <c r="Z110" i="14"/>
  <c r="Y110" i="14"/>
  <c r="X110" i="14"/>
  <c r="W110" i="14"/>
  <c r="V110" i="14"/>
  <c r="U110" i="14"/>
  <c r="T110" i="14"/>
  <c r="S110" i="14"/>
  <c r="R110" i="14"/>
  <c r="Q110" i="14"/>
  <c r="P110" i="14"/>
  <c r="O110" i="14"/>
  <c r="N110" i="14"/>
  <c r="M110" i="14"/>
  <c r="L110" i="14"/>
  <c r="K110" i="14"/>
  <c r="J110" i="14"/>
  <c r="I110" i="14"/>
  <c r="H110" i="14"/>
  <c r="G110" i="14"/>
  <c r="F110" i="14"/>
  <c r="AC109" i="14"/>
  <c r="AB109" i="14"/>
  <c r="AA109" i="14"/>
  <c r="Z109" i="14"/>
  <c r="Y109" i="14"/>
  <c r="X109" i="14"/>
  <c r="W109" i="14"/>
  <c r="V109" i="14"/>
  <c r="U109" i="14"/>
  <c r="T109" i="14"/>
  <c r="S109" i="14"/>
  <c r="R109" i="14"/>
  <c r="Q109" i="14"/>
  <c r="P109" i="14"/>
  <c r="O109" i="14"/>
  <c r="N109" i="14"/>
  <c r="M109" i="14"/>
  <c r="L109" i="14"/>
  <c r="K109" i="14"/>
  <c r="J109" i="14"/>
  <c r="I109" i="14"/>
  <c r="H109" i="14"/>
  <c r="G109" i="14"/>
  <c r="F109" i="14"/>
  <c r="AC108" i="14"/>
  <c r="AB108" i="14"/>
  <c r="AA108" i="14"/>
  <c r="Z108" i="14"/>
  <c r="Y108" i="14"/>
  <c r="X108" i="14"/>
  <c r="W108" i="14"/>
  <c r="V108" i="14"/>
  <c r="U108" i="14"/>
  <c r="T108" i="14"/>
  <c r="S108" i="14"/>
  <c r="R108" i="14"/>
  <c r="Q108" i="14"/>
  <c r="P108" i="14"/>
  <c r="O108" i="14"/>
  <c r="N108" i="14"/>
  <c r="M108" i="14"/>
  <c r="L108" i="14"/>
  <c r="K108" i="14"/>
  <c r="J108" i="14"/>
  <c r="I108" i="14"/>
  <c r="H108" i="14"/>
  <c r="G108" i="14"/>
  <c r="F108" i="14"/>
  <c r="AC107" i="14"/>
  <c r="AB107" i="14"/>
  <c r="AA107" i="14"/>
  <c r="Z107" i="14"/>
  <c r="Y107" i="14"/>
  <c r="X107" i="14"/>
  <c r="W107" i="14"/>
  <c r="V107" i="14"/>
  <c r="U107" i="14"/>
  <c r="T107" i="14"/>
  <c r="S107" i="14"/>
  <c r="R107" i="14"/>
  <c r="Q107" i="14"/>
  <c r="P107" i="14"/>
  <c r="O107" i="14"/>
  <c r="N107" i="14"/>
  <c r="M107" i="14"/>
  <c r="L107" i="14"/>
  <c r="K107" i="14"/>
  <c r="J107" i="14"/>
  <c r="I107" i="14"/>
  <c r="H107" i="14"/>
  <c r="G107" i="14"/>
  <c r="F107" i="14"/>
  <c r="AC106" i="14"/>
  <c r="AB106" i="14"/>
  <c r="AA106" i="14"/>
  <c r="Z106" i="14"/>
  <c r="Y106" i="14"/>
  <c r="X106" i="14"/>
  <c r="W106" i="14"/>
  <c r="V106" i="14"/>
  <c r="U106" i="14"/>
  <c r="T106" i="14"/>
  <c r="S106" i="14"/>
  <c r="R106" i="14"/>
  <c r="Q106" i="14"/>
  <c r="P106" i="14"/>
  <c r="O106" i="14"/>
  <c r="N106" i="14"/>
  <c r="M106" i="14"/>
  <c r="L106" i="14"/>
  <c r="K106" i="14"/>
  <c r="J106" i="14"/>
  <c r="I106" i="14"/>
  <c r="H106" i="14"/>
  <c r="G106" i="14"/>
  <c r="F106" i="14"/>
  <c r="AC105" i="14"/>
  <c r="AB105" i="14"/>
  <c r="AA105" i="14"/>
  <c r="Z105" i="14"/>
  <c r="Y105" i="14"/>
  <c r="X105" i="14"/>
  <c r="W105" i="14"/>
  <c r="V105" i="14"/>
  <c r="U105" i="14"/>
  <c r="T105" i="14"/>
  <c r="S105" i="14"/>
  <c r="R105" i="14"/>
  <c r="Q105" i="14"/>
  <c r="P105" i="14"/>
  <c r="O105" i="14"/>
  <c r="N105" i="14"/>
  <c r="M105" i="14"/>
  <c r="L105" i="14"/>
  <c r="K105" i="14"/>
  <c r="J105" i="14"/>
  <c r="I105" i="14"/>
  <c r="H105" i="14"/>
  <c r="G105" i="14"/>
  <c r="F105" i="14"/>
  <c r="AC104" i="14"/>
  <c r="AB104" i="14"/>
  <c r="AA104" i="14"/>
  <c r="Z104" i="14"/>
  <c r="Y104" i="14"/>
  <c r="X104" i="14"/>
  <c r="W104" i="14"/>
  <c r="V104" i="14"/>
  <c r="U104" i="14"/>
  <c r="T104" i="14"/>
  <c r="S104" i="14"/>
  <c r="R104" i="14"/>
  <c r="Q104" i="14"/>
  <c r="P104" i="14"/>
  <c r="O104" i="14"/>
  <c r="N104" i="14"/>
  <c r="M104" i="14"/>
  <c r="L104" i="14"/>
  <c r="K104" i="14"/>
  <c r="J104" i="14"/>
  <c r="I104" i="14"/>
  <c r="H104" i="14"/>
  <c r="G104" i="14"/>
  <c r="F104" i="14"/>
  <c r="AC103" i="14"/>
  <c r="AB103" i="14"/>
  <c r="AA103" i="14"/>
  <c r="Z103" i="14"/>
  <c r="Y103" i="14"/>
  <c r="X103" i="14"/>
  <c r="W103" i="14"/>
  <c r="V103" i="14"/>
  <c r="U103" i="14"/>
  <c r="T103" i="14"/>
  <c r="S103" i="14"/>
  <c r="R103" i="14"/>
  <c r="Q103" i="14"/>
  <c r="P103" i="14"/>
  <c r="O103" i="14"/>
  <c r="N103" i="14"/>
  <c r="M103" i="14"/>
  <c r="L103" i="14"/>
  <c r="K103" i="14"/>
  <c r="J103" i="14"/>
  <c r="I103" i="14"/>
  <c r="H103" i="14"/>
  <c r="G103" i="14"/>
  <c r="F103" i="14"/>
  <c r="AC102" i="14"/>
  <c r="AB102" i="14"/>
  <c r="AA102" i="14"/>
  <c r="Z102" i="14"/>
  <c r="Y102" i="14"/>
  <c r="X102" i="14"/>
  <c r="W102" i="14"/>
  <c r="V102" i="14"/>
  <c r="U102" i="14"/>
  <c r="T102" i="14"/>
  <c r="S102" i="14"/>
  <c r="R102" i="14"/>
  <c r="Q102" i="14"/>
  <c r="P102" i="14"/>
  <c r="O102" i="14"/>
  <c r="N102" i="14"/>
  <c r="M102" i="14"/>
  <c r="L102" i="14"/>
  <c r="K102" i="14"/>
  <c r="J102" i="14"/>
  <c r="I102" i="14"/>
  <c r="H102" i="14"/>
  <c r="G102" i="14"/>
  <c r="F102" i="14"/>
  <c r="AC101" i="14"/>
  <c r="AB101" i="14"/>
  <c r="AA101" i="14"/>
  <c r="Z101" i="14"/>
  <c r="Y101" i="14"/>
  <c r="X101" i="14"/>
  <c r="W101" i="14"/>
  <c r="V101" i="14"/>
  <c r="U101" i="14"/>
  <c r="T101" i="14"/>
  <c r="S101" i="14"/>
  <c r="R101" i="14"/>
  <c r="Q101" i="14"/>
  <c r="P101" i="14"/>
  <c r="O101" i="14"/>
  <c r="N101" i="14"/>
  <c r="M101" i="14"/>
  <c r="L101" i="14"/>
  <c r="K101" i="14"/>
  <c r="J101" i="14"/>
  <c r="I101" i="14"/>
  <c r="H101" i="14"/>
  <c r="G101" i="14"/>
  <c r="F101" i="14"/>
  <c r="AC100" i="14"/>
  <c r="AB100" i="14"/>
  <c r="AA100" i="14"/>
  <c r="Z100" i="14"/>
  <c r="Y100" i="14"/>
  <c r="X100" i="14"/>
  <c r="W100" i="14"/>
  <c r="V100" i="14"/>
  <c r="U100" i="14"/>
  <c r="T100" i="14"/>
  <c r="S100" i="14"/>
  <c r="R100" i="14"/>
  <c r="Q100" i="14"/>
  <c r="P100" i="14"/>
  <c r="O100" i="14"/>
  <c r="N100" i="14"/>
  <c r="M100" i="14"/>
  <c r="L100" i="14"/>
  <c r="K100" i="14"/>
  <c r="J100" i="14"/>
  <c r="I100" i="14"/>
  <c r="H100" i="14"/>
  <c r="G100" i="14"/>
  <c r="F100" i="14"/>
  <c r="AC99" i="14"/>
  <c r="AB99" i="14"/>
  <c r="AA99" i="14"/>
  <c r="Z99" i="14"/>
  <c r="Y99" i="14"/>
  <c r="X99" i="14"/>
  <c r="W99" i="14"/>
  <c r="V99" i="14"/>
  <c r="U99" i="14"/>
  <c r="T99" i="14"/>
  <c r="S99" i="14"/>
  <c r="R99" i="14"/>
  <c r="Q99" i="14"/>
  <c r="P99" i="14"/>
  <c r="O99" i="14"/>
  <c r="N99" i="14"/>
  <c r="M99" i="14"/>
  <c r="L99" i="14"/>
  <c r="K99" i="14"/>
  <c r="J99" i="14"/>
  <c r="I99" i="14"/>
  <c r="H99" i="14"/>
  <c r="G99" i="14"/>
  <c r="F99" i="14"/>
  <c r="AC98" i="14"/>
  <c r="AB98" i="14"/>
  <c r="AA98" i="14"/>
  <c r="Z98" i="14"/>
  <c r="Y98" i="14"/>
  <c r="X98" i="14"/>
  <c r="W98" i="14"/>
  <c r="V98" i="14"/>
  <c r="U98" i="14"/>
  <c r="T98" i="14"/>
  <c r="S98" i="14"/>
  <c r="R98" i="14"/>
  <c r="Q98" i="14"/>
  <c r="P98" i="14"/>
  <c r="O98" i="14"/>
  <c r="N98" i="14"/>
  <c r="M98" i="14"/>
  <c r="L98" i="14"/>
  <c r="K98" i="14"/>
  <c r="J98" i="14"/>
  <c r="I98" i="14"/>
  <c r="H98" i="14"/>
  <c r="G98" i="14"/>
  <c r="F98" i="14"/>
  <c r="AC97" i="14"/>
  <c r="AB97" i="14"/>
  <c r="AA97" i="14"/>
  <c r="Z97" i="14"/>
  <c r="Y97" i="14"/>
  <c r="X97" i="14"/>
  <c r="W97" i="14"/>
  <c r="V97" i="14"/>
  <c r="U97" i="14"/>
  <c r="T97" i="14"/>
  <c r="S97" i="14"/>
  <c r="R97" i="14"/>
  <c r="Q97" i="14"/>
  <c r="P97" i="14"/>
  <c r="O97" i="14"/>
  <c r="N97" i="14"/>
  <c r="M97" i="14"/>
  <c r="L97" i="14"/>
  <c r="K97" i="14"/>
  <c r="J97" i="14"/>
  <c r="I97" i="14"/>
  <c r="H97" i="14"/>
  <c r="G97" i="14"/>
  <c r="F97" i="14"/>
  <c r="AC96" i="14"/>
  <c r="AB96" i="14"/>
  <c r="AA96" i="14"/>
  <c r="Z96" i="14"/>
  <c r="Y96" i="14"/>
  <c r="X96" i="14"/>
  <c r="W96" i="14"/>
  <c r="V96" i="14"/>
  <c r="U96" i="14"/>
  <c r="T96" i="14"/>
  <c r="S96" i="14"/>
  <c r="R96" i="14"/>
  <c r="Q96" i="14"/>
  <c r="P96" i="14"/>
  <c r="O96" i="14"/>
  <c r="N96" i="14"/>
  <c r="M96" i="14"/>
  <c r="L96" i="14"/>
  <c r="K96" i="14"/>
  <c r="J96" i="14"/>
  <c r="I96" i="14"/>
  <c r="H96" i="14"/>
  <c r="G96" i="14"/>
  <c r="F96" i="14"/>
  <c r="AC95" i="14"/>
  <c r="AB95" i="14"/>
  <c r="AA95" i="14"/>
  <c r="Z95" i="14"/>
  <c r="Y95" i="14"/>
  <c r="X95" i="14"/>
  <c r="W95" i="14"/>
  <c r="V95" i="14"/>
  <c r="U95" i="14"/>
  <c r="T95" i="14"/>
  <c r="S95" i="14"/>
  <c r="R95" i="14"/>
  <c r="Q95" i="14"/>
  <c r="P95" i="14"/>
  <c r="O95" i="14"/>
  <c r="N95" i="14"/>
  <c r="M95" i="14"/>
  <c r="L95" i="14"/>
  <c r="K95" i="14"/>
  <c r="J95" i="14"/>
  <c r="I95" i="14"/>
  <c r="H95" i="14"/>
  <c r="G95" i="14"/>
  <c r="F95" i="14"/>
  <c r="AC94" i="14"/>
  <c r="AB94" i="14"/>
  <c r="AA94" i="14"/>
  <c r="Z94" i="14"/>
  <c r="Y94" i="14"/>
  <c r="X94" i="14"/>
  <c r="W94" i="14"/>
  <c r="V94" i="14"/>
  <c r="U94" i="14"/>
  <c r="T94" i="14"/>
  <c r="S94" i="14"/>
  <c r="R94" i="14"/>
  <c r="Q94" i="14"/>
  <c r="P94" i="14"/>
  <c r="O94" i="14"/>
  <c r="N94" i="14"/>
  <c r="M94" i="14"/>
  <c r="L94" i="14"/>
  <c r="K94" i="14"/>
  <c r="J94" i="14"/>
  <c r="I94" i="14"/>
  <c r="H94" i="14"/>
  <c r="G94" i="14"/>
  <c r="F94" i="14"/>
  <c r="AC93" i="14"/>
  <c r="AB93" i="14"/>
  <c r="AA93" i="14"/>
  <c r="Z93" i="14"/>
  <c r="Y93" i="14"/>
  <c r="X93" i="14"/>
  <c r="W93" i="14"/>
  <c r="V93" i="14"/>
  <c r="U93" i="14"/>
  <c r="T93" i="14"/>
  <c r="S93" i="14"/>
  <c r="R93" i="14"/>
  <c r="Q93" i="14"/>
  <c r="P93" i="14"/>
  <c r="O93" i="14"/>
  <c r="N93" i="14"/>
  <c r="M93" i="14"/>
  <c r="L93" i="14"/>
  <c r="K93" i="14"/>
  <c r="J93" i="14"/>
  <c r="I93" i="14"/>
  <c r="H93" i="14"/>
  <c r="G93" i="14"/>
  <c r="F93" i="14"/>
  <c r="AC92" i="14"/>
  <c r="AB92" i="14"/>
  <c r="AA92" i="14"/>
  <c r="Z92" i="14"/>
  <c r="Y92" i="14"/>
  <c r="X92" i="14"/>
  <c r="W92" i="14"/>
  <c r="V92" i="14"/>
  <c r="U92" i="14"/>
  <c r="T92" i="14"/>
  <c r="S92" i="14"/>
  <c r="R92" i="14"/>
  <c r="Q92" i="14"/>
  <c r="P92" i="14"/>
  <c r="O92" i="14"/>
  <c r="N92" i="14"/>
  <c r="M92" i="14"/>
  <c r="L92" i="14"/>
  <c r="K92" i="14"/>
  <c r="J92" i="14"/>
  <c r="I92" i="14"/>
  <c r="H92" i="14"/>
  <c r="G92" i="14"/>
  <c r="F92" i="14"/>
  <c r="AC91" i="14"/>
  <c r="AB91" i="14"/>
  <c r="AA91" i="14"/>
  <c r="Z91" i="14"/>
  <c r="Y91" i="14"/>
  <c r="X91" i="14"/>
  <c r="W91" i="14"/>
  <c r="V91" i="14"/>
  <c r="U91" i="14"/>
  <c r="T91" i="14"/>
  <c r="S91" i="14"/>
  <c r="R91" i="14"/>
  <c r="Q91" i="14"/>
  <c r="P91" i="14"/>
  <c r="O91" i="14"/>
  <c r="N91" i="14"/>
  <c r="M91" i="14"/>
  <c r="L91" i="14"/>
  <c r="K91" i="14"/>
  <c r="J91" i="14"/>
  <c r="I91" i="14"/>
  <c r="H91" i="14"/>
  <c r="G91" i="14"/>
  <c r="F91" i="14"/>
  <c r="AC90" i="14"/>
  <c r="AB90" i="14"/>
  <c r="AA90" i="14"/>
  <c r="Z90" i="14"/>
  <c r="Y90" i="14"/>
  <c r="X90" i="14"/>
  <c r="W90" i="14"/>
  <c r="V90" i="14"/>
  <c r="U90" i="14"/>
  <c r="T90" i="14"/>
  <c r="S90" i="14"/>
  <c r="R90" i="14"/>
  <c r="Q90" i="14"/>
  <c r="P90" i="14"/>
  <c r="O90" i="14"/>
  <c r="N90" i="14"/>
  <c r="M90" i="14"/>
  <c r="L90" i="14"/>
  <c r="K90" i="14"/>
  <c r="J90" i="14"/>
  <c r="I90" i="14"/>
  <c r="H90" i="14"/>
  <c r="G90" i="14"/>
  <c r="F90" i="14"/>
  <c r="AC89" i="14"/>
  <c r="AB89" i="14"/>
  <c r="AA89" i="14"/>
  <c r="Z89" i="14"/>
  <c r="Y89" i="14"/>
  <c r="X89" i="14"/>
  <c r="W89" i="14"/>
  <c r="V89" i="14"/>
  <c r="U89" i="14"/>
  <c r="T89" i="14"/>
  <c r="S89" i="14"/>
  <c r="R89" i="14"/>
  <c r="Q89" i="14"/>
  <c r="P89" i="14"/>
  <c r="O89" i="14"/>
  <c r="N89" i="14"/>
  <c r="M89" i="14"/>
  <c r="L89" i="14"/>
  <c r="K89" i="14"/>
  <c r="J89" i="14"/>
  <c r="I89" i="14"/>
  <c r="H89" i="14"/>
  <c r="G89" i="14"/>
  <c r="F89" i="14"/>
  <c r="AC88" i="14"/>
  <c r="AB88" i="14"/>
  <c r="AA88" i="14"/>
  <c r="Z88" i="14"/>
  <c r="Y88" i="14"/>
  <c r="X88" i="14"/>
  <c r="W88" i="14"/>
  <c r="V88" i="14"/>
  <c r="U88" i="14"/>
  <c r="T88" i="14"/>
  <c r="S88" i="14"/>
  <c r="R88" i="14"/>
  <c r="Q88" i="14"/>
  <c r="P88" i="14"/>
  <c r="O88" i="14"/>
  <c r="N88" i="14"/>
  <c r="M88" i="14"/>
  <c r="L88" i="14"/>
  <c r="K88" i="14"/>
  <c r="J88" i="14"/>
  <c r="I88" i="14"/>
  <c r="H88" i="14"/>
  <c r="G88" i="14"/>
  <c r="F88" i="14"/>
  <c r="AC87" i="14"/>
  <c r="AB87" i="14"/>
  <c r="AA87" i="14"/>
  <c r="Z87" i="14"/>
  <c r="Y87" i="14"/>
  <c r="X87" i="14"/>
  <c r="W87" i="14"/>
  <c r="V87" i="14"/>
  <c r="U87" i="14"/>
  <c r="T87" i="14"/>
  <c r="S87" i="14"/>
  <c r="R87" i="14"/>
  <c r="Q87" i="14"/>
  <c r="P87" i="14"/>
  <c r="O87" i="14"/>
  <c r="N87" i="14"/>
  <c r="M87" i="14"/>
  <c r="L87" i="14"/>
  <c r="K87" i="14"/>
  <c r="J87" i="14"/>
  <c r="I87" i="14"/>
  <c r="H87" i="14"/>
  <c r="G87" i="14"/>
  <c r="F87" i="14"/>
  <c r="AC86" i="14"/>
  <c r="AB86" i="14"/>
  <c r="AA86" i="14"/>
  <c r="Z86" i="14"/>
  <c r="Y86" i="14"/>
  <c r="X86" i="14"/>
  <c r="W86" i="14"/>
  <c r="V86" i="14"/>
  <c r="U86" i="14"/>
  <c r="T86" i="14"/>
  <c r="S86" i="14"/>
  <c r="R86" i="14"/>
  <c r="Q86" i="14"/>
  <c r="P86" i="14"/>
  <c r="O86" i="14"/>
  <c r="N86" i="14"/>
  <c r="M86" i="14"/>
  <c r="L86" i="14"/>
  <c r="K86" i="14"/>
  <c r="J86" i="14"/>
  <c r="I86" i="14"/>
  <c r="H86" i="14"/>
  <c r="G86" i="14"/>
  <c r="F86" i="14"/>
  <c r="AC85" i="14"/>
  <c r="AB85" i="14"/>
  <c r="AA85" i="14"/>
  <c r="Z85" i="14"/>
  <c r="Y85" i="14"/>
  <c r="X85" i="14"/>
  <c r="W85" i="14"/>
  <c r="V85" i="14"/>
  <c r="U85" i="14"/>
  <c r="T85" i="14"/>
  <c r="S85" i="14"/>
  <c r="R85" i="14"/>
  <c r="Q85" i="14"/>
  <c r="P85" i="14"/>
  <c r="O85" i="14"/>
  <c r="N85" i="14"/>
  <c r="M85" i="14"/>
  <c r="L85" i="14"/>
  <c r="K85" i="14"/>
  <c r="J85" i="14"/>
  <c r="I85" i="14"/>
  <c r="H85" i="14"/>
  <c r="G85" i="14"/>
  <c r="F85" i="14"/>
  <c r="AC84" i="14"/>
  <c r="AB84" i="14"/>
  <c r="AA84" i="14"/>
  <c r="Z84" i="14"/>
  <c r="Y84" i="14"/>
  <c r="X84" i="14"/>
  <c r="W84" i="14"/>
  <c r="V84" i="14"/>
  <c r="U84" i="14"/>
  <c r="T84" i="14"/>
  <c r="S84" i="14"/>
  <c r="R84" i="14"/>
  <c r="Q84" i="14"/>
  <c r="P84" i="14"/>
  <c r="O84" i="14"/>
  <c r="N84" i="14"/>
  <c r="M84" i="14"/>
  <c r="L84" i="14"/>
  <c r="K84" i="14"/>
  <c r="J84" i="14"/>
  <c r="I84" i="14"/>
  <c r="H84" i="14"/>
  <c r="G84" i="14"/>
  <c r="F84" i="14"/>
  <c r="AC83" i="14"/>
  <c r="AB83" i="14"/>
  <c r="AA83" i="14"/>
  <c r="Z83" i="14"/>
  <c r="Y83" i="14"/>
  <c r="X83" i="14"/>
  <c r="W83" i="14"/>
  <c r="V83" i="14"/>
  <c r="U83" i="14"/>
  <c r="T83" i="14"/>
  <c r="S83" i="14"/>
  <c r="R83" i="14"/>
  <c r="Q83" i="14"/>
  <c r="P83" i="14"/>
  <c r="O83" i="14"/>
  <c r="N83" i="14"/>
  <c r="M83" i="14"/>
  <c r="L83" i="14"/>
  <c r="K83" i="14"/>
  <c r="J83" i="14"/>
  <c r="I83" i="14"/>
  <c r="H83" i="14"/>
  <c r="G83" i="14"/>
  <c r="F83" i="14"/>
  <c r="AC82" i="14"/>
  <c r="AB82" i="14"/>
  <c r="AA82" i="14"/>
  <c r="Z82" i="14"/>
  <c r="Y82" i="14"/>
  <c r="X82" i="14"/>
  <c r="W82" i="14"/>
  <c r="V82" i="14"/>
  <c r="U82" i="14"/>
  <c r="T82" i="14"/>
  <c r="S82" i="14"/>
  <c r="R82" i="14"/>
  <c r="Q82" i="14"/>
  <c r="P82" i="14"/>
  <c r="O82" i="14"/>
  <c r="N82" i="14"/>
  <c r="M82" i="14"/>
  <c r="L82" i="14"/>
  <c r="K82" i="14"/>
  <c r="J82" i="14"/>
  <c r="I82" i="14"/>
  <c r="H82" i="14"/>
  <c r="G82" i="14"/>
  <c r="F82" i="14"/>
  <c r="AC81" i="14"/>
  <c r="AB81" i="14"/>
  <c r="AA81" i="14"/>
  <c r="Z81" i="14"/>
  <c r="Y81" i="14"/>
  <c r="X81" i="14"/>
  <c r="W81" i="14"/>
  <c r="V81" i="14"/>
  <c r="U81" i="14"/>
  <c r="T81" i="14"/>
  <c r="S81" i="14"/>
  <c r="R81" i="14"/>
  <c r="Q81" i="14"/>
  <c r="P81" i="14"/>
  <c r="O81" i="14"/>
  <c r="N81" i="14"/>
  <c r="M81" i="14"/>
  <c r="L81" i="14"/>
  <c r="K81" i="14"/>
  <c r="J81" i="14"/>
  <c r="I81" i="14"/>
  <c r="H81" i="14"/>
  <c r="G81" i="14"/>
  <c r="F81" i="14"/>
  <c r="AC80" i="14"/>
  <c r="AB80" i="14"/>
  <c r="AA80" i="14"/>
  <c r="Z80" i="14"/>
  <c r="Y80" i="14"/>
  <c r="X80" i="14"/>
  <c r="W80" i="14"/>
  <c r="V80" i="14"/>
  <c r="U80" i="14"/>
  <c r="T80" i="14"/>
  <c r="S80" i="14"/>
  <c r="R80" i="14"/>
  <c r="Q80" i="14"/>
  <c r="P80" i="14"/>
  <c r="O80" i="14"/>
  <c r="N80" i="14"/>
  <c r="M80" i="14"/>
  <c r="L80" i="14"/>
  <c r="K80" i="14"/>
  <c r="J80" i="14"/>
  <c r="I80" i="14"/>
  <c r="H80" i="14"/>
  <c r="G80" i="14"/>
  <c r="F80" i="14"/>
  <c r="AC79" i="14"/>
  <c r="AB79" i="14"/>
  <c r="AA79" i="14"/>
  <c r="Z79" i="14"/>
  <c r="Y79" i="14"/>
  <c r="X79" i="14"/>
  <c r="W79" i="14"/>
  <c r="V79" i="14"/>
  <c r="U79" i="14"/>
  <c r="T79" i="14"/>
  <c r="S79" i="14"/>
  <c r="R79" i="14"/>
  <c r="Q79" i="14"/>
  <c r="P79" i="14"/>
  <c r="O79" i="14"/>
  <c r="N79" i="14"/>
  <c r="M79" i="14"/>
  <c r="L79" i="14"/>
  <c r="K79" i="14"/>
  <c r="J79" i="14"/>
  <c r="I79" i="14"/>
  <c r="H79" i="14"/>
  <c r="G79" i="14"/>
  <c r="F79" i="14"/>
  <c r="AC78" i="14"/>
  <c r="AB78" i="14"/>
  <c r="AA78" i="14"/>
  <c r="Z78" i="14"/>
  <c r="Y78" i="14"/>
  <c r="X78" i="14"/>
  <c r="W78" i="14"/>
  <c r="V78" i="14"/>
  <c r="U78" i="14"/>
  <c r="T78" i="14"/>
  <c r="S78" i="14"/>
  <c r="R78" i="14"/>
  <c r="Q78" i="14"/>
  <c r="P78" i="14"/>
  <c r="O78" i="14"/>
  <c r="N78" i="14"/>
  <c r="M78" i="14"/>
  <c r="L78" i="14"/>
  <c r="K78" i="14"/>
  <c r="J78" i="14"/>
  <c r="I78" i="14"/>
  <c r="H78" i="14"/>
  <c r="G78" i="14"/>
  <c r="F78" i="14"/>
  <c r="AC77" i="14"/>
  <c r="AB77" i="14"/>
  <c r="AA77" i="14"/>
  <c r="Z77" i="14"/>
  <c r="Y77" i="14"/>
  <c r="X77" i="14"/>
  <c r="W77" i="14"/>
  <c r="V77" i="14"/>
  <c r="U77" i="14"/>
  <c r="T77" i="14"/>
  <c r="S77" i="14"/>
  <c r="R77" i="14"/>
  <c r="Q77" i="14"/>
  <c r="P77" i="14"/>
  <c r="O77" i="14"/>
  <c r="N77" i="14"/>
  <c r="M77" i="14"/>
  <c r="L77" i="14"/>
  <c r="K77" i="14"/>
  <c r="J77" i="14"/>
  <c r="I77" i="14"/>
  <c r="H77" i="14"/>
  <c r="G77" i="14"/>
  <c r="F77" i="14"/>
  <c r="AC76" i="14"/>
  <c r="AB76" i="14"/>
  <c r="AA76" i="14"/>
  <c r="Z76" i="14"/>
  <c r="Y76" i="14"/>
  <c r="X76" i="14"/>
  <c r="W76" i="14"/>
  <c r="V76" i="14"/>
  <c r="U76" i="14"/>
  <c r="T76" i="14"/>
  <c r="S76" i="14"/>
  <c r="R76" i="14"/>
  <c r="Q76" i="14"/>
  <c r="P76" i="14"/>
  <c r="O76" i="14"/>
  <c r="N76" i="14"/>
  <c r="M76" i="14"/>
  <c r="L76" i="14"/>
  <c r="K76" i="14"/>
  <c r="J76" i="14"/>
  <c r="I76" i="14"/>
  <c r="H76" i="14"/>
  <c r="G76" i="14"/>
  <c r="F76" i="14"/>
  <c r="AC75" i="14"/>
  <c r="AB75" i="14"/>
  <c r="AA75" i="14"/>
  <c r="Z75" i="14"/>
  <c r="Y75" i="14"/>
  <c r="X75" i="14"/>
  <c r="W75" i="14"/>
  <c r="V75" i="14"/>
  <c r="U75" i="14"/>
  <c r="T75" i="14"/>
  <c r="S75" i="14"/>
  <c r="R75" i="14"/>
  <c r="Q75" i="14"/>
  <c r="P75" i="14"/>
  <c r="O75" i="14"/>
  <c r="N75" i="14"/>
  <c r="M75" i="14"/>
  <c r="L75" i="14"/>
  <c r="K75" i="14"/>
  <c r="J75" i="14"/>
  <c r="I75" i="14"/>
  <c r="H75" i="14"/>
  <c r="G75" i="14"/>
  <c r="F75" i="14"/>
  <c r="AC74" i="14"/>
  <c r="AB74" i="14"/>
  <c r="AA74" i="14"/>
  <c r="Z74" i="14"/>
  <c r="Y74" i="14"/>
  <c r="X74" i="14"/>
  <c r="W74" i="14"/>
  <c r="V74" i="14"/>
  <c r="U74" i="14"/>
  <c r="T74" i="14"/>
  <c r="S74" i="14"/>
  <c r="R74" i="14"/>
  <c r="Q74" i="14"/>
  <c r="P74" i="14"/>
  <c r="O74" i="14"/>
  <c r="N74" i="14"/>
  <c r="M74" i="14"/>
  <c r="L74" i="14"/>
  <c r="K74" i="14"/>
  <c r="J74" i="14"/>
  <c r="I74" i="14"/>
  <c r="H74" i="14"/>
  <c r="G74" i="14"/>
  <c r="F74" i="14"/>
  <c r="AC73" i="14"/>
  <c r="AB73" i="14"/>
  <c r="AA73" i="14"/>
  <c r="Z73" i="14"/>
  <c r="Y73" i="14"/>
  <c r="X73" i="14"/>
  <c r="W73" i="14"/>
  <c r="V73" i="14"/>
  <c r="U73" i="14"/>
  <c r="T73" i="14"/>
  <c r="S73" i="14"/>
  <c r="R73" i="14"/>
  <c r="Q73" i="14"/>
  <c r="P73" i="14"/>
  <c r="O73" i="14"/>
  <c r="N73" i="14"/>
  <c r="M73" i="14"/>
  <c r="L73" i="14"/>
  <c r="K73" i="14"/>
  <c r="J73" i="14"/>
  <c r="I73" i="14"/>
  <c r="H73" i="14"/>
  <c r="G73" i="14"/>
  <c r="F73" i="14"/>
  <c r="AC72" i="14"/>
  <c r="AB72" i="14"/>
  <c r="AA72" i="14"/>
  <c r="Z72" i="14"/>
  <c r="Y72" i="14"/>
  <c r="X72" i="14"/>
  <c r="W72" i="14"/>
  <c r="V72" i="14"/>
  <c r="U72" i="14"/>
  <c r="T72" i="14"/>
  <c r="S72" i="14"/>
  <c r="R72" i="14"/>
  <c r="Q72" i="14"/>
  <c r="P72" i="14"/>
  <c r="O72" i="14"/>
  <c r="N72" i="14"/>
  <c r="M72" i="14"/>
  <c r="L72" i="14"/>
  <c r="K72" i="14"/>
  <c r="J72" i="14"/>
  <c r="I72" i="14"/>
  <c r="H72" i="14"/>
  <c r="G72" i="14"/>
  <c r="F72" i="14"/>
  <c r="AC71" i="14"/>
  <c r="AB71" i="14"/>
  <c r="AA71" i="14"/>
  <c r="Z71" i="14"/>
  <c r="Y71" i="14"/>
  <c r="X71" i="14"/>
  <c r="W71" i="14"/>
  <c r="V71" i="14"/>
  <c r="U71" i="14"/>
  <c r="T71" i="14"/>
  <c r="S71" i="14"/>
  <c r="R71" i="14"/>
  <c r="Q71" i="14"/>
  <c r="P71" i="14"/>
  <c r="O71" i="14"/>
  <c r="N71" i="14"/>
  <c r="M71" i="14"/>
  <c r="L71" i="14"/>
  <c r="K71" i="14"/>
  <c r="J71" i="14"/>
  <c r="I71" i="14"/>
  <c r="H71" i="14"/>
  <c r="G71" i="14"/>
  <c r="F71" i="14"/>
  <c r="AC70" i="14"/>
  <c r="AB70" i="14"/>
  <c r="AA70" i="14"/>
  <c r="Z70" i="14"/>
  <c r="Y70" i="14"/>
  <c r="X70" i="14"/>
  <c r="W70" i="14"/>
  <c r="V70" i="14"/>
  <c r="U70" i="14"/>
  <c r="T70" i="14"/>
  <c r="S70" i="14"/>
  <c r="R70" i="14"/>
  <c r="Q70" i="14"/>
  <c r="P70" i="14"/>
  <c r="O70" i="14"/>
  <c r="N70" i="14"/>
  <c r="M70" i="14"/>
  <c r="L70" i="14"/>
  <c r="K70" i="14"/>
  <c r="J70" i="14"/>
  <c r="I70" i="14"/>
  <c r="H70" i="14"/>
  <c r="G70" i="14"/>
  <c r="F70" i="14"/>
  <c r="AC69" i="14"/>
  <c r="AB69" i="14"/>
  <c r="AA69" i="14"/>
  <c r="Z69" i="14"/>
  <c r="Y69" i="14"/>
  <c r="X69" i="14"/>
  <c r="W69" i="14"/>
  <c r="V69" i="14"/>
  <c r="U69" i="14"/>
  <c r="T69" i="14"/>
  <c r="S69" i="14"/>
  <c r="R69" i="14"/>
  <c r="Q69" i="14"/>
  <c r="P69" i="14"/>
  <c r="O69" i="14"/>
  <c r="N69" i="14"/>
  <c r="M69" i="14"/>
  <c r="L69" i="14"/>
  <c r="K69" i="14"/>
  <c r="J69" i="14"/>
  <c r="I69" i="14"/>
  <c r="H69" i="14"/>
  <c r="G69" i="14"/>
  <c r="F69" i="14"/>
  <c r="AC68" i="14"/>
  <c r="AB68" i="14"/>
  <c r="AA68" i="14"/>
  <c r="Z68" i="14"/>
  <c r="Y68" i="14"/>
  <c r="X68" i="14"/>
  <c r="W68" i="14"/>
  <c r="V68" i="14"/>
  <c r="U68" i="14"/>
  <c r="T68" i="14"/>
  <c r="S68" i="14"/>
  <c r="R68" i="14"/>
  <c r="Q68" i="14"/>
  <c r="P68" i="14"/>
  <c r="O68" i="14"/>
  <c r="N68" i="14"/>
  <c r="M68" i="14"/>
  <c r="L68" i="14"/>
  <c r="K68" i="14"/>
  <c r="J68" i="14"/>
  <c r="I68" i="14"/>
  <c r="H68" i="14"/>
  <c r="G68" i="14"/>
  <c r="F68" i="14"/>
  <c r="AC67" i="14"/>
  <c r="AB67" i="14"/>
  <c r="AA67" i="14"/>
  <c r="Z67" i="14"/>
  <c r="Y67" i="14"/>
  <c r="X67" i="14"/>
  <c r="W67" i="14"/>
  <c r="V67" i="14"/>
  <c r="U67" i="14"/>
  <c r="T67" i="14"/>
  <c r="S67" i="14"/>
  <c r="R67" i="14"/>
  <c r="Q67" i="14"/>
  <c r="P67" i="14"/>
  <c r="O67" i="14"/>
  <c r="N67" i="14"/>
  <c r="M67" i="14"/>
  <c r="L67" i="14"/>
  <c r="K67" i="14"/>
  <c r="J67" i="14"/>
  <c r="I67" i="14"/>
  <c r="H67" i="14"/>
  <c r="G67" i="14"/>
  <c r="F67" i="14"/>
  <c r="AC66" i="14"/>
  <c r="AB66" i="14"/>
  <c r="AA66" i="14"/>
  <c r="Z66" i="14"/>
  <c r="Y66" i="14"/>
  <c r="X66" i="14"/>
  <c r="W66" i="14"/>
  <c r="V66" i="14"/>
  <c r="U66" i="14"/>
  <c r="T66" i="14"/>
  <c r="S66" i="14"/>
  <c r="R66" i="14"/>
  <c r="Q66" i="14"/>
  <c r="P66" i="14"/>
  <c r="O66" i="14"/>
  <c r="N66" i="14"/>
  <c r="M66" i="14"/>
  <c r="L66" i="14"/>
  <c r="K66" i="14"/>
  <c r="J66" i="14"/>
  <c r="I66" i="14"/>
  <c r="H66" i="14"/>
  <c r="G66" i="14"/>
  <c r="F66" i="14"/>
  <c r="AC65" i="14"/>
  <c r="AB65" i="14"/>
  <c r="AA65" i="14"/>
  <c r="Z65" i="14"/>
  <c r="Y65" i="14"/>
  <c r="X65" i="14"/>
  <c r="W65" i="14"/>
  <c r="V65" i="14"/>
  <c r="U65" i="14"/>
  <c r="T65" i="14"/>
  <c r="S65" i="14"/>
  <c r="R65" i="14"/>
  <c r="Q65" i="14"/>
  <c r="P65" i="14"/>
  <c r="O65" i="14"/>
  <c r="N65" i="14"/>
  <c r="M65" i="14"/>
  <c r="L65" i="14"/>
  <c r="K65" i="14"/>
  <c r="J65" i="14"/>
  <c r="I65" i="14"/>
  <c r="H65" i="14"/>
  <c r="G65" i="14"/>
  <c r="F65" i="14"/>
  <c r="AC64" i="14"/>
  <c r="AB64" i="14"/>
  <c r="AA64" i="14"/>
  <c r="Z64" i="14"/>
  <c r="Y64" i="14"/>
  <c r="X64" i="14"/>
  <c r="W64" i="14"/>
  <c r="V64" i="14"/>
  <c r="U64" i="14"/>
  <c r="T64" i="14"/>
  <c r="S64" i="14"/>
  <c r="R64" i="14"/>
  <c r="Q64" i="14"/>
  <c r="P64" i="14"/>
  <c r="O64" i="14"/>
  <c r="N64" i="14"/>
  <c r="M64" i="14"/>
  <c r="L64" i="14"/>
  <c r="K64" i="14"/>
  <c r="J64" i="14"/>
  <c r="I64" i="14"/>
  <c r="H64" i="14"/>
  <c r="G64" i="14"/>
  <c r="F64" i="14"/>
  <c r="AC63" i="14"/>
  <c r="AB63" i="14"/>
  <c r="AA63" i="14"/>
  <c r="Z63" i="14"/>
  <c r="Y63" i="14"/>
  <c r="X63" i="14"/>
  <c r="W63" i="14"/>
  <c r="V63" i="14"/>
  <c r="U63" i="14"/>
  <c r="T63" i="14"/>
  <c r="S63" i="14"/>
  <c r="R63" i="14"/>
  <c r="Q63" i="14"/>
  <c r="P63" i="14"/>
  <c r="O63" i="14"/>
  <c r="N63" i="14"/>
  <c r="M63" i="14"/>
  <c r="L63" i="14"/>
  <c r="K63" i="14"/>
  <c r="J63" i="14"/>
  <c r="I63" i="14"/>
  <c r="H63" i="14"/>
  <c r="G63" i="14"/>
  <c r="F63" i="14"/>
  <c r="AC62" i="14"/>
  <c r="AB62" i="14"/>
  <c r="AA62" i="14"/>
  <c r="Z62" i="14"/>
  <c r="Y62" i="14"/>
  <c r="X62" i="14"/>
  <c r="W62" i="14"/>
  <c r="V62" i="14"/>
  <c r="U62" i="14"/>
  <c r="T62" i="14"/>
  <c r="S62" i="14"/>
  <c r="R62" i="14"/>
  <c r="Q62" i="14"/>
  <c r="P62" i="14"/>
  <c r="O62" i="14"/>
  <c r="N62" i="14"/>
  <c r="M62" i="14"/>
  <c r="L62" i="14"/>
  <c r="K62" i="14"/>
  <c r="J62" i="14"/>
  <c r="I62" i="14"/>
  <c r="H62" i="14"/>
  <c r="G62" i="14"/>
  <c r="F62" i="14"/>
  <c r="AC61" i="14"/>
  <c r="AB61" i="14"/>
  <c r="AA61" i="14"/>
  <c r="Z61" i="14"/>
  <c r="Y61" i="14"/>
  <c r="X61" i="14"/>
  <c r="W61" i="14"/>
  <c r="V61" i="14"/>
  <c r="U61" i="14"/>
  <c r="T61" i="14"/>
  <c r="S61" i="14"/>
  <c r="R61" i="14"/>
  <c r="Q61" i="14"/>
  <c r="P61" i="14"/>
  <c r="O61" i="14"/>
  <c r="N61" i="14"/>
  <c r="M61" i="14"/>
  <c r="L61" i="14"/>
  <c r="K61" i="14"/>
  <c r="J61" i="14"/>
  <c r="I61" i="14"/>
  <c r="H61" i="14"/>
  <c r="G61" i="14"/>
  <c r="F61" i="14"/>
  <c r="AC60" i="14"/>
  <c r="AB60" i="14"/>
  <c r="AA60" i="14"/>
  <c r="Z60" i="14"/>
  <c r="Y60" i="14"/>
  <c r="X60" i="14"/>
  <c r="W60" i="14"/>
  <c r="V60" i="14"/>
  <c r="U60" i="14"/>
  <c r="T60" i="14"/>
  <c r="S60" i="14"/>
  <c r="R60" i="14"/>
  <c r="Q60" i="14"/>
  <c r="P60" i="14"/>
  <c r="O60" i="14"/>
  <c r="N60" i="14"/>
  <c r="M60" i="14"/>
  <c r="L60" i="14"/>
  <c r="K60" i="14"/>
  <c r="J60" i="14"/>
  <c r="I60" i="14"/>
  <c r="H60" i="14"/>
  <c r="G60" i="14"/>
  <c r="F60" i="14"/>
  <c r="AC59" i="14"/>
  <c r="AB59" i="14"/>
  <c r="AA59" i="14"/>
  <c r="Z59" i="14"/>
  <c r="Y59" i="14"/>
  <c r="X59" i="14"/>
  <c r="W59" i="14"/>
  <c r="V59" i="14"/>
  <c r="U59" i="14"/>
  <c r="T59" i="14"/>
  <c r="S59" i="14"/>
  <c r="R59" i="14"/>
  <c r="Q59" i="14"/>
  <c r="P59" i="14"/>
  <c r="O59" i="14"/>
  <c r="N59" i="14"/>
  <c r="M59" i="14"/>
  <c r="L59" i="14"/>
  <c r="K59" i="14"/>
  <c r="J59" i="14"/>
  <c r="I59" i="14"/>
  <c r="H59" i="14"/>
  <c r="G59" i="14"/>
  <c r="F59" i="14"/>
  <c r="AC58" i="14"/>
  <c r="AB58" i="14"/>
  <c r="AA58" i="14"/>
  <c r="Z58" i="14"/>
  <c r="Y58" i="14"/>
  <c r="X58" i="14"/>
  <c r="W58" i="14"/>
  <c r="V58" i="14"/>
  <c r="U58" i="14"/>
  <c r="T58" i="14"/>
  <c r="S58" i="14"/>
  <c r="R58" i="14"/>
  <c r="Q58" i="14"/>
  <c r="P58" i="14"/>
  <c r="O58" i="14"/>
  <c r="N58" i="14"/>
  <c r="M58" i="14"/>
  <c r="L58" i="14"/>
  <c r="K58" i="14"/>
  <c r="J58" i="14"/>
  <c r="I58" i="14"/>
  <c r="H58" i="14"/>
  <c r="G58" i="14"/>
  <c r="F58" i="14"/>
  <c r="AC57" i="14"/>
  <c r="AB57" i="14"/>
  <c r="AA57" i="14"/>
  <c r="Z57" i="14"/>
  <c r="Y57" i="14"/>
  <c r="X57" i="14"/>
  <c r="W57" i="14"/>
  <c r="V57" i="14"/>
  <c r="U57" i="14"/>
  <c r="T57" i="14"/>
  <c r="S57" i="14"/>
  <c r="R57" i="14"/>
  <c r="Q57" i="14"/>
  <c r="P57" i="14"/>
  <c r="O57" i="14"/>
  <c r="N57" i="14"/>
  <c r="M57" i="14"/>
  <c r="L57" i="14"/>
  <c r="K57" i="14"/>
  <c r="J57" i="14"/>
  <c r="I57" i="14"/>
  <c r="H57" i="14"/>
  <c r="G57" i="14"/>
  <c r="F57" i="14"/>
  <c r="AC56" i="14"/>
  <c r="AB56" i="14"/>
  <c r="AA56" i="14"/>
  <c r="Z56" i="14"/>
  <c r="Y56" i="14"/>
  <c r="X56" i="14"/>
  <c r="W56" i="14"/>
  <c r="V56" i="14"/>
  <c r="U56" i="14"/>
  <c r="T56" i="14"/>
  <c r="S56" i="14"/>
  <c r="R56" i="14"/>
  <c r="Q56" i="14"/>
  <c r="P56" i="14"/>
  <c r="O56" i="14"/>
  <c r="N56" i="14"/>
  <c r="M56" i="14"/>
  <c r="L56" i="14"/>
  <c r="K56" i="14"/>
  <c r="J56" i="14"/>
  <c r="I56" i="14"/>
  <c r="H56" i="14"/>
  <c r="G56" i="14"/>
  <c r="F56" i="14"/>
  <c r="AC55" i="14"/>
  <c r="AB55" i="14"/>
  <c r="AA55" i="14"/>
  <c r="Z55" i="14"/>
  <c r="Y55" i="14"/>
  <c r="X55" i="14"/>
  <c r="W55" i="14"/>
  <c r="V55" i="14"/>
  <c r="U55" i="14"/>
  <c r="T55" i="14"/>
  <c r="S55" i="14"/>
  <c r="R55" i="14"/>
  <c r="Q55" i="14"/>
  <c r="P55" i="14"/>
  <c r="O55" i="14"/>
  <c r="N55" i="14"/>
  <c r="M55" i="14"/>
  <c r="L55" i="14"/>
  <c r="K55" i="14"/>
  <c r="J55" i="14"/>
  <c r="I55" i="14"/>
  <c r="H55" i="14"/>
  <c r="G55" i="14"/>
  <c r="F55" i="14"/>
  <c r="AC54" i="14"/>
  <c r="AB54" i="14"/>
  <c r="AA54" i="14"/>
  <c r="Z54" i="14"/>
  <c r="Y54" i="14"/>
  <c r="X54" i="14"/>
  <c r="W54" i="14"/>
  <c r="V54" i="14"/>
  <c r="U54" i="14"/>
  <c r="T54" i="14"/>
  <c r="S54" i="14"/>
  <c r="R54" i="14"/>
  <c r="Q54" i="14"/>
  <c r="P54" i="14"/>
  <c r="O54" i="14"/>
  <c r="N54" i="14"/>
  <c r="M54" i="14"/>
  <c r="L54" i="14"/>
  <c r="K54" i="14"/>
  <c r="J54" i="14"/>
  <c r="I54" i="14"/>
  <c r="H54" i="14"/>
  <c r="G54" i="14"/>
  <c r="F54" i="14"/>
  <c r="AC53" i="14"/>
  <c r="AB53" i="14"/>
  <c r="AA53" i="14"/>
  <c r="Z53" i="14"/>
  <c r="Y53" i="14"/>
  <c r="X53" i="14"/>
  <c r="W53" i="14"/>
  <c r="V53" i="14"/>
  <c r="U53" i="14"/>
  <c r="T53" i="14"/>
  <c r="S53" i="14"/>
  <c r="R53" i="14"/>
  <c r="Q53" i="14"/>
  <c r="P53" i="14"/>
  <c r="O53" i="14"/>
  <c r="N53" i="14"/>
  <c r="M53" i="14"/>
  <c r="L53" i="14"/>
  <c r="K53" i="14"/>
  <c r="J53" i="14"/>
  <c r="I53" i="14"/>
  <c r="H53" i="14"/>
  <c r="G53" i="14"/>
  <c r="F53" i="14"/>
  <c r="AC52" i="14"/>
  <c r="AB52" i="14"/>
  <c r="AA52" i="14"/>
  <c r="Z52" i="14"/>
  <c r="Y52" i="14"/>
  <c r="X52" i="14"/>
  <c r="W52" i="14"/>
  <c r="V52" i="14"/>
  <c r="U52" i="14"/>
  <c r="T52" i="14"/>
  <c r="S52" i="14"/>
  <c r="R52" i="14"/>
  <c r="Q52" i="14"/>
  <c r="P52" i="14"/>
  <c r="O52" i="14"/>
  <c r="N52" i="14"/>
  <c r="M52" i="14"/>
  <c r="L52" i="14"/>
  <c r="K52" i="14"/>
  <c r="J52" i="14"/>
  <c r="I52" i="14"/>
  <c r="H52" i="14"/>
  <c r="G52" i="14"/>
  <c r="F52" i="14"/>
  <c r="AC51" i="14"/>
  <c r="AB51" i="14"/>
  <c r="AA51" i="14"/>
  <c r="Z51" i="14"/>
  <c r="Y51" i="14"/>
  <c r="X51" i="14"/>
  <c r="W51" i="14"/>
  <c r="V51" i="14"/>
  <c r="U51" i="14"/>
  <c r="T51" i="14"/>
  <c r="S51" i="14"/>
  <c r="R51" i="14"/>
  <c r="Q51" i="14"/>
  <c r="P51" i="14"/>
  <c r="O51" i="14"/>
  <c r="N51" i="14"/>
  <c r="M51" i="14"/>
  <c r="L51" i="14"/>
  <c r="K51" i="14"/>
  <c r="J51" i="14"/>
  <c r="I51" i="14"/>
  <c r="H51" i="14"/>
  <c r="G51" i="14"/>
  <c r="F51" i="14"/>
  <c r="AC50" i="14"/>
  <c r="AB50" i="14"/>
  <c r="AA50" i="14"/>
  <c r="Z50" i="14"/>
  <c r="Y50" i="14"/>
  <c r="X50" i="14"/>
  <c r="W50" i="14"/>
  <c r="V50" i="14"/>
  <c r="U50" i="14"/>
  <c r="T50" i="14"/>
  <c r="S50" i="14"/>
  <c r="R50" i="14"/>
  <c r="Q50" i="14"/>
  <c r="P50" i="14"/>
  <c r="O50" i="14"/>
  <c r="N50" i="14"/>
  <c r="M50" i="14"/>
  <c r="L50" i="14"/>
  <c r="K50" i="14"/>
  <c r="J50" i="14"/>
  <c r="I50" i="14"/>
  <c r="H50" i="14"/>
  <c r="G50" i="14"/>
  <c r="F50" i="14"/>
  <c r="AC49" i="14"/>
  <c r="AB49" i="14"/>
  <c r="AA49" i="14"/>
  <c r="Z49" i="14"/>
  <c r="Y49" i="14"/>
  <c r="X49" i="14"/>
  <c r="W49" i="14"/>
  <c r="V49" i="14"/>
  <c r="U49" i="14"/>
  <c r="T49" i="14"/>
  <c r="S49" i="14"/>
  <c r="R49" i="14"/>
  <c r="Q49" i="14"/>
  <c r="P49" i="14"/>
  <c r="O49" i="14"/>
  <c r="N49" i="14"/>
  <c r="M49" i="14"/>
  <c r="L49" i="14"/>
  <c r="K49" i="14"/>
  <c r="J49" i="14"/>
  <c r="I49" i="14"/>
  <c r="H49" i="14"/>
  <c r="G49" i="14"/>
  <c r="F49" i="14"/>
  <c r="AC48" i="14"/>
  <c r="AB48" i="14"/>
  <c r="AA48" i="14"/>
  <c r="Z48" i="14"/>
  <c r="Y48" i="14"/>
  <c r="X48" i="14"/>
  <c r="W48" i="14"/>
  <c r="V48" i="14"/>
  <c r="U48" i="14"/>
  <c r="T48" i="14"/>
  <c r="S48" i="14"/>
  <c r="R48" i="14"/>
  <c r="Q48" i="14"/>
  <c r="P48" i="14"/>
  <c r="O48" i="14"/>
  <c r="N48" i="14"/>
  <c r="M48" i="14"/>
  <c r="L48" i="14"/>
  <c r="K48" i="14"/>
  <c r="J48" i="14"/>
  <c r="I48" i="14"/>
  <c r="H48" i="14"/>
  <c r="G48" i="14"/>
  <c r="F48" i="14"/>
  <c r="AC47" i="14"/>
  <c r="AB47" i="14"/>
  <c r="AA47" i="14"/>
  <c r="Z47" i="14"/>
  <c r="Y47" i="14"/>
  <c r="X47" i="14"/>
  <c r="W47" i="14"/>
  <c r="V47" i="14"/>
  <c r="U47" i="14"/>
  <c r="T47" i="14"/>
  <c r="S47" i="14"/>
  <c r="R47" i="14"/>
  <c r="Q47" i="14"/>
  <c r="P47" i="14"/>
  <c r="O47" i="14"/>
  <c r="N47" i="14"/>
  <c r="M47" i="14"/>
  <c r="L47" i="14"/>
  <c r="K47" i="14"/>
  <c r="J47" i="14"/>
  <c r="I47" i="14"/>
  <c r="H47" i="14"/>
  <c r="G47" i="14"/>
  <c r="F47" i="14"/>
  <c r="AC46" i="14"/>
  <c r="AB46" i="14"/>
  <c r="AA46" i="14"/>
  <c r="Z46" i="14"/>
  <c r="Y46" i="14"/>
  <c r="X46" i="14"/>
  <c r="W46" i="14"/>
  <c r="V46" i="14"/>
  <c r="U46" i="14"/>
  <c r="T46" i="14"/>
  <c r="S46" i="14"/>
  <c r="R46" i="14"/>
  <c r="Q46" i="14"/>
  <c r="P46" i="14"/>
  <c r="O46" i="14"/>
  <c r="N46" i="14"/>
  <c r="M46" i="14"/>
  <c r="L46" i="14"/>
  <c r="K46" i="14"/>
  <c r="J46" i="14"/>
  <c r="I46" i="14"/>
  <c r="H46" i="14"/>
  <c r="G46" i="14"/>
  <c r="F46" i="14"/>
  <c r="AC45" i="14"/>
  <c r="AB45" i="14"/>
  <c r="AA45" i="14"/>
  <c r="Z45" i="14"/>
  <c r="Y45" i="14"/>
  <c r="X45" i="14"/>
  <c r="W45" i="14"/>
  <c r="V45" i="14"/>
  <c r="U45" i="14"/>
  <c r="T45" i="14"/>
  <c r="S45" i="14"/>
  <c r="R45" i="14"/>
  <c r="Q45" i="14"/>
  <c r="P45" i="14"/>
  <c r="O45" i="14"/>
  <c r="N45" i="14"/>
  <c r="M45" i="14"/>
  <c r="L45" i="14"/>
  <c r="K45" i="14"/>
  <c r="J45" i="14"/>
  <c r="I45" i="14"/>
  <c r="H45" i="14"/>
  <c r="G45" i="14"/>
  <c r="F45" i="14"/>
  <c r="AC44" i="14"/>
  <c r="AB44" i="14"/>
  <c r="AA44" i="14"/>
  <c r="Z44" i="14"/>
  <c r="Y44" i="14"/>
  <c r="X44" i="14"/>
  <c r="W44" i="14"/>
  <c r="V44" i="14"/>
  <c r="U44" i="14"/>
  <c r="T44" i="14"/>
  <c r="S44" i="14"/>
  <c r="R44" i="14"/>
  <c r="Q44" i="14"/>
  <c r="P44" i="14"/>
  <c r="O44" i="14"/>
  <c r="N44" i="14"/>
  <c r="M44" i="14"/>
  <c r="L44" i="14"/>
  <c r="K44" i="14"/>
  <c r="J44" i="14"/>
  <c r="I44" i="14"/>
  <c r="H44" i="14"/>
  <c r="G44" i="14"/>
  <c r="F44" i="14"/>
  <c r="AC43" i="14"/>
  <c r="AB43" i="14"/>
  <c r="AA43" i="14"/>
  <c r="Z43" i="14"/>
  <c r="Y43" i="14"/>
  <c r="X43" i="14"/>
  <c r="W43" i="14"/>
  <c r="V43" i="14"/>
  <c r="U43" i="14"/>
  <c r="T43" i="14"/>
  <c r="S43" i="14"/>
  <c r="R43" i="14"/>
  <c r="Q43" i="14"/>
  <c r="P43" i="14"/>
  <c r="O43" i="14"/>
  <c r="N43" i="14"/>
  <c r="M43" i="14"/>
  <c r="L43" i="14"/>
  <c r="K43" i="14"/>
  <c r="J43" i="14"/>
  <c r="I43" i="14"/>
  <c r="H43" i="14"/>
  <c r="G43" i="14"/>
  <c r="F43" i="14"/>
  <c r="AC42" i="14"/>
  <c r="AB42" i="14"/>
  <c r="AA42" i="14"/>
  <c r="Z42" i="14"/>
  <c r="Y42" i="14"/>
  <c r="X42" i="14"/>
  <c r="W42" i="14"/>
  <c r="V42" i="14"/>
  <c r="U42" i="14"/>
  <c r="T42" i="14"/>
  <c r="S42" i="14"/>
  <c r="R42" i="14"/>
  <c r="Q42" i="14"/>
  <c r="P42" i="14"/>
  <c r="O42" i="14"/>
  <c r="N42" i="14"/>
  <c r="M42" i="14"/>
  <c r="L42" i="14"/>
  <c r="K42" i="14"/>
  <c r="J42" i="14"/>
  <c r="I42" i="14"/>
  <c r="H42" i="14"/>
  <c r="G42" i="14"/>
  <c r="F42" i="14"/>
  <c r="AC41" i="14"/>
  <c r="AB41" i="14"/>
  <c r="AA41" i="14"/>
  <c r="Z41" i="14"/>
  <c r="Y41" i="14"/>
  <c r="X41" i="14"/>
  <c r="W41" i="14"/>
  <c r="V41" i="14"/>
  <c r="U41" i="14"/>
  <c r="T41" i="14"/>
  <c r="S41" i="14"/>
  <c r="R41" i="14"/>
  <c r="Q41" i="14"/>
  <c r="P41" i="14"/>
  <c r="O41" i="14"/>
  <c r="N41" i="14"/>
  <c r="M41" i="14"/>
  <c r="L41" i="14"/>
  <c r="K41" i="14"/>
  <c r="J41" i="14"/>
  <c r="I41" i="14"/>
  <c r="H41" i="14"/>
  <c r="G41" i="14"/>
  <c r="F41" i="14"/>
  <c r="AC40" i="14"/>
  <c r="AB40" i="14"/>
  <c r="AA40" i="14"/>
  <c r="Z40" i="14"/>
  <c r="Y40" i="14"/>
  <c r="X40" i="14"/>
  <c r="W40" i="14"/>
  <c r="V40" i="14"/>
  <c r="U40" i="14"/>
  <c r="T40" i="14"/>
  <c r="S40" i="14"/>
  <c r="R40" i="14"/>
  <c r="Q40" i="14"/>
  <c r="P40" i="14"/>
  <c r="O40" i="14"/>
  <c r="N40" i="14"/>
  <c r="M40" i="14"/>
  <c r="L40" i="14"/>
  <c r="K40" i="14"/>
  <c r="J40" i="14"/>
  <c r="I40" i="14"/>
  <c r="H40" i="14"/>
  <c r="G40" i="14"/>
  <c r="F40" i="14"/>
  <c r="AC39" i="14"/>
  <c r="AB39" i="14"/>
  <c r="AA39" i="14"/>
  <c r="Z39" i="14"/>
  <c r="Y39" i="14"/>
  <c r="X39" i="14"/>
  <c r="W39" i="14"/>
  <c r="V39" i="14"/>
  <c r="U39" i="14"/>
  <c r="T39" i="14"/>
  <c r="S39" i="14"/>
  <c r="R39" i="14"/>
  <c r="Q39" i="14"/>
  <c r="P39" i="14"/>
  <c r="O39" i="14"/>
  <c r="N39" i="14"/>
  <c r="M39" i="14"/>
  <c r="L39" i="14"/>
  <c r="K39" i="14"/>
  <c r="J39" i="14"/>
  <c r="I39" i="14"/>
  <c r="H39" i="14"/>
  <c r="G39" i="14"/>
  <c r="F39" i="14"/>
  <c r="AC38" i="14"/>
  <c r="AB38" i="14"/>
  <c r="AA38" i="14"/>
  <c r="Z38" i="14"/>
  <c r="Y38" i="14"/>
  <c r="X38" i="14"/>
  <c r="W38" i="14"/>
  <c r="V38" i="14"/>
  <c r="U38" i="14"/>
  <c r="T38" i="14"/>
  <c r="S38" i="14"/>
  <c r="R38" i="14"/>
  <c r="Q38" i="14"/>
  <c r="P38" i="14"/>
  <c r="O38" i="14"/>
  <c r="N38" i="14"/>
  <c r="M38" i="14"/>
  <c r="L38" i="14"/>
  <c r="K38" i="14"/>
  <c r="J38" i="14"/>
  <c r="I38" i="14"/>
  <c r="H38" i="14"/>
  <c r="G38" i="14"/>
  <c r="F38" i="14"/>
  <c r="AC37" i="14"/>
  <c r="AB37" i="14"/>
  <c r="AA37" i="14"/>
  <c r="Z37" i="14"/>
  <c r="Y37" i="14"/>
  <c r="X37" i="14"/>
  <c r="W37" i="14"/>
  <c r="V37" i="14"/>
  <c r="U37" i="14"/>
  <c r="T37" i="14"/>
  <c r="S37" i="14"/>
  <c r="R37" i="14"/>
  <c r="Q37" i="14"/>
  <c r="P37" i="14"/>
  <c r="O37" i="14"/>
  <c r="N37" i="14"/>
  <c r="M37" i="14"/>
  <c r="L37" i="14"/>
  <c r="K37" i="14"/>
  <c r="J37" i="14"/>
  <c r="I37" i="14"/>
  <c r="H37" i="14"/>
  <c r="G37" i="14"/>
  <c r="F37" i="14"/>
  <c r="AC36" i="14"/>
  <c r="AB36" i="14"/>
  <c r="AA36" i="14"/>
  <c r="Z36" i="14"/>
  <c r="Y36" i="14"/>
  <c r="X36" i="14"/>
  <c r="W36" i="14"/>
  <c r="V36" i="14"/>
  <c r="U36" i="14"/>
  <c r="T36" i="14"/>
  <c r="S36" i="14"/>
  <c r="R36" i="14"/>
  <c r="Q36" i="14"/>
  <c r="P36" i="14"/>
  <c r="O36" i="14"/>
  <c r="N36" i="14"/>
  <c r="M36" i="14"/>
  <c r="L36" i="14"/>
  <c r="K36" i="14"/>
  <c r="J36" i="14"/>
  <c r="I36" i="14"/>
  <c r="H36" i="14"/>
  <c r="G36" i="14"/>
  <c r="F36" i="14"/>
  <c r="AC35" i="14"/>
  <c r="AB35" i="14"/>
  <c r="AA35" i="14"/>
  <c r="Z35" i="14"/>
  <c r="Y35" i="14"/>
  <c r="X35" i="14"/>
  <c r="W35" i="14"/>
  <c r="V35" i="14"/>
  <c r="U35" i="14"/>
  <c r="T35" i="14"/>
  <c r="S35" i="14"/>
  <c r="R35" i="14"/>
  <c r="Q35" i="14"/>
  <c r="P35" i="14"/>
  <c r="O35" i="14"/>
  <c r="N35" i="14"/>
  <c r="M35" i="14"/>
  <c r="L35" i="14"/>
  <c r="K35" i="14"/>
  <c r="J35" i="14"/>
  <c r="I35" i="14"/>
  <c r="H35" i="14"/>
  <c r="G35" i="14"/>
  <c r="F35" i="14"/>
  <c r="AC34" i="14"/>
  <c r="AB34" i="14"/>
  <c r="AA34" i="14"/>
  <c r="Z34" i="14"/>
  <c r="Y34" i="14"/>
  <c r="X34" i="14"/>
  <c r="W34" i="14"/>
  <c r="V34" i="14"/>
  <c r="U34" i="14"/>
  <c r="T34" i="14"/>
  <c r="S34" i="14"/>
  <c r="R34" i="14"/>
  <c r="Q34" i="14"/>
  <c r="P34" i="14"/>
  <c r="O34" i="14"/>
  <c r="N34" i="14"/>
  <c r="M34" i="14"/>
  <c r="L34" i="14"/>
  <c r="K34" i="14"/>
  <c r="J34" i="14"/>
  <c r="I34" i="14"/>
  <c r="H34" i="14"/>
  <c r="G34" i="14"/>
  <c r="F34" i="14"/>
  <c r="AC33" i="14"/>
  <c r="AB33" i="14"/>
  <c r="AA33" i="14"/>
  <c r="Z33" i="14"/>
  <c r="Y33" i="14"/>
  <c r="X33" i="14"/>
  <c r="W33" i="14"/>
  <c r="V33" i="14"/>
  <c r="U33" i="14"/>
  <c r="T33" i="14"/>
  <c r="S33" i="14"/>
  <c r="R33" i="14"/>
  <c r="Q33" i="14"/>
  <c r="P33" i="14"/>
  <c r="O33" i="14"/>
  <c r="N33" i="14"/>
  <c r="M33" i="14"/>
  <c r="L33" i="14"/>
  <c r="K33" i="14"/>
  <c r="J33" i="14"/>
  <c r="I33" i="14"/>
  <c r="H33" i="14"/>
  <c r="G33" i="14"/>
  <c r="F33" i="14"/>
  <c r="AC32" i="14"/>
  <c r="AB32" i="14"/>
  <c r="AA32" i="14"/>
  <c r="Z32" i="14"/>
  <c r="Y32" i="14"/>
  <c r="X32" i="14"/>
  <c r="W32" i="14"/>
  <c r="V32" i="14"/>
  <c r="U32" i="14"/>
  <c r="T32" i="14"/>
  <c r="S32" i="14"/>
  <c r="R32" i="14"/>
  <c r="Q32" i="14"/>
  <c r="P32" i="14"/>
  <c r="O32" i="14"/>
  <c r="N32" i="14"/>
  <c r="M32" i="14"/>
  <c r="L32" i="14"/>
  <c r="K32" i="14"/>
  <c r="J32" i="14"/>
  <c r="I32" i="14"/>
  <c r="H32" i="14"/>
  <c r="G32" i="14"/>
  <c r="F32" i="14"/>
  <c r="AC31" i="14"/>
  <c r="AB31" i="14"/>
  <c r="AA31" i="14"/>
  <c r="Z31" i="14"/>
  <c r="Y31" i="14"/>
  <c r="X31" i="14"/>
  <c r="W31" i="14"/>
  <c r="V31" i="14"/>
  <c r="U31" i="14"/>
  <c r="T31" i="14"/>
  <c r="S31" i="14"/>
  <c r="R31" i="14"/>
  <c r="Q31" i="14"/>
  <c r="P31" i="14"/>
  <c r="O31" i="14"/>
  <c r="N31" i="14"/>
  <c r="M31" i="14"/>
  <c r="L31" i="14"/>
  <c r="K31" i="14"/>
  <c r="J31" i="14"/>
  <c r="I31" i="14"/>
  <c r="H31" i="14"/>
  <c r="G31" i="14"/>
  <c r="F31" i="14"/>
  <c r="AC30" i="14"/>
  <c r="AB30" i="14"/>
  <c r="AA30" i="14"/>
  <c r="Z30" i="14"/>
  <c r="Y30" i="14"/>
  <c r="X30" i="14"/>
  <c r="W30" i="14"/>
  <c r="V30" i="14"/>
  <c r="U30" i="14"/>
  <c r="T30" i="14"/>
  <c r="S30" i="14"/>
  <c r="R30" i="14"/>
  <c r="Q30" i="14"/>
  <c r="P30" i="14"/>
  <c r="O30" i="14"/>
  <c r="N30" i="14"/>
  <c r="M30" i="14"/>
  <c r="L30" i="14"/>
  <c r="K30" i="14"/>
  <c r="J30" i="14"/>
  <c r="I30" i="14"/>
  <c r="H30" i="14"/>
  <c r="G30" i="14"/>
  <c r="F30" i="14"/>
  <c r="AC29" i="14"/>
  <c r="AB29" i="14"/>
  <c r="AA29" i="14"/>
  <c r="Z29" i="14"/>
  <c r="Y29" i="14"/>
  <c r="X29" i="14"/>
  <c r="W29" i="14"/>
  <c r="V29" i="14"/>
  <c r="U29" i="14"/>
  <c r="T29" i="14"/>
  <c r="S29" i="14"/>
  <c r="R29" i="14"/>
  <c r="Q29" i="14"/>
  <c r="P29" i="14"/>
  <c r="O29" i="14"/>
  <c r="N29" i="14"/>
  <c r="M29" i="14"/>
  <c r="L29" i="14"/>
  <c r="K29" i="14"/>
  <c r="J29" i="14"/>
  <c r="I29" i="14"/>
  <c r="H29" i="14"/>
  <c r="G29" i="14"/>
  <c r="F29" i="14"/>
  <c r="AC28" i="14"/>
  <c r="AB28" i="14"/>
  <c r="AA28" i="14"/>
  <c r="Z28" i="14"/>
  <c r="Y28" i="14"/>
  <c r="X28" i="14"/>
  <c r="W28" i="14"/>
  <c r="V28" i="14"/>
  <c r="U28" i="14"/>
  <c r="T28" i="14"/>
  <c r="S28" i="14"/>
  <c r="R28" i="14"/>
  <c r="Q28" i="14"/>
  <c r="P28" i="14"/>
  <c r="O28" i="14"/>
  <c r="N28" i="14"/>
  <c r="M28" i="14"/>
  <c r="L28" i="14"/>
  <c r="K28" i="14"/>
  <c r="J28" i="14"/>
  <c r="I28" i="14"/>
  <c r="H28" i="14"/>
  <c r="G28" i="14"/>
  <c r="F28" i="14"/>
  <c r="AC27" i="14"/>
  <c r="AB27" i="14"/>
  <c r="AA27" i="14"/>
  <c r="Z27" i="14"/>
  <c r="Y27" i="14"/>
  <c r="X27" i="14"/>
  <c r="W27" i="14"/>
  <c r="V27" i="14"/>
  <c r="U27" i="14"/>
  <c r="T27" i="14"/>
  <c r="S27" i="14"/>
  <c r="R27" i="14"/>
  <c r="Q27" i="14"/>
  <c r="P27" i="14"/>
  <c r="O27" i="14"/>
  <c r="N27" i="14"/>
  <c r="M27" i="14"/>
  <c r="L27" i="14"/>
  <c r="K27" i="14"/>
  <c r="J27" i="14"/>
  <c r="I27" i="14"/>
  <c r="H27" i="14"/>
  <c r="G27" i="14"/>
  <c r="F27" i="14"/>
  <c r="AC26" i="14"/>
  <c r="AB26" i="14"/>
  <c r="AA26" i="14"/>
  <c r="Z26" i="14"/>
  <c r="Y26" i="14"/>
  <c r="X26" i="14"/>
  <c r="W26" i="14"/>
  <c r="V26" i="14"/>
  <c r="U26" i="14"/>
  <c r="T26" i="14"/>
  <c r="S26" i="14"/>
  <c r="R26" i="14"/>
  <c r="Q26" i="14"/>
  <c r="P26" i="14"/>
  <c r="O26" i="14"/>
  <c r="N26" i="14"/>
  <c r="M26" i="14"/>
  <c r="L26" i="14"/>
  <c r="K26" i="14"/>
  <c r="J26" i="14"/>
  <c r="I26" i="14"/>
  <c r="H26" i="14"/>
  <c r="G26" i="14"/>
  <c r="F26" i="14"/>
  <c r="AC25" i="14"/>
  <c r="AB25" i="14"/>
  <c r="AA25" i="14"/>
  <c r="Z25" i="14"/>
  <c r="Y25" i="14"/>
  <c r="X25" i="14"/>
  <c r="W25" i="14"/>
  <c r="V25" i="14"/>
  <c r="U25" i="14"/>
  <c r="T25" i="14"/>
  <c r="S25" i="14"/>
  <c r="R25" i="14"/>
  <c r="Q25" i="14"/>
  <c r="P25" i="14"/>
  <c r="O25" i="14"/>
  <c r="N25" i="14"/>
  <c r="M25" i="14"/>
  <c r="L25" i="14"/>
  <c r="K25" i="14"/>
  <c r="J25" i="14"/>
  <c r="I25" i="14"/>
  <c r="H25" i="14"/>
  <c r="G25" i="14"/>
  <c r="F25" i="14"/>
  <c r="AC24" i="14"/>
  <c r="AB24" i="14"/>
  <c r="AA24" i="14"/>
  <c r="Z24" i="14"/>
  <c r="Y24" i="14"/>
  <c r="X24" i="14"/>
  <c r="W24" i="14"/>
  <c r="V24" i="14"/>
  <c r="U24" i="14"/>
  <c r="T24" i="14"/>
  <c r="S24" i="14"/>
  <c r="R24" i="14"/>
  <c r="Q24" i="14"/>
  <c r="P24" i="14"/>
  <c r="O24" i="14"/>
  <c r="N24" i="14"/>
  <c r="M24" i="14"/>
  <c r="L24" i="14"/>
  <c r="K24" i="14"/>
  <c r="J24" i="14"/>
  <c r="I24" i="14"/>
  <c r="H24" i="14"/>
  <c r="G24" i="14"/>
  <c r="F24" i="14"/>
  <c r="AC23" i="14"/>
  <c r="AB23" i="14"/>
  <c r="AA23" i="14"/>
  <c r="Z23" i="14"/>
  <c r="Y23" i="14"/>
  <c r="X23" i="14"/>
  <c r="W23" i="14"/>
  <c r="V23" i="14"/>
  <c r="U23" i="14"/>
  <c r="T23" i="14"/>
  <c r="S23" i="14"/>
  <c r="R23" i="14"/>
  <c r="Q23" i="14"/>
  <c r="P23" i="14"/>
  <c r="O23" i="14"/>
  <c r="N23" i="14"/>
  <c r="M23" i="14"/>
  <c r="L23" i="14"/>
  <c r="K23" i="14"/>
  <c r="J23" i="14"/>
  <c r="I23" i="14"/>
  <c r="H23" i="14"/>
  <c r="G23" i="14"/>
  <c r="F23" i="14"/>
  <c r="AC22" i="14"/>
  <c r="AB22" i="14"/>
  <c r="AA22" i="14"/>
  <c r="Z22" i="14"/>
  <c r="Y22" i="14"/>
  <c r="X22" i="14"/>
  <c r="W22" i="14"/>
  <c r="V22" i="14"/>
  <c r="U22" i="14"/>
  <c r="T22" i="14"/>
  <c r="S22" i="14"/>
  <c r="R22" i="14"/>
  <c r="Q22" i="14"/>
  <c r="P22" i="14"/>
  <c r="O22" i="14"/>
  <c r="N22" i="14"/>
  <c r="M22" i="14"/>
  <c r="L22" i="14"/>
  <c r="K22" i="14"/>
  <c r="J22" i="14"/>
  <c r="I22" i="14"/>
  <c r="H22" i="14"/>
  <c r="G22" i="14"/>
  <c r="F22" i="14"/>
  <c r="AC21" i="14"/>
  <c r="AB21" i="14"/>
  <c r="AA21" i="14"/>
  <c r="Z21" i="14"/>
  <c r="Y21" i="14"/>
  <c r="X21" i="14"/>
  <c r="W21" i="14"/>
  <c r="V21" i="14"/>
  <c r="U21" i="14"/>
  <c r="T21" i="14"/>
  <c r="S21" i="14"/>
  <c r="R21" i="14"/>
  <c r="Q21" i="14"/>
  <c r="P21" i="14"/>
  <c r="O21" i="14"/>
  <c r="N21" i="14"/>
  <c r="M21" i="14"/>
  <c r="L21" i="14"/>
  <c r="K21" i="14"/>
  <c r="J21" i="14"/>
  <c r="I21" i="14"/>
  <c r="H21" i="14"/>
  <c r="G21" i="14"/>
  <c r="F21" i="14"/>
  <c r="AC20" i="14"/>
  <c r="AB20" i="14"/>
  <c r="AA20" i="14"/>
  <c r="Z20" i="14"/>
  <c r="Y20" i="14"/>
  <c r="X20" i="14"/>
  <c r="W20" i="14"/>
  <c r="V20" i="14"/>
  <c r="U20" i="14"/>
  <c r="T20" i="14"/>
  <c r="S20" i="14"/>
  <c r="R20" i="14"/>
  <c r="Q20" i="14"/>
  <c r="P20" i="14"/>
  <c r="O20" i="14"/>
  <c r="N20" i="14"/>
  <c r="M20" i="14"/>
  <c r="L20" i="14"/>
  <c r="K20" i="14"/>
  <c r="J20" i="14"/>
  <c r="I20" i="14"/>
  <c r="H20" i="14"/>
  <c r="G20" i="14"/>
  <c r="F20" i="14"/>
  <c r="AC19" i="14"/>
  <c r="AB19" i="14"/>
  <c r="AA19" i="14"/>
  <c r="Z19" i="14"/>
  <c r="Y19" i="14"/>
  <c r="X19" i="14"/>
  <c r="W19" i="14"/>
  <c r="V19" i="14"/>
  <c r="U19" i="14"/>
  <c r="T19" i="14"/>
  <c r="S19" i="14"/>
  <c r="R19" i="14"/>
  <c r="Q19" i="14"/>
  <c r="P19" i="14"/>
  <c r="O19" i="14"/>
  <c r="N19" i="14"/>
  <c r="M19" i="14"/>
  <c r="L19" i="14"/>
  <c r="K19" i="14"/>
  <c r="J19" i="14"/>
  <c r="I19" i="14"/>
  <c r="H19" i="14"/>
  <c r="G19" i="14"/>
  <c r="F19" i="14"/>
  <c r="AC18" i="14"/>
  <c r="AB18" i="14"/>
  <c r="AA18" i="14"/>
  <c r="Z18" i="14"/>
  <c r="Y18" i="14"/>
  <c r="X18" i="14"/>
  <c r="W18" i="14"/>
  <c r="V18" i="14"/>
  <c r="U18" i="14"/>
  <c r="T18" i="14"/>
  <c r="S18" i="14"/>
  <c r="R18" i="14"/>
  <c r="Q18" i="14"/>
  <c r="P18" i="14"/>
  <c r="O18" i="14"/>
  <c r="N18" i="14"/>
  <c r="M18" i="14"/>
  <c r="L18" i="14"/>
  <c r="K18" i="14"/>
  <c r="J18" i="14"/>
  <c r="I18" i="14"/>
  <c r="H18" i="14"/>
  <c r="G18" i="14"/>
  <c r="F18" i="14"/>
  <c r="AC17" i="14"/>
  <c r="AB17" i="14"/>
  <c r="AA17" i="14"/>
  <c r="Z17" i="14"/>
  <c r="Y17" i="14"/>
  <c r="X17" i="14"/>
  <c r="W17" i="14"/>
  <c r="V17" i="14"/>
  <c r="U17" i="14"/>
  <c r="T17" i="14"/>
  <c r="S17" i="14"/>
  <c r="R17" i="14"/>
  <c r="Q17" i="14"/>
  <c r="P17" i="14"/>
  <c r="O17" i="14"/>
  <c r="N17" i="14"/>
  <c r="M17" i="14"/>
  <c r="L17" i="14"/>
  <c r="K17" i="14"/>
  <c r="J17" i="14"/>
  <c r="I17" i="14"/>
  <c r="H17" i="14"/>
  <c r="G17" i="14"/>
  <c r="F17" i="14"/>
  <c r="AC16" i="14"/>
  <c r="AB16" i="14"/>
  <c r="AA16" i="14"/>
  <c r="Z16" i="14"/>
  <c r="Y16" i="14"/>
  <c r="X16" i="14"/>
  <c r="W16" i="14"/>
  <c r="V16" i="14"/>
  <c r="U16" i="14"/>
  <c r="T16" i="14"/>
  <c r="S16" i="14"/>
  <c r="R16" i="14"/>
  <c r="Q16" i="14"/>
  <c r="P16" i="14"/>
  <c r="O16" i="14"/>
  <c r="N16" i="14"/>
  <c r="M16" i="14"/>
  <c r="L16" i="14"/>
  <c r="K16" i="14"/>
  <c r="J16" i="14"/>
  <c r="I16" i="14"/>
  <c r="H16" i="14"/>
  <c r="G16" i="14"/>
  <c r="F16" i="14"/>
  <c r="AC15" i="14"/>
  <c r="AB15" i="14"/>
  <c r="AA15" i="14"/>
  <c r="Z15" i="14"/>
  <c r="Y15" i="14"/>
  <c r="X15" i="14"/>
  <c r="W15" i="14"/>
  <c r="V15" i="14"/>
  <c r="U15" i="14"/>
  <c r="T15" i="14"/>
  <c r="S15" i="14"/>
  <c r="R15" i="14"/>
  <c r="Q15" i="14"/>
  <c r="P15" i="14"/>
  <c r="O15" i="14"/>
  <c r="N15" i="14"/>
  <c r="M15" i="14"/>
  <c r="L15" i="14"/>
  <c r="K15" i="14"/>
  <c r="J15" i="14"/>
  <c r="I15" i="14"/>
  <c r="H15" i="14"/>
  <c r="G15" i="14"/>
  <c r="F15" i="14"/>
  <c r="AC14" i="14"/>
  <c r="AB14" i="14"/>
  <c r="AA14" i="14"/>
  <c r="Z14" i="14"/>
  <c r="Y14" i="14"/>
  <c r="X14" i="14"/>
  <c r="W14" i="14"/>
  <c r="V14" i="14"/>
  <c r="U14" i="14"/>
  <c r="T14" i="14"/>
  <c r="S14" i="14"/>
  <c r="R14" i="14"/>
  <c r="Q14" i="14"/>
  <c r="P14" i="14"/>
  <c r="O14" i="14"/>
  <c r="N14" i="14"/>
  <c r="M14" i="14"/>
  <c r="L14" i="14"/>
  <c r="K14" i="14"/>
  <c r="J14" i="14"/>
  <c r="I14" i="14"/>
  <c r="H14" i="14"/>
  <c r="G14" i="14"/>
  <c r="F14" i="14"/>
  <c r="AC13" i="14"/>
  <c r="AB13" i="14"/>
  <c r="AA13" i="14"/>
  <c r="Z13" i="14"/>
  <c r="Y13" i="14"/>
  <c r="X13" i="14"/>
  <c r="W13" i="14"/>
  <c r="V13" i="14"/>
  <c r="U13" i="14"/>
  <c r="T13" i="14"/>
  <c r="S13" i="14"/>
  <c r="R13" i="14"/>
  <c r="Q13" i="14"/>
  <c r="P13" i="14"/>
  <c r="O13" i="14"/>
  <c r="N13" i="14"/>
  <c r="M13" i="14"/>
  <c r="L13" i="14"/>
  <c r="K13" i="14"/>
  <c r="J13" i="14"/>
  <c r="I13" i="14"/>
  <c r="H13" i="14"/>
  <c r="G13" i="14"/>
  <c r="F13" i="14"/>
  <c r="AC12" i="14"/>
  <c r="AB12" i="14"/>
  <c r="AA12" i="14"/>
  <c r="Z12" i="14"/>
  <c r="Y12" i="14"/>
  <c r="X12" i="14"/>
  <c r="W12" i="14"/>
  <c r="V12" i="14"/>
  <c r="U12" i="14"/>
  <c r="T12" i="14"/>
  <c r="S12" i="14"/>
  <c r="R12" i="14"/>
  <c r="Q12" i="14"/>
  <c r="P12" i="14"/>
  <c r="O12" i="14"/>
  <c r="N12" i="14"/>
  <c r="M12" i="14"/>
  <c r="L12" i="14"/>
  <c r="K12" i="14"/>
  <c r="J12" i="14"/>
  <c r="I12" i="14"/>
  <c r="H12" i="14"/>
  <c r="G12" i="14"/>
  <c r="F12" i="14"/>
  <c r="AC11" i="14"/>
  <c r="AB11" i="14"/>
  <c r="AA11" i="14"/>
  <c r="Z11" i="14"/>
  <c r="Y11" i="14"/>
  <c r="X11" i="14"/>
  <c r="W11" i="14"/>
  <c r="V11" i="14"/>
  <c r="U11" i="14"/>
  <c r="T11" i="14"/>
  <c r="S11" i="14"/>
  <c r="R11" i="14"/>
  <c r="Q11" i="14"/>
  <c r="P11" i="14"/>
  <c r="O11" i="14"/>
  <c r="N11" i="14"/>
  <c r="M11" i="14"/>
  <c r="L11" i="14"/>
  <c r="K11" i="14"/>
  <c r="J11" i="14"/>
  <c r="I11" i="14"/>
  <c r="H11" i="14"/>
  <c r="G11" i="14"/>
  <c r="F11" i="14"/>
  <c r="AC10" i="14"/>
  <c r="AB10" i="14"/>
  <c r="AA10" i="14"/>
  <c r="Z10" i="14"/>
  <c r="Y10" i="14"/>
  <c r="X10" i="14"/>
  <c r="W10" i="14"/>
  <c r="V10" i="14"/>
  <c r="U10" i="14"/>
  <c r="T10" i="14"/>
  <c r="S10" i="14"/>
  <c r="R10" i="14"/>
  <c r="Q10" i="14"/>
  <c r="P10" i="14"/>
  <c r="O10" i="14"/>
  <c r="N10" i="14"/>
  <c r="M10" i="14"/>
  <c r="L10" i="14"/>
  <c r="K10" i="14"/>
  <c r="J10" i="14"/>
  <c r="I10" i="14"/>
  <c r="H10" i="14"/>
  <c r="G10" i="14"/>
  <c r="F10" i="14"/>
  <c r="AC9" i="14"/>
  <c r="AB9" i="14"/>
  <c r="AA9" i="14"/>
  <c r="Z9" i="14"/>
  <c r="Y9" i="14"/>
  <c r="X9" i="14"/>
  <c r="W9" i="14"/>
  <c r="V9" i="14"/>
  <c r="U9" i="14"/>
  <c r="T9" i="14"/>
  <c r="S9" i="14"/>
  <c r="R9" i="14"/>
  <c r="Q9" i="14"/>
  <c r="P9" i="14"/>
  <c r="O9" i="14"/>
  <c r="N9" i="14"/>
  <c r="M9" i="14"/>
  <c r="L9" i="14"/>
  <c r="K9" i="14"/>
  <c r="J9" i="14"/>
  <c r="I9" i="14"/>
  <c r="H9" i="14"/>
  <c r="G9" i="14"/>
  <c r="F9" i="14"/>
  <c r="AC8" i="14"/>
  <c r="AB8" i="14"/>
  <c r="AA8" i="14"/>
  <c r="Z8" i="14"/>
  <c r="Y8" i="14"/>
  <c r="X8" i="14"/>
  <c r="W8" i="14"/>
  <c r="V8" i="14"/>
  <c r="U8" i="14"/>
  <c r="T8" i="14"/>
  <c r="S8" i="14"/>
  <c r="R8" i="14"/>
  <c r="Q8" i="14"/>
  <c r="P8" i="14"/>
  <c r="O8" i="14"/>
  <c r="N8" i="14"/>
  <c r="M8" i="14"/>
  <c r="L8" i="14"/>
  <c r="K8" i="14"/>
  <c r="J8" i="14"/>
  <c r="I8" i="14"/>
  <c r="H8" i="14"/>
  <c r="G8" i="14"/>
  <c r="F8" i="14"/>
  <c r="AC7" i="14"/>
  <c r="AB7" i="14"/>
  <c r="AA7" i="14"/>
  <c r="Z7" i="14"/>
  <c r="Y7" i="14"/>
  <c r="X7" i="14"/>
  <c r="W7" i="14"/>
  <c r="V7" i="14"/>
  <c r="U7" i="14"/>
  <c r="T7" i="14"/>
  <c r="S7" i="14"/>
  <c r="R7" i="14"/>
  <c r="Q7" i="14"/>
  <c r="P7" i="14"/>
  <c r="O7" i="14"/>
  <c r="N7" i="14"/>
  <c r="M7" i="14"/>
  <c r="L7" i="14"/>
  <c r="K7" i="14"/>
  <c r="J7" i="14"/>
  <c r="I7" i="14"/>
  <c r="H7" i="14"/>
  <c r="G7" i="14"/>
  <c r="F7" i="14"/>
  <c r="AC6" i="14"/>
  <c r="AB6" i="14"/>
  <c r="AA6" i="14"/>
  <c r="Z6" i="14"/>
  <c r="Y6" i="14"/>
  <c r="X6" i="14"/>
  <c r="W6" i="14"/>
  <c r="V6" i="14"/>
  <c r="U6" i="14"/>
  <c r="T6" i="14"/>
  <c r="S6" i="14"/>
  <c r="R6" i="14"/>
  <c r="Q6" i="14"/>
  <c r="P6" i="14"/>
  <c r="O6" i="14"/>
  <c r="N6" i="14"/>
  <c r="M6" i="14"/>
  <c r="L6" i="14"/>
  <c r="K6" i="14"/>
  <c r="J6" i="14"/>
  <c r="I6" i="14"/>
  <c r="H6" i="14"/>
  <c r="G6" i="14"/>
  <c r="F6" i="14"/>
  <c r="AC5" i="14"/>
  <c r="AB5" i="14"/>
  <c r="AA5" i="14"/>
  <c r="Z5" i="14"/>
  <c r="Y5" i="14"/>
  <c r="X5" i="14"/>
  <c r="W5" i="14"/>
  <c r="V5" i="14"/>
  <c r="U5" i="14"/>
  <c r="T5" i="14"/>
  <c r="S5" i="14"/>
  <c r="R5" i="14"/>
  <c r="Q5" i="14"/>
  <c r="P5" i="14"/>
  <c r="O5" i="14"/>
  <c r="N5" i="14"/>
  <c r="M5" i="14"/>
  <c r="L5" i="14"/>
  <c r="K5" i="14"/>
  <c r="J5" i="14"/>
  <c r="I5" i="14"/>
  <c r="H5" i="14"/>
  <c r="G5" i="14"/>
  <c r="F5" i="14"/>
  <c r="AC4" i="14"/>
  <c r="AB4" i="14"/>
  <c r="AA4" i="14"/>
  <c r="Z4" i="14"/>
  <c r="Y4" i="14"/>
  <c r="X4" i="14"/>
  <c r="W4" i="14"/>
  <c r="V4" i="14"/>
  <c r="U4" i="14"/>
  <c r="T4" i="14"/>
  <c r="S4" i="14"/>
  <c r="R4" i="14"/>
  <c r="Q4" i="14"/>
  <c r="P4" i="14"/>
  <c r="O4" i="14"/>
  <c r="N4" i="14"/>
  <c r="M4" i="14"/>
  <c r="L4" i="14"/>
  <c r="K4" i="14"/>
  <c r="J4" i="14"/>
  <c r="I4" i="14"/>
  <c r="H4" i="14"/>
  <c r="G4" i="14"/>
  <c r="C67" i="6"/>
  <c r="C61" i="6"/>
  <c r="AD4" i="14" l="1"/>
  <c r="J132" i="6"/>
  <c r="C132" i="6"/>
  <c r="F4" i="14"/>
  <c r="J131" i="6" l="1"/>
  <c r="C131" i="6"/>
  <c r="S130" i="6"/>
  <c r="AC130" i="6" s="1"/>
  <c r="R130" i="6"/>
  <c r="AB130" i="6" s="1"/>
  <c r="Q130" i="6"/>
  <c r="AA130" i="6" s="1"/>
  <c r="P130" i="6"/>
  <c r="I130" i="6"/>
  <c r="H130" i="6"/>
  <c r="Y130" i="6"/>
  <c r="I127" i="6"/>
  <c r="H127" i="6"/>
  <c r="I124" i="6"/>
  <c r="H124" i="6"/>
  <c r="I119" i="6"/>
  <c r="H119" i="6"/>
  <c r="I104" i="6"/>
  <c r="H104" i="6"/>
  <c r="I99" i="6"/>
  <c r="H99" i="6"/>
  <c r="I95" i="6"/>
  <c r="H95" i="6"/>
  <c r="I91" i="6"/>
  <c r="H91" i="6"/>
  <c r="I79" i="6"/>
  <c r="H79" i="6"/>
  <c r="I75" i="6"/>
  <c r="H75" i="6"/>
  <c r="I73" i="6"/>
  <c r="H73" i="6"/>
  <c r="I68" i="6"/>
  <c r="H68" i="6"/>
  <c r="I62" i="6"/>
  <c r="H62" i="6"/>
  <c r="I56" i="6"/>
  <c r="H56" i="6"/>
  <c r="I53" i="6"/>
  <c r="H53" i="6"/>
  <c r="I51" i="6"/>
  <c r="H51" i="6"/>
  <c r="I39" i="6"/>
  <c r="H39" i="6"/>
  <c r="I34" i="6"/>
  <c r="H34" i="6"/>
  <c r="I28" i="6"/>
  <c r="H28" i="6"/>
  <c r="I3" i="6"/>
  <c r="H3" i="6"/>
  <c r="C130" i="6"/>
  <c r="AC123" i="6"/>
  <c r="AB123" i="6"/>
  <c r="AA123" i="6"/>
  <c r="Z123" i="6"/>
  <c r="Y123" i="6"/>
  <c r="T123" i="6"/>
  <c r="J123" i="6"/>
  <c r="C123" i="6"/>
  <c r="AC118" i="6"/>
  <c r="AB118" i="6"/>
  <c r="AA118" i="6"/>
  <c r="Z118" i="6"/>
  <c r="Y118" i="6"/>
  <c r="T118" i="6"/>
  <c r="J118" i="6"/>
  <c r="C118" i="6"/>
  <c r="AC126" i="6"/>
  <c r="AB126" i="6"/>
  <c r="AA126" i="6"/>
  <c r="Z126" i="6"/>
  <c r="Y126" i="6"/>
  <c r="T126" i="6"/>
  <c r="J126" i="6"/>
  <c r="AC125" i="6"/>
  <c r="AB125" i="6"/>
  <c r="AA125" i="6"/>
  <c r="Z125" i="6"/>
  <c r="Y125" i="6"/>
  <c r="T125" i="6"/>
  <c r="J125" i="6"/>
  <c r="C125" i="6"/>
  <c r="T130" i="6" l="1"/>
  <c r="J130" i="6"/>
  <c r="Z130" i="6"/>
  <c r="J124" i="6"/>
  <c r="J119" i="6"/>
  <c r="J127" i="6"/>
  <c r="J104" i="6"/>
  <c r="J99" i="6"/>
  <c r="J95" i="6"/>
  <c r="J91" i="6"/>
  <c r="J75" i="6"/>
  <c r="J79" i="6"/>
  <c r="J73" i="6"/>
  <c r="J62" i="6"/>
  <c r="J68" i="6"/>
  <c r="J53" i="6"/>
  <c r="J56" i="6"/>
  <c r="J39" i="6"/>
  <c r="J28" i="6"/>
  <c r="J51" i="6"/>
  <c r="J34" i="6"/>
  <c r="AC117" i="6"/>
  <c r="AB117" i="6"/>
  <c r="AA117" i="6"/>
  <c r="Z117" i="6"/>
  <c r="Y117" i="6"/>
  <c r="T117" i="6"/>
  <c r="J117" i="6"/>
  <c r="C117" i="6"/>
  <c r="AC116" i="6"/>
  <c r="AB116" i="6"/>
  <c r="AA116" i="6"/>
  <c r="Z116" i="6"/>
  <c r="Y116" i="6"/>
  <c r="T116" i="6"/>
  <c r="J116" i="6"/>
  <c r="C116" i="6"/>
  <c r="AC115" i="6"/>
  <c r="AB115" i="6"/>
  <c r="AA115" i="6"/>
  <c r="Z115" i="6"/>
  <c r="Y115" i="6"/>
  <c r="T115" i="6"/>
  <c r="J115" i="6"/>
  <c r="C115" i="6"/>
  <c r="AC114" i="6"/>
  <c r="AB114" i="6"/>
  <c r="AA114" i="6"/>
  <c r="Z114" i="6"/>
  <c r="Y114" i="6"/>
  <c r="T114" i="6"/>
  <c r="J114" i="6"/>
  <c r="C114" i="6"/>
  <c r="AC113" i="6"/>
  <c r="AB113" i="6"/>
  <c r="AA113" i="6"/>
  <c r="Z113" i="6"/>
  <c r="Y113" i="6"/>
  <c r="T113" i="6"/>
  <c r="J113" i="6"/>
  <c r="C113" i="6"/>
  <c r="AC112" i="6"/>
  <c r="AB112" i="6"/>
  <c r="AA112" i="6"/>
  <c r="Z112" i="6"/>
  <c r="Y112" i="6"/>
  <c r="T112" i="6"/>
  <c r="J112" i="6"/>
  <c r="C112" i="6"/>
  <c r="AC111" i="6"/>
  <c r="AB111" i="6"/>
  <c r="AA111" i="6"/>
  <c r="Z111" i="6"/>
  <c r="Y111" i="6"/>
  <c r="T111" i="6"/>
  <c r="J111" i="6"/>
  <c r="C111" i="6"/>
  <c r="AC110" i="6"/>
  <c r="AB110" i="6"/>
  <c r="AA110" i="6"/>
  <c r="Z110" i="6"/>
  <c r="Y110" i="6"/>
  <c r="T110" i="6"/>
  <c r="J110" i="6"/>
  <c r="C110" i="6"/>
  <c r="AC109" i="6"/>
  <c r="AB109" i="6"/>
  <c r="AA109" i="6"/>
  <c r="Z109" i="6"/>
  <c r="Y109" i="6"/>
  <c r="T109" i="6"/>
  <c r="J109" i="6"/>
  <c r="C109" i="6"/>
  <c r="AC108" i="6"/>
  <c r="AB108" i="6"/>
  <c r="AA108" i="6"/>
  <c r="Z108" i="6"/>
  <c r="Y108" i="6"/>
  <c r="T108" i="6"/>
  <c r="J108" i="6"/>
  <c r="AC107" i="6"/>
  <c r="AB107" i="6"/>
  <c r="AA107" i="6"/>
  <c r="Z107" i="6"/>
  <c r="Y107" i="6"/>
  <c r="T107" i="6"/>
  <c r="J107" i="6"/>
  <c r="C107" i="6"/>
  <c r="AC106" i="6"/>
  <c r="AB106" i="6"/>
  <c r="AA106" i="6"/>
  <c r="Z106" i="6"/>
  <c r="Y106" i="6"/>
  <c r="T106" i="6"/>
  <c r="J106" i="6"/>
  <c r="C106" i="6"/>
  <c r="AC105" i="6"/>
  <c r="AB105" i="6"/>
  <c r="AA105" i="6"/>
  <c r="Z105" i="6"/>
  <c r="Y105" i="6"/>
  <c r="T105" i="6"/>
  <c r="J105" i="6"/>
  <c r="C105" i="6"/>
  <c r="Y104" i="6"/>
  <c r="C104" i="6"/>
  <c r="AC103" i="6"/>
  <c r="AB103" i="6"/>
  <c r="AA103" i="6"/>
  <c r="Z103" i="6"/>
  <c r="Y103" i="6"/>
  <c r="T103" i="6"/>
  <c r="J103" i="6"/>
  <c r="C103" i="6"/>
  <c r="AC102" i="6"/>
  <c r="AB102" i="6"/>
  <c r="AA102" i="6"/>
  <c r="Z102" i="6"/>
  <c r="Y102" i="6"/>
  <c r="T102" i="6"/>
  <c r="J102" i="6"/>
  <c r="C102" i="6"/>
  <c r="AC101" i="6"/>
  <c r="AB101" i="6"/>
  <c r="AA101" i="6"/>
  <c r="Z101" i="6"/>
  <c r="Y101" i="6"/>
  <c r="T101" i="6"/>
  <c r="J101" i="6"/>
  <c r="C101" i="6"/>
  <c r="AC100" i="6"/>
  <c r="AB100" i="6"/>
  <c r="AA100" i="6"/>
  <c r="Z100" i="6"/>
  <c r="Y100" i="6"/>
  <c r="T100" i="6"/>
  <c r="J100" i="6"/>
  <c r="C100" i="6"/>
  <c r="Y99" i="6"/>
  <c r="S99" i="6"/>
  <c r="AC99" i="6" s="1"/>
  <c r="R99" i="6"/>
  <c r="AB99" i="6" s="1"/>
  <c r="Q99" i="6"/>
  <c r="AA99" i="6" s="1"/>
  <c r="P99" i="6"/>
  <c r="Z99" i="6" s="1"/>
  <c r="C99" i="6"/>
  <c r="AC98" i="6"/>
  <c r="AB98" i="6"/>
  <c r="AA98" i="6"/>
  <c r="Z98" i="6"/>
  <c r="Y98" i="6"/>
  <c r="T98" i="6"/>
  <c r="J98" i="6"/>
  <c r="C98" i="6"/>
  <c r="AC97" i="6"/>
  <c r="AB97" i="6"/>
  <c r="AA97" i="6"/>
  <c r="Z97" i="6"/>
  <c r="Y97" i="6"/>
  <c r="T97" i="6"/>
  <c r="J97" i="6"/>
  <c r="C97" i="6"/>
  <c r="AC96" i="6"/>
  <c r="AB96" i="6"/>
  <c r="AA96" i="6"/>
  <c r="Z96" i="6"/>
  <c r="Y96" i="6"/>
  <c r="T96" i="6"/>
  <c r="J96" i="6"/>
  <c r="C96" i="6"/>
  <c r="Y95" i="6"/>
  <c r="S95" i="6"/>
  <c r="AC95" i="6" s="1"/>
  <c r="R95" i="6"/>
  <c r="AB95" i="6" s="1"/>
  <c r="Q95" i="6"/>
  <c r="AA95" i="6" s="1"/>
  <c r="P95" i="6"/>
  <c r="Z95" i="6" s="1"/>
  <c r="C95" i="6"/>
  <c r="AC94" i="6"/>
  <c r="AB94" i="6"/>
  <c r="AA94" i="6"/>
  <c r="Z94" i="6"/>
  <c r="Y94" i="6"/>
  <c r="T94" i="6"/>
  <c r="J94" i="6"/>
  <c r="C94" i="6"/>
  <c r="AC93" i="6"/>
  <c r="AB93" i="6"/>
  <c r="AA93" i="6"/>
  <c r="Z93" i="6"/>
  <c r="Y93" i="6"/>
  <c r="T93" i="6"/>
  <c r="J93" i="6"/>
  <c r="C93" i="6"/>
  <c r="AC92" i="6"/>
  <c r="AB92" i="6"/>
  <c r="AA92" i="6"/>
  <c r="Z92" i="6"/>
  <c r="Y92" i="6"/>
  <c r="T92" i="6"/>
  <c r="J92" i="6"/>
  <c r="C92" i="6"/>
  <c r="Y91" i="6"/>
  <c r="S91" i="6"/>
  <c r="AC91" i="6" s="1"/>
  <c r="R91" i="6"/>
  <c r="AB91" i="6" s="1"/>
  <c r="Q91" i="6"/>
  <c r="AA91" i="6" s="1"/>
  <c r="P91" i="6"/>
  <c r="Z91" i="6" s="1"/>
  <c r="C91" i="6"/>
  <c r="AC90" i="6"/>
  <c r="AB90" i="6"/>
  <c r="AA90" i="6"/>
  <c r="Z90" i="6"/>
  <c r="Y90" i="6"/>
  <c r="T90" i="6"/>
  <c r="J90" i="6"/>
  <c r="C90" i="6"/>
  <c r="T95" i="6" l="1"/>
  <c r="T99" i="6"/>
  <c r="T91" i="6"/>
  <c r="AC72" i="6" l="1"/>
  <c r="AB72" i="6"/>
  <c r="AA72" i="6"/>
  <c r="Z72" i="6"/>
  <c r="Y72" i="6"/>
  <c r="T72" i="6"/>
  <c r="J72" i="6"/>
  <c r="C72" i="6"/>
  <c r="AC71" i="6"/>
  <c r="AB71" i="6"/>
  <c r="AA71" i="6"/>
  <c r="Z71" i="6"/>
  <c r="Y71" i="6"/>
  <c r="T71" i="6"/>
  <c r="J71" i="6"/>
  <c r="C71" i="6"/>
  <c r="AC70" i="6"/>
  <c r="AB70" i="6"/>
  <c r="AA70" i="6"/>
  <c r="Z70" i="6"/>
  <c r="Y70" i="6"/>
  <c r="T70" i="6"/>
  <c r="J70" i="6"/>
  <c r="C70" i="6"/>
  <c r="AC69" i="6"/>
  <c r="AB69" i="6"/>
  <c r="AA69" i="6"/>
  <c r="Z69" i="6"/>
  <c r="Y69" i="6"/>
  <c r="T69" i="6"/>
  <c r="J69" i="6"/>
  <c r="C69" i="6"/>
  <c r="Y68" i="6"/>
  <c r="S68" i="6"/>
  <c r="AC68" i="6" s="1"/>
  <c r="R68" i="6"/>
  <c r="AB68" i="6" s="1"/>
  <c r="Q68" i="6"/>
  <c r="AA68" i="6" s="1"/>
  <c r="P68" i="6"/>
  <c r="Z68" i="6" s="1"/>
  <c r="C68" i="6"/>
  <c r="AC66" i="6"/>
  <c r="AB66" i="6"/>
  <c r="AA66" i="6"/>
  <c r="Z66" i="6"/>
  <c r="Y66" i="6"/>
  <c r="T66" i="6"/>
  <c r="J66" i="6"/>
  <c r="C66" i="6"/>
  <c r="AC65" i="6"/>
  <c r="AB65" i="6"/>
  <c r="AA65" i="6"/>
  <c r="Z65" i="6"/>
  <c r="Y65" i="6"/>
  <c r="T65" i="6"/>
  <c r="J65" i="6"/>
  <c r="C65" i="6"/>
  <c r="AC64" i="6"/>
  <c r="AB64" i="6"/>
  <c r="AA64" i="6"/>
  <c r="Z64" i="6"/>
  <c r="Y64" i="6"/>
  <c r="T64" i="6"/>
  <c r="J64" i="6"/>
  <c r="C64" i="6"/>
  <c r="AC63" i="6"/>
  <c r="AB63" i="6"/>
  <c r="AA63" i="6"/>
  <c r="Z63" i="6"/>
  <c r="Y63" i="6"/>
  <c r="T63" i="6"/>
  <c r="J63" i="6"/>
  <c r="C63" i="6"/>
  <c r="Y62" i="6"/>
  <c r="C62" i="6"/>
  <c r="AC60" i="6"/>
  <c r="AB60" i="6"/>
  <c r="AA60" i="6"/>
  <c r="Z60" i="6"/>
  <c r="Y60" i="6"/>
  <c r="T60" i="6"/>
  <c r="J60" i="6"/>
  <c r="C60" i="6"/>
  <c r="AC59" i="6"/>
  <c r="AB59" i="6"/>
  <c r="AA59" i="6"/>
  <c r="Z59" i="6"/>
  <c r="Y59" i="6"/>
  <c r="T59" i="6"/>
  <c r="J59" i="6"/>
  <c r="C59" i="6"/>
  <c r="AC58" i="6"/>
  <c r="AB58" i="6"/>
  <c r="AA58" i="6"/>
  <c r="Z58" i="6"/>
  <c r="Y58" i="6"/>
  <c r="T58" i="6"/>
  <c r="J58" i="6"/>
  <c r="C58" i="6"/>
  <c r="AC57" i="6"/>
  <c r="AB57" i="6"/>
  <c r="AA57" i="6"/>
  <c r="Z57" i="6"/>
  <c r="Y57" i="6"/>
  <c r="T57" i="6"/>
  <c r="J57" i="6"/>
  <c r="C57" i="6"/>
  <c r="Y56" i="6"/>
  <c r="S56" i="6"/>
  <c r="AC56" i="6" s="1"/>
  <c r="R56" i="6"/>
  <c r="AB56" i="6" s="1"/>
  <c r="Q56" i="6"/>
  <c r="AA56" i="6" s="1"/>
  <c r="P56" i="6"/>
  <c r="C56" i="6"/>
  <c r="T68" i="6" l="1"/>
  <c r="T56" i="6"/>
  <c r="Z56" i="6"/>
  <c r="AC42" i="6" l="1"/>
  <c r="AB42" i="6"/>
  <c r="AA42" i="6"/>
  <c r="Z42" i="6"/>
  <c r="Y42" i="6"/>
  <c r="T42" i="6"/>
  <c r="J42" i="6"/>
  <c r="C42" i="6"/>
  <c r="AC41" i="6"/>
  <c r="AB41" i="6"/>
  <c r="AA41" i="6"/>
  <c r="Z41" i="6"/>
  <c r="Y41" i="6"/>
  <c r="T41" i="6"/>
  <c r="J41" i="6"/>
  <c r="C41" i="6"/>
  <c r="AC40" i="6"/>
  <c r="AB40" i="6"/>
  <c r="AA40" i="6"/>
  <c r="Z40" i="6"/>
  <c r="Y40" i="6"/>
  <c r="T40" i="6"/>
  <c r="J40" i="6"/>
  <c r="C40" i="6"/>
  <c r="Y39" i="6"/>
  <c r="C39" i="6"/>
  <c r="AC38" i="6"/>
  <c r="AB38" i="6"/>
  <c r="AA38" i="6"/>
  <c r="Z38" i="6"/>
  <c r="Y38" i="6"/>
  <c r="T38" i="6"/>
  <c r="J38" i="6"/>
  <c r="C38" i="6"/>
  <c r="AC36" i="6"/>
  <c r="AB36" i="6"/>
  <c r="AA36" i="6"/>
  <c r="Z36" i="6"/>
  <c r="Y36" i="6"/>
  <c r="T36" i="6"/>
  <c r="J36" i="6"/>
  <c r="C36" i="6"/>
  <c r="AC54" i="6" l="1"/>
  <c r="AB54" i="6"/>
  <c r="AA54" i="6"/>
  <c r="Z54" i="6"/>
  <c r="Y54" i="6"/>
  <c r="T54" i="6"/>
  <c r="J54" i="6"/>
  <c r="C54" i="6"/>
  <c r="Y53" i="6"/>
  <c r="C53" i="6"/>
  <c r="AC52" i="6"/>
  <c r="AB52" i="6"/>
  <c r="AA52" i="6"/>
  <c r="Z52" i="6"/>
  <c r="Y52" i="6"/>
  <c r="T52" i="6"/>
  <c r="J52" i="6"/>
  <c r="C52" i="6"/>
  <c r="Y51" i="6"/>
  <c r="S51" i="6"/>
  <c r="AC51" i="6" s="1"/>
  <c r="R51" i="6"/>
  <c r="AB51" i="6" s="1"/>
  <c r="Q51" i="6"/>
  <c r="AA51" i="6" s="1"/>
  <c r="P51" i="6"/>
  <c r="Z51" i="6" s="1"/>
  <c r="C51" i="6"/>
  <c r="AC37" i="6"/>
  <c r="AB37" i="6"/>
  <c r="AA37" i="6"/>
  <c r="Z37" i="6"/>
  <c r="Y37" i="6"/>
  <c r="T37" i="6"/>
  <c r="J37" i="6"/>
  <c r="C37" i="6"/>
  <c r="AC35" i="6"/>
  <c r="AB35" i="6"/>
  <c r="AA35" i="6"/>
  <c r="Z35" i="6"/>
  <c r="Y35" i="6"/>
  <c r="T35" i="6"/>
  <c r="J35" i="6"/>
  <c r="C35" i="6"/>
  <c r="Y34" i="6"/>
  <c r="S34" i="6"/>
  <c r="AC34" i="6" s="1"/>
  <c r="R34" i="6"/>
  <c r="AB34" i="6" s="1"/>
  <c r="Q34" i="6"/>
  <c r="AA34" i="6" s="1"/>
  <c r="P34" i="6"/>
  <c r="Z34" i="6" s="1"/>
  <c r="C34" i="6"/>
  <c r="T51" i="6" l="1"/>
  <c r="T34" i="6"/>
  <c r="S12" i="6" l="1"/>
  <c r="R12" i="6"/>
  <c r="Q12" i="6"/>
  <c r="P12" i="6"/>
  <c r="AC27" i="6"/>
  <c r="AB27" i="6"/>
  <c r="AA27" i="6"/>
  <c r="Z27" i="6"/>
  <c r="Y27" i="6"/>
  <c r="T27" i="6"/>
  <c r="J27" i="6"/>
  <c r="C27" i="6"/>
  <c r="AC26" i="6"/>
  <c r="AB26" i="6"/>
  <c r="AA26" i="6"/>
  <c r="Z26" i="6"/>
  <c r="Y26" i="6"/>
  <c r="T26" i="6"/>
  <c r="J26" i="6"/>
  <c r="C26" i="6"/>
  <c r="AC25" i="6"/>
  <c r="AB25" i="6"/>
  <c r="AA25" i="6"/>
  <c r="Z25" i="6"/>
  <c r="Y25" i="6"/>
  <c r="T25" i="6"/>
  <c r="J25" i="6"/>
  <c r="C25" i="6"/>
  <c r="AC24" i="6"/>
  <c r="AB24" i="6"/>
  <c r="AA24" i="6"/>
  <c r="Z24" i="6"/>
  <c r="Y24" i="6"/>
  <c r="T24" i="6"/>
  <c r="C24" i="6"/>
  <c r="AC23" i="6"/>
  <c r="AB23" i="6"/>
  <c r="AA23" i="6"/>
  <c r="Z23" i="6"/>
  <c r="Y23" i="6"/>
  <c r="T23" i="6"/>
  <c r="J23" i="6"/>
  <c r="C23" i="6"/>
  <c r="AC22" i="6"/>
  <c r="AB22" i="6"/>
  <c r="AA22" i="6"/>
  <c r="Z22" i="6"/>
  <c r="Y22" i="6"/>
  <c r="T22" i="6"/>
  <c r="C22" i="6"/>
  <c r="AC21" i="6"/>
  <c r="AB21" i="6"/>
  <c r="AA21" i="6"/>
  <c r="Z21" i="6"/>
  <c r="Y21" i="6"/>
  <c r="T21" i="6"/>
  <c r="J21" i="6"/>
  <c r="C21" i="6"/>
  <c r="AC20" i="6"/>
  <c r="AB20" i="6"/>
  <c r="AA20" i="6"/>
  <c r="Z20" i="6"/>
  <c r="Y20" i="6"/>
  <c r="T20" i="6"/>
  <c r="C20" i="6"/>
  <c r="AC19" i="6"/>
  <c r="AB19" i="6"/>
  <c r="AA19" i="6"/>
  <c r="Z19" i="6"/>
  <c r="Y19" i="6"/>
  <c r="T19" i="6"/>
  <c r="C19" i="6"/>
  <c r="AC18" i="6"/>
  <c r="AB18" i="6"/>
  <c r="AA18" i="6"/>
  <c r="Z18" i="6"/>
  <c r="Y18" i="6"/>
  <c r="T18" i="6"/>
  <c r="J18" i="6"/>
  <c r="C18" i="6"/>
  <c r="AC17" i="6"/>
  <c r="AB17" i="6"/>
  <c r="AA17" i="6"/>
  <c r="Z17" i="6"/>
  <c r="Y17" i="6"/>
  <c r="T17" i="6"/>
  <c r="J17" i="6"/>
  <c r="C17" i="6"/>
  <c r="AC16" i="6"/>
  <c r="AB16" i="6"/>
  <c r="AA16" i="6"/>
  <c r="Z16" i="6"/>
  <c r="Y16" i="6"/>
  <c r="T16" i="6"/>
  <c r="C16" i="6"/>
  <c r="AC15" i="6"/>
  <c r="AB15" i="6"/>
  <c r="AA15" i="6"/>
  <c r="Z15" i="6"/>
  <c r="Y15" i="6"/>
  <c r="T15" i="6"/>
  <c r="C15" i="6"/>
  <c r="AC14" i="6"/>
  <c r="AB14" i="6"/>
  <c r="AA14" i="6"/>
  <c r="Z14" i="6"/>
  <c r="Y14" i="6"/>
  <c r="T14" i="6"/>
  <c r="J14" i="6"/>
  <c r="C14" i="6"/>
  <c r="AC13" i="6"/>
  <c r="AB13" i="6"/>
  <c r="AA13" i="6"/>
  <c r="Z13" i="6"/>
  <c r="Y13" i="6"/>
  <c r="T13" i="6"/>
  <c r="C13" i="6"/>
  <c r="Y12" i="6"/>
  <c r="C12" i="6"/>
  <c r="S62" i="6" l="1"/>
  <c r="AC62" i="6" s="1"/>
  <c r="R62" i="6"/>
  <c r="Q62" i="6"/>
  <c r="AA62" i="6" s="1"/>
  <c r="P62" i="6"/>
  <c r="Z62" i="6" s="1"/>
  <c r="S39" i="6"/>
  <c r="AC39" i="6" s="1"/>
  <c r="R39" i="6"/>
  <c r="AB39" i="6" s="1"/>
  <c r="P39" i="6"/>
  <c r="Q39" i="6"/>
  <c r="AA39" i="6" s="1"/>
  <c r="J19" i="6"/>
  <c r="S53" i="6"/>
  <c r="AC53" i="6" s="1"/>
  <c r="R53" i="6"/>
  <c r="AB53" i="6" s="1"/>
  <c r="Q53" i="6"/>
  <c r="AA53" i="6" s="1"/>
  <c r="P53" i="6"/>
  <c r="J16" i="6"/>
  <c r="I12" i="6" l="1"/>
  <c r="H12" i="6"/>
  <c r="J13" i="6"/>
  <c r="J15" i="6"/>
  <c r="T62" i="6"/>
  <c r="AB62" i="6"/>
  <c r="Z39" i="6"/>
  <c r="T39" i="6"/>
  <c r="Z53" i="6"/>
  <c r="T53" i="6"/>
  <c r="J20" i="6"/>
  <c r="J24" i="6"/>
  <c r="J22" i="6"/>
  <c r="J12" i="6" l="1"/>
  <c r="S3" i="6" l="1" a="1"/>
  <c r="S3" i="6" s="1"/>
  <c r="R3" i="6" a="1"/>
  <c r="R3" i="6" s="1"/>
  <c r="Q3" i="6" a="1"/>
  <c r="Q3" i="6" s="1"/>
  <c r="P3" i="6" a="1"/>
  <c r="P3" i="6" s="1"/>
  <c r="AC11" i="6" l="1"/>
  <c r="AB11" i="6"/>
  <c r="AA11" i="6"/>
  <c r="Z11" i="6"/>
  <c r="Y11" i="6"/>
  <c r="T11" i="6"/>
  <c r="J11" i="6"/>
  <c r="C11" i="6"/>
  <c r="AC10" i="6"/>
  <c r="AB10" i="6"/>
  <c r="AA10" i="6"/>
  <c r="Z10" i="6"/>
  <c r="Y10" i="6"/>
  <c r="T10" i="6"/>
  <c r="J10" i="6"/>
  <c r="C10" i="6"/>
  <c r="AC9" i="6"/>
  <c r="AB9" i="6"/>
  <c r="AA9" i="6"/>
  <c r="Z9" i="6"/>
  <c r="Y9" i="6"/>
  <c r="T9" i="6"/>
  <c r="J9" i="6"/>
  <c r="C9" i="6"/>
  <c r="AC8" i="6"/>
  <c r="AB8" i="6"/>
  <c r="AA8" i="6"/>
  <c r="Z8" i="6"/>
  <c r="Y8" i="6"/>
  <c r="T8" i="6"/>
  <c r="J8" i="6"/>
  <c r="C8" i="6"/>
  <c r="AC7" i="6"/>
  <c r="AB7" i="6"/>
  <c r="AA7" i="6"/>
  <c r="Z7" i="6"/>
  <c r="Y7" i="6"/>
  <c r="T7" i="6"/>
  <c r="J7" i="6"/>
  <c r="C7" i="6"/>
  <c r="AC6" i="6"/>
  <c r="AB6" i="6"/>
  <c r="AA6" i="6"/>
  <c r="Z6" i="6"/>
  <c r="Y6" i="6"/>
  <c r="T6" i="6"/>
  <c r="J6" i="6"/>
  <c r="C6" i="6"/>
  <c r="AC5" i="6"/>
  <c r="AB5" i="6"/>
  <c r="AA5" i="6"/>
  <c r="Z5" i="6"/>
  <c r="Y5" i="6"/>
  <c r="T5" i="6"/>
  <c r="J5" i="6"/>
  <c r="C5" i="6"/>
  <c r="AC4" i="6"/>
  <c r="AB4" i="6"/>
  <c r="AA4" i="6"/>
  <c r="Z4" i="6"/>
  <c r="Y4" i="6"/>
  <c r="T4" i="6"/>
  <c r="J4" i="6"/>
  <c r="C4" i="6"/>
  <c r="AC129" i="6"/>
  <c r="AB129" i="6"/>
  <c r="AA129" i="6"/>
  <c r="Z129" i="6"/>
  <c r="Y129" i="6"/>
  <c r="T129" i="6"/>
  <c r="J129" i="6"/>
  <c r="C129" i="6"/>
  <c r="AC128" i="6"/>
  <c r="AB128" i="6"/>
  <c r="AA128" i="6"/>
  <c r="Z128" i="6"/>
  <c r="Y128" i="6"/>
  <c r="T128" i="6"/>
  <c r="J128" i="6"/>
  <c r="C128" i="6"/>
  <c r="Y127" i="6"/>
  <c r="S127" i="6" a="1"/>
  <c r="S127" i="6" s="1"/>
  <c r="AC127" i="6" s="1"/>
  <c r="R127" i="6" a="1"/>
  <c r="R127" i="6" s="1"/>
  <c r="AB127" i="6" s="1"/>
  <c r="Q127" i="6" a="1"/>
  <c r="Q127" i="6" s="1"/>
  <c r="AA127" i="6" s="1"/>
  <c r="P127" i="6" a="1"/>
  <c r="P127" i="6" s="1"/>
  <c r="Z127" i="6" s="1"/>
  <c r="C127" i="6"/>
  <c r="Y124" i="6"/>
  <c r="S124" i="6"/>
  <c r="AC124" i="6" s="1"/>
  <c r="R124" i="6"/>
  <c r="AB124" i="6" s="1"/>
  <c r="Q124" i="6"/>
  <c r="AA124" i="6" s="1"/>
  <c r="P124" i="6"/>
  <c r="Z124" i="6" s="1"/>
  <c r="C124" i="6"/>
  <c r="AC122" i="6"/>
  <c r="AB122" i="6"/>
  <c r="AA122" i="6"/>
  <c r="Z122" i="6"/>
  <c r="Y122" i="6"/>
  <c r="T122" i="6"/>
  <c r="J122" i="6"/>
  <c r="C122" i="6"/>
  <c r="AC121" i="6"/>
  <c r="AB121" i="6"/>
  <c r="AA121" i="6"/>
  <c r="Z121" i="6"/>
  <c r="Y121" i="6"/>
  <c r="T121" i="6"/>
  <c r="J121" i="6"/>
  <c r="C121" i="6"/>
  <c r="AC120" i="6"/>
  <c r="AB120" i="6"/>
  <c r="AA120" i="6"/>
  <c r="Z120" i="6"/>
  <c r="Y120" i="6"/>
  <c r="T120" i="6"/>
  <c r="J120" i="6"/>
  <c r="C120" i="6"/>
  <c r="Y119" i="6"/>
  <c r="S119" i="6"/>
  <c r="AC119" i="6" s="1"/>
  <c r="R119" i="6"/>
  <c r="AB119" i="6" s="1"/>
  <c r="Q119" i="6"/>
  <c r="AA119" i="6" s="1"/>
  <c r="P119" i="6"/>
  <c r="Z119" i="6" s="1"/>
  <c r="C119" i="6"/>
  <c r="AC89" i="6"/>
  <c r="AB89" i="6"/>
  <c r="AA89" i="6"/>
  <c r="Z89" i="6"/>
  <c r="Y89" i="6"/>
  <c r="T89" i="6"/>
  <c r="C89" i="6"/>
  <c r="AC88" i="6"/>
  <c r="AB88" i="6"/>
  <c r="AA88" i="6"/>
  <c r="Z88" i="6"/>
  <c r="Y88" i="6"/>
  <c r="T88" i="6"/>
  <c r="C88" i="6"/>
  <c r="AC87" i="6"/>
  <c r="AB87" i="6"/>
  <c r="AA87" i="6"/>
  <c r="Z87" i="6"/>
  <c r="Y87" i="6"/>
  <c r="T87" i="6"/>
  <c r="C87" i="6"/>
  <c r="Y86" i="6"/>
  <c r="S86" i="6"/>
  <c r="AC86" i="6" s="1"/>
  <c r="R86" i="6"/>
  <c r="AB86" i="6" s="1"/>
  <c r="Q86" i="6"/>
  <c r="AA86" i="6" s="1"/>
  <c r="P86" i="6"/>
  <c r="Z86" i="6" s="1"/>
  <c r="C86" i="6"/>
  <c r="AC85" i="6"/>
  <c r="AB85" i="6"/>
  <c r="AA85" i="6"/>
  <c r="Z85" i="6"/>
  <c r="Y85" i="6"/>
  <c r="T85" i="6"/>
  <c r="J85" i="6"/>
  <c r="C85" i="6"/>
  <c r="AC84" i="6"/>
  <c r="AB84" i="6"/>
  <c r="AA84" i="6"/>
  <c r="Z84" i="6"/>
  <c r="Y84" i="6"/>
  <c r="T84" i="6"/>
  <c r="J84" i="6"/>
  <c r="C84" i="6"/>
  <c r="AC83" i="6"/>
  <c r="AB83" i="6"/>
  <c r="AA83" i="6"/>
  <c r="Z83" i="6"/>
  <c r="Y83" i="6"/>
  <c r="T83" i="6"/>
  <c r="J83" i="6"/>
  <c r="C83" i="6"/>
  <c r="AC82" i="6"/>
  <c r="AB82" i="6"/>
  <c r="AA82" i="6"/>
  <c r="Z82" i="6"/>
  <c r="Y82" i="6"/>
  <c r="T82" i="6"/>
  <c r="J82" i="6"/>
  <c r="C82" i="6"/>
  <c r="AC81" i="6"/>
  <c r="AB81" i="6"/>
  <c r="AA81" i="6"/>
  <c r="Z81" i="6"/>
  <c r="Y81" i="6"/>
  <c r="T81" i="6"/>
  <c r="J81" i="6"/>
  <c r="C81" i="6"/>
  <c r="AC80" i="6"/>
  <c r="AB80" i="6"/>
  <c r="AA80" i="6"/>
  <c r="Z80" i="6"/>
  <c r="Y80" i="6"/>
  <c r="T80" i="6"/>
  <c r="J80" i="6"/>
  <c r="C80" i="6"/>
  <c r="Y79" i="6"/>
  <c r="S79" i="6"/>
  <c r="AC79" i="6" s="1"/>
  <c r="R79" i="6"/>
  <c r="AB79" i="6" s="1"/>
  <c r="Q79" i="6"/>
  <c r="AA79" i="6" s="1"/>
  <c r="P79" i="6"/>
  <c r="Z79" i="6" s="1"/>
  <c r="C79" i="6"/>
  <c r="AC78" i="6"/>
  <c r="AB78" i="6"/>
  <c r="AA78" i="6"/>
  <c r="Z78" i="6"/>
  <c r="Y78" i="6"/>
  <c r="T78" i="6"/>
  <c r="J78" i="6"/>
  <c r="C78" i="6"/>
  <c r="AC77" i="6"/>
  <c r="AB77" i="6"/>
  <c r="AA77" i="6"/>
  <c r="Z77" i="6"/>
  <c r="Y77" i="6"/>
  <c r="T77" i="6"/>
  <c r="J77" i="6"/>
  <c r="AC76" i="6"/>
  <c r="AB76" i="6"/>
  <c r="AA76" i="6"/>
  <c r="Z76" i="6"/>
  <c r="Y76" i="6"/>
  <c r="T76" i="6"/>
  <c r="J76" i="6"/>
  <c r="Y75" i="6"/>
  <c r="S75" i="6"/>
  <c r="R75" i="6"/>
  <c r="AB75" i="6" s="1"/>
  <c r="Q75" i="6"/>
  <c r="AA75" i="6" s="1"/>
  <c r="P75" i="6"/>
  <c r="Z75" i="6" s="1"/>
  <c r="AC74" i="6"/>
  <c r="AB74" i="6"/>
  <c r="AA74" i="6"/>
  <c r="Z74" i="6"/>
  <c r="Y74" i="6"/>
  <c r="T74" i="6"/>
  <c r="R73" i="6" s="1"/>
  <c r="AB73" i="6" s="1"/>
  <c r="J74" i="6"/>
  <c r="C74" i="6"/>
  <c r="Y73" i="6"/>
  <c r="C73" i="6"/>
  <c r="AC55" i="6"/>
  <c r="AB55" i="6"/>
  <c r="AA55" i="6"/>
  <c r="Z55" i="6"/>
  <c r="Y55" i="6"/>
  <c r="T55" i="6"/>
  <c r="J55" i="6"/>
  <c r="C55" i="6"/>
  <c r="AC50" i="6"/>
  <c r="AB50" i="6"/>
  <c r="AA50" i="6"/>
  <c r="Z50" i="6"/>
  <c r="Y50" i="6"/>
  <c r="T50" i="6"/>
  <c r="J50" i="6"/>
  <c r="C50" i="6"/>
  <c r="AC49" i="6"/>
  <c r="AB49" i="6"/>
  <c r="AA49" i="6"/>
  <c r="Z49" i="6"/>
  <c r="Y49" i="6"/>
  <c r="T49" i="6"/>
  <c r="J49" i="6"/>
  <c r="C49" i="6"/>
  <c r="AC48" i="6"/>
  <c r="AB48" i="6"/>
  <c r="AA48" i="6"/>
  <c r="Z48" i="6"/>
  <c r="Y48" i="6"/>
  <c r="T48" i="6"/>
  <c r="J48" i="6"/>
  <c r="C48" i="6"/>
  <c r="AC47" i="6"/>
  <c r="AB47" i="6"/>
  <c r="AA47" i="6"/>
  <c r="Z47" i="6"/>
  <c r="Y47" i="6"/>
  <c r="T47" i="6"/>
  <c r="C47" i="6"/>
  <c r="Y46" i="6"/>
  <c r="S46" i="6"/>
  <c r="AC46" i="6" s="1"/>
  <c r="R46" i="6"/>
  <c r="AB46" i="6" s="1"/>
  <c r="Q46" i="6"/>
  <c r="AA46" i="6" s="1"/>
  <c r="P46" i="6"/>
  <c r="Z46" i="6" s="1"/>
  <c r="C46" i="6"/>
  <c r="AC45" i="6"/>
  <c r="AB45" i="6"/>
  <c r="AA45" i="6"/>
  <c r="Z45" i="6"/>
  <c r="Y45" i="6"/>
  <c r="T45" i="6"/>
  <c r="J45" i="6"/>
  <c r="C45" i="6"/>
  <c r="AC44" i="6"/>
  <c r="AB44" i="6"/>
  <c r="AA44" i="6"/>
  <c r="Z44" i="6"/>
  <c r="Y44" i="6"/>
  <c r="T44" i="6"/>
  <c r="J44" i="6"/>
  <c r="C44" i="6"/>
  <c r="AC43" i="6"/>
  <c r="AB43" i="6"/>
  <c r="AA43" i="6"/>
  <c r="Z43" i="6"/>
  <c r="Y43" i="6"/>
  <c r="T43" i="6"/>
  <c r="J43" i="6"/>
  <c r="C43" i="6"/>
  <c r="AC33" i="6"/>
  <c r="AB33" i="6"/>
  <c r="AA33" i="6"/>
  <c r="Z33" i="6"/>
  <c r="Y33" i="6"/>
  <c r="T33" i="6"/>
  <c r="J33" i="6"/>
  <c r="C33" i="6"/>
  <c r="AC32" i="6"/>
  <c r="AB32" i="6"/>
  <c r="AA32" i="6"/>
  <c r="Z32" i="6"/>
  <c r="Y32" i="6"/>
  <c r="T32" i="6"/>
  <c r="J32" i="6"/>
  <c r="C32" i="6"/>
  <c r="AC31" i="6"/>
  <c r="AB31" i="6"/>
  <c r="AA31" i="6"/>
  <c r="Z31" i="6"/>
  <c r="Y31" i="6"/>
  <c r="T31" i="6"/>
  <c r="J31" i="6"/>
  <c r="C31" i="6"/>
  <c r="AC30" i="6"/>
  <c r="AB30" i="6"/>
  <c r="AA30" i="6"/>
  <c r="Z30" i="6"/>
  <c r="Y30" i="6"/>
  <c r="T30" i="6"/>
  <c r="J30" i="6"/>
  <c r="C30" i="6"/>
  <c r="AC29" i="6"/>
  <c r="AB29" i="6"/>
  <c r="AA29" i="6"/>
  <c r="Z29" i="6"/>
  <c r="Y29" i="6"/>
  <c r="T29" i="6"/>
  <c r="J29" i="6"/>
  <c r="C29" i="6"/>
  <c r="Y28" i="6"/>
  <c r="S28" i="6"/>
  <c r="AC28" i="6" s="1"/>
  <c r="R28" i="6"/>
  <c r="AB28" i="6" s="1"/>
  <c r="Q28" i="6"/>
  <c r="AA28" i="6" s="1"/>
  <c r="P28" i="6"/>
  <c r="C28" i="6"/>
  <c r="Y3" i="6"/>
  <c r="AC3" i="6"/>
  <c r="AA3" i="6"/>
  <c r="Z3" i="6"/>
  <c r="C3" i="6"/>
  <c r="R104" i="6" l="1"/>
  <c r="AB104" i="6" s="1"/>
  <c r="Q104" i="6"/>
  <c r="AA104" i="6" s="1"/>
  <c r="P104" i="6"/>
  <c r="S104" i="6"/>
  <c r="AC104" i="6" s="1"/>
  <c r="P73" i="6"/>
  <c r="S73" i="6"/>
  <c r="AC73" i="6" s="1"/>
  <c r="Q73" i="6"/>
  <c r="AA73" i="6" s="1"/>
  <c r="J3" i="6"/>
  <c r="T75" i="6"/>
  <c r="H46" i="6"/>
  <c r="J88" i="6"/>
  <c r="I46" i="6"/>
  <c r="T119" i="6"/>
  <c r="T28" i="6"/>
  <c r="T46" i="6"/>
  <c r="T3" i="6"/>
  <c r="T127" i="6"/>
  <c r="T124" i="6"/>
  <c r="T86" i="6"/>
  <c r="T79" i="6"/>
  <c r="AB3" i="6"/>
  <c r="Z28" i="6"/>
  <c r="AC75" i="6"/>
  <c r="I86" i="6" l="1"/>
  <c r="H86" i="6"/>
  <c r="J46" i="6"/>
  <c r="Z104" i="6"/>
  <c r="T104" i="6"/>
  <c r="T73" i="6"/>
  <c r="Z73" i="6"/>
  <c r="J89" i="6"/>
  <c r="J87" i="6"/>
  <c r="J47" i="6"/>
  <c r="Z12" i="6"/>
  <c r="AC12" i="6"/>
  <c r="T12" i="6"/>
  <c r="AA12" i="6"/>
  <c r="AB12" i="6"/>
  <c r="J86" i="6"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<sst xmlns="http://schemas.openxmlformats.org/spreadsheetml/2006/main" count="2220" uniqueCount="615">
  <si>
    <t>ID PROYECTO</t>
  </si>
  <si>
    <t>DESCRIPCIÓN GENERAL DEL PROYECTO</t>
  </si>
  <si>
    <t>HORIZONTE DE TIEMPO</t>
  </si>
  <si>
    <t>ORGANIZACIÓN DEL PROYECTO</t>
  </si>
  <si>
    <t>AVANCE PLANEADO</t>
  </si>
  <si>
    <t>AVANCE REAL</t>
  </si>
  <si>
    <t>SPI</t>
  </si>
  <si>
    <t>Proyecto</t>
  </si>
  <si>
    <t>Alcance</t>
  </si>
  <si>
    <t>Código</t>
  </si>
  <si>
    <t>Nombre</t>
  </si>
  <si>
    <t xml:space="preserve">Estado </t>
  </si>
  <si>
    <t>Objetivo</t>
  </si>
  <si>
    <t>Entregable/producto</t>
  </si>
  <si>
    <t>Desde
(DD/MM/AAAA)</t>
  </si>
  <si>
    <t>Hasta
(DD/MM/AAAA)</t>
  </si>
  <si>
    <t>Duración (años)</t>
  </si>
  <si>
    <t>Dominio</t>
  </si>
  <si>
    <t>Área - GIT</t>
  </si>
  <si>
    <t>Patrocinador</t>
  </si>
  <si>
    <t>Responsable</t>
  </si>
  <si>
    <t>Enlace de seguimiento</t>
  </si>
  <si>
    <t>Total</t>
  </si>
  <si>
    <t>PRY-01</t>
  </si>
  <si>
    <t>00</t>
  </si>
  <si>
    <t>Gestión y gobierno de TI</t>
  </si>
  <si>
    <t>Ejecución</t>
  </si>
  <si>
    <t xml:space="preserve">Fortalecer las capacidades de la OSIS para el despliegue y articulación de la estrategia y procesos de TI con usuarios externos e internos, a través de la implementación, seguimiento y actualización de los planes institucionales bajo su responsabilidad, la actualización y gestión de sus procesos y estructura funcional, y la construcción de instrumentos de gestión y control </t>
  </si>
  <si>
    <t>Estrategia y gobierno</t>
  </si>
  <si>
    <t>OSIS - Planeación y gobierno</t>
  </si>
  <si>
    <t>Luis Martín Barrera Pino</t>
  </si>
  <si>
    <t>Luis Gabriel Piñeros La Rotta</t>
  </si>
  <si>
    <t>Julián David  Trujillo</t>
  </si>
  <si>
    <t>*</t>
  </si>
  <si>
    <t>01</t>
  </si>
  <si>
    <t>PETI 2023-2026</t>
  </si>
  <si>
    <t>Formular, aprobar, implementar y mantener el Plan Estratégico de Tecnologías de la Información PETI para el periodo 2023 - 2026 de acuerdo con los lineamientos vigentes del MINTIC</t>
  </si>
  <si>
    <t>PETI 2023-2026 y actualizaciones anuales</t>
  </si>
  <si>
    <t>02</t>
  </si>
  <si>
    <t>Dirección de técnica de Tecnologías de la Información y Comunicaciones</t>
  </si>
  <si>
    <t>Finalizado</t>
  </si>
  <si>
    <t>Fortalecer la estructura orgánica y gobierno de TICS a través de la implementación de los Grupos Internos de Trabajo, sus funciones, instancias y los roles que se requieran, de acuerdo con las restricciones presupuestales y normatividad vigente.</t>
  </si>
  <si>
    <t>1. Decreto modificación de estructura DANE
2. Resoluciones de actualización de estructura y funciones</t>
  </si>
  <si>
    <t>Erika Milena Siachoque</t>
  </si>
  <si>
    <t>03</t>
  </si>
  <si>
    <t>Proceso de Gestión de Información y Transformación Digital</t>
  </si>
  <si>
    <t>Rediseñar el proceso y subprocesos de Gestión Tecnológica GTE de acuerdo con las necesidades estratégicas y operativas de la Entidad</t>
  </si>
  <si>
    <t>Documentación proceso de gestión de información y transformación digital</t>
  </si>
  <si>
    <t>Erika Milena Siachoque Salamanca
Lady Gilari Torres  Becerra
Teresa García</t>
  </si>
  <si>
    <t>04</t>
  </si>
  <si>
    <t>Instrumentos de gestión y control</t>
  </si>
  <si>
    <t>Diseñar e implementar los instrumentos de gestión y control requeridos por el proceso de Gestión Tecnológica</t>
  </si>
  <si>
    <t>Tableros  de control</t>
  </si>
  <si>
    <t>05</t>
  </si>
  <si>
    <t>Consolidar e implementar la arquitectura de sistemas de información</t>
  </si>
  <si>
    <t>Definir e implementar la arquitectura de sistemas de Información, mantenerla actualizada con la documentación que permita gestionar los componentes de Información de la entidad, adoptando estándares, buenas prácticas y modelos que fortalezcan la gestión</t>
  </si>
  <si>
    <t>1. Diccionarios de datos
2. Modelos de entidad relación
3. Manuales de usuario</t>
  </si>
  <si>
    <t>Mónica Patricia Pinzón
Eduardo Correa
Diana Jara</t>
  </si>
  <si>
    <t>06</t>
  </si>
  <si>
    <t>Gestión de uso y apropiación</t>
  </si>
  <si>
    <t>Desarrollar las competencias necesarias para usar y apropiar las Tecnologías de Información en la Entidad</t>
  </si>
  <si>
    <t>Plan de uso y apropaición de TIC que incluya:
1. Informe territoriales
2. Informe evento de seguridad
3. Capacitaciones TH
4. Tips  Informáticos
5. Cursos de formación (BID)</t>
  </si>
  <si>
    <t>Leidy Carolina Pacheco León
Andrea Neira
Erika Milena Siachoque Salamanca</t>
  </si>
  <si>
    <t>07</t>
  </si>
  <si>
    <t>Arquitectura de Gestión de TI</t>
  </si>
  <si>
    <t>Consolidar la arquitectura de la gestión de TI en el DANE de acuerdo con las mejores prácticas</t>
  </si>
  <si>
    <t>1. MRAE - Maduración
2. MRAE - Lineamientos
3. FURAG - Medición
4. Subproceso de Arquitectura instucional implementado</t>
  </si>
  <si>
    <t>Luis Martín Barrera Pino
Luis Gabriel Piñeros La Rotta
Fabian Antonio Jaimes
Fredy Alexander Sanabria
Johnny Alexander Rodríguez Beltrán
Mónica Pinzón
Yesid Ducuara
Nelson Parada Botia
Andrea Neira</t>
  </si>
  <si>
    <t>08</t>
  </si>
  <si>
    <t>Gobierno de datos</t>
  </si>
  <si>
    <t>Identificar, definir y consolidar el modelo de gestión de datos en el DANE de acuerdo con las mejores prácticas y el avance del Plan Nacional de Infraestructura de Datos en elm DANE</t>
  </si>
  <si>
    <t>1. Documento modelo de gobierno de datos del DANE
2. Avance de la implementación del PNID en el DANE</t>
  </si>
  <si>
    <t>Diego Antonio Campos Caceres</t>
  </si>
  <si>
    <t>PRY-02</t>
  </si>
  <si>
    <t>Fortalecimiento del Ecosistema de Gestión de Datos</t>
  </si>
  <si>
    <t xml:space="preserve">Fortalecer el ecosistema de gestión de datos mediante los procesos de Interoperabilidad, custodia, automatización y disposición de datos para las operaciones estadísticas y proyectos misionales del DANE </t>
  </si>
  <si>
    <t>Datos</t>
  </si>
  <si>
    <t>OSIS - Gestión de datos</t>
  </si>
  <si>
    <t>Nelson Mauricio Parada Botia</t>
  </si>
  <si>
    <t>Lady Gilari Torres Becerra</t>
  </si>
  <si>
    <t>Fortalecer el ecosistema del servicio ciudadano de  interoperabilidad en el marco de la política de Gobierno digital, como apoyo para la recolección y difusión de las operaciones estadísticas del DANE.</t>
  </si>
  <si>
    <t>1. Un (1) documento de arquitectura de referencia y solución. 
2. Un (1) documento de especificación de intercambio de cada servicio, pruebas del servicio a través de PDI de servicios de intercambio de ODS.  
3. Un (1) documento de especificación de intercambio del servicio y pruebas del servicio Web. </t>
  </si>
  <si>
    <t>Marly Esther de Moya Amaris</t>
  </si>
  <si>
    <t>Fortalecimiento de las capacidades de interoperabilidad en el marco del modelo de madurez propuesto por MINTIC en el dominio tecnológico </t>
  </si>
  <si>
    <t>Fortalecer el modelo de madurez de interoperabilidad.</t>
  </si>
  <si>
    <t>1. Un (1) Documento de evaluación del modelo de madurez de interoperabilidad del DANE.</t>
  </si>
  <si>
    <t>Implementar el intercambio de documento de grandes volúmenes  mediante la plataforma Xroad como apoyo para la recolección y difusión de las operaciones estadísticas del DANE.</t>
  </si>
  <si>
    <t>1. Un (1) documento de especificación de intercambio de cada servicio, 
2. Un (1)documento de pruebas del servicio a través de PDI, certificación ambiente de QA, preproducción y producción.  
3. Un (1) Servicio de intercambio de Grandes Volúmenes </t>
  </si>
  <si>
    <t>Fortalecer la comunicación de los ciudadanos con la entidad de forma eficiente, mediante la carpeta ciudadana digital.</t>
  </si>
  <si>
    <t>No iniciado</t>
  </si>
  <si>
    <t>1.  Una (1) Carpeta ciudadana digital dispuesta en ambiente productivo como apoyo a los proyectos misionales del DANE. 
 2. Un (1) Documento de requerimientos de las áreas misionales para el uso de la carpeta Ciudadana digital</t>
  </si>
  <si>
    <t>Gestión de requerimientos para el fortalecimiento de procesos de producción de información de OOEE y RRAA del DANE.</t>
  </si>
  <si>
    <t>Atender oportunamente los requerimientos de gestión de datos, para el fortalecimiento de procesos de producción de información de OOEE y RRAA del DANE.</t>
  </si>
  <si>
    <t>1. Requerimientos atendidos a demanda de Almacenamiento, custodia y disposición de datos. 
2. Requerimientos atendidos a demanda de bodega de datos, SDMX, GEIH y otras encuestas . 
3. Requerimientos atendidos a demanda de interoperabilidad 
4. Requerimientos atendidos a demanda de datos maestros</t>
  </si>
  <si>
    <t>Gestionar nuevos servicios automatizados para fortalecer los procesos de producción y anonimización,   con el fin de aportar a la gestión estadística, en concordancia con las necesidades y requerimientos de las direcciones técnicas del DANE</t>
  </si>
  <si>
    <t>Automatizar las líneas de producción estadística para optimizar tiempos de consulta que permite a los usuarios migrar y ejecutar los procesos a tecnologías más robustas en términos de almacenamiento, procesamiento y visualización de resultados.</t>
  </si>
  <si>
    <t>1. Un (1) documento del proyecto con el cumplimiento de las diferentes etapas de la automatización requerida. 
2. Documentación del proyecto en la herramienta - GITLAB</t>
  </si>
  <si>
    <t>Implementar un Piloto  que permita actualizar la arquitectura de solución y generar el formato RFI para la adquisición de nube pública.</t>
  </si>
  <si>
    <t>1. Un (1) Documento de resultados casos de prueba por proveedor. 
2. Un (1) Documento de arquitectura de Solución del lago da datos hibrido actualizado 
3. Un (1) Formato RFI para compra de nube pública.</t>
  </si>
  <si>
    <t>Implementar los datos maestros de empresas con el fin de tener una fuente única de consulta y la aplicación del maestro personas que permita unificar la información.</t>
  </si>
  <si>
    <t>"1. Un (1) Documento de arquitectura de referencia y/o solución actualizada del proyecto de datos maestros con la entidad empresas. 2. Un (1) Documento con el esquema de gobierno tecnológico de los datos maestros de personas. 3. Servicios de consulta de datos maestros de personas en producción. 4. Un (1) Documento con las especificaciones del Maestro empresas. "</t>
  </si>
  <si>
    <t>09</t>
  </si>
  <si>
    <t>Piloto de datos maestros de Lugares  para  el fortalecimiento de la producción estadísticas a partir de la innovación y la gestión tecnológica del DANE.</t>
  </si>
  <si>
    <t>Cancelado</t>
  </si>
  <si>
    <t>Implementar los datos maestros de lugares con el fin de tener una fuente única de consulta y la aplicación del maestro empresas que permita unificar la información.</t>
  </si>
  <si>
    <t>1. Un (1) Documento de arquitectura de referencia y/o solución actualizada del proyecto de datos maestros con la entidad lugares. 
2. Un (1) Documento con el esquema de gobierno tecnológico de los datos maestros de empresas 
3. Servicios de consulta de datos maestros de empresas en producción. 
4. Un (1) Documento con las especificaciones del Maestro de lugares.</t>
  </si>
  <si>
    <t>10</t>
  </si>
  <si>
    <t>Fortalecer el uso de los datos maestros de personas y empresas, y la aplicación del maestro de lugares para optimizar las consultas que permita unificar la información.</t>
  </si>
  <si>
    <t xml:space="preserve">1. Servicios de consulta de datos maestros de lugares en producción. 
2. Un (1) Documento con el esquema de gobierno tecnológico de los datos maestros de Lugares </t>
  </si>
  <si>
    <t>11</t>
  </si>
  <si>
    <t>Implementación del lago de datos local para el fortalecimiento de la producción estadística a partir de la innovación y la gestión tecnológica del DANE.</t>
  </si>
  <si>
    <t>Implementar  un lago de datos local como herramienta tecnológica que permita el almacenamiento, automatización,  disposición y gobiernos de los datos en un entorno local para el apoyo de la producción estadística.</t>
  </si>
  <si>
    <t>1. Una (1) Arquitectura de referencia y/o solución actualizada del Lago de datos Local
2. Un (1) Documento con las especificaciones técnicas para la adquisición de la infraestructura requerida. 
3. Lago de datos configurado en producción. 
4. Un (1) Documento de pruebas de desempeño.</t>
  </si>
  <si>
    <t>12</t>
  </si>
  <si>
    <t>Fortalecer el lago de datos hibrido como herramienta tecnológica que permita el almacenamiento, automatización,  disposición y gobiernos de los datos en un entorno local para el apoyo de la producción estadística.</t>
  </si>
  <si>
    <t xml:space="preserve">1.Una (1) Arquitectura de referencia y/o solución actualizada del Lago de datos hibrido 
2. Un (1) Documento de flujo de información del lago de datos hibrido 
3. Un (1) Piloto del lago de datos hibrido implementado </t>
  </si>
  <si>
    <t>13</t>
  </si>
  <si>
    <t>Mantenimiento de Lago de datos en Nube para el fortalecimiento de la producción estadística a partir de la innovación y la gestión tecnológica del DANE.</t>
  </si>
  <si>
    <t>Mantener funcional el lago de datos en nube como herramienta tecnológica que permita el almacenamiento, automatización,  disposición y gobiernos de los datos en un entorno local para el apoyo de la producción estadística.</t>
  </si>
  <si>
    <t>1. Un (1) Documento RFI - Requerimientos tecnológicos para dar continuidad al lago de datos en nube. 
2. Un (1) Informe de consumo de créditos.</t>
  </si>
  <si>
    <t>14</t>
  </si>
  <si>
    <t>Proyecto piloto para definición de posibles aplicaciones en  intercambio de información mediante el uso de  tecnologías de Blockchain para el fortalecimiento de  la innovación y la gestión tecnológica del DANE.</t>
  </si>
  <si>
    <t xml:space="preserve">Implementar el piloto que permita evaluar las posibilidades de aplicación de nuevas tecnologías de blockchain para el fortalecimiento de  la innovación y la gestión tecnológica del DANE. </t>
  </si>
  <si>
    <t>1. Un (1) documento del piloto con la  definición de posibles aplicaciones en  intercambio de información mediante el uso de tecnologías de Blockchain.</t>
  </si>
  <si>
    <t>15</t>
  </si>
  <si>
    <t xml:space="preserve">Apropiación dominio de arquitectura de información </t>
  </si>
  <si>
    <t xml:space="preserve">Fortalecer la apropiación del dominio de arquitectura de información en el marco del Plan Nacional de Infraestructura de Datos (PNID) de Colombia. </t>
  </si>
  <si>
    <t>1. Un Catalogo  de información para RRAA
2. Un Catalogo de flujos de información RRAA
3. Un Catalogo de Intercambio de información RRAA
4. Un Diagrama del Modelo de Información RRAA
5. Un Diagrama de flujos de información  RRAA</t>
  </si>
  <si>
    <t>PRY-03</t>
  </si>
  <si>
    <t>Iniciativas sectoriales</t>
  </si>
  <si>
    <t>Desarrollar iniciativas sectoriales de acuerdo con las necesidades del sector de información estadística</t>
  </si>
  <si>
    <t>Subdirección
DIRPEN
DIG
OSIS</t>
  </si>
  <si>
    <t>Elkin Ramirez
Julieth Alejandra Solano Villa
Andrea Ramírez Pisco
Luis Martín Barrera Pino</t>
  </si>
  <si>
    <t xml:space="preserve">Diego Ismael León  
Diana Carolina Torres Vanegas
Andrea Milena Roncancio Sanchez
Carlos Alberto Duran 
</t>
  </si>
  <si>
    <t xml:space="preserve">Natalia Arteaga
Diana Carolina Torres Vanegas
Alexander González Coca
Diana Marcela Pinzón Topia 
Yinneth Mahecha Monsalve"
Johana Catherine Avila Alvarado
Gildardo Andrés Vargas Acuña
Iván Orlando Lamprea Guerrero 
Rhosben Adhier Córdoba Aguilar
</t>
  </si>
  <si>
    <t>Automatización del procesamiento de información para la construcción de estadísticas oficiales.</t>
  </si>
  <si>
    <t>Realizar el diagnóstico y caracterización de cinco  operaciones estadísticas por año con el fin de definir la propuesta de estandarizarización y automatización de cada OOEE. Esto a partir de la construcción de código modular usando como lenguaje de programación R o python el cual estará alojado en un repositorio GIT con sus respectivos manuales de uso para ser desplegado en local o nube.</t>
  </si>
  <si>
    <t>Repositorio y documentación (manual de uso) por operación estadística automatizada</t>
  </si>
  <si>
    <t>Subdirección</t>
  </si>
  <si>
    <t>Andrea Ramírez Pisco</t>
  </si>
  <si>
    <t xml:space="preserve">Diego Ismael León </t>
  </si>
  <si>
    <t xml:space="preserve">Julian Mateo Espinosa </t>
  </si>
  <si>
    <t xml:space="preserve">Interoperabilidad e intercambio de información geoespacial entre entidades y el territorio </t>
  </si>
  <si>
    <t>Lograr el intercambio de información entre las entidades de orden central y los territorios para proveer información geoespacial y estadística, con los estándares y oportunidad requeridos.</t>
  </si>
  <si>
    <t>"Información geoespacial intercambiada con otras Entidades del orden nacional y territorial:
1) Identificación y recopilación de necesidades entre las entidades de orden central o territorial para el intercambio de información geoespacial. 
Responsabilidad de la Dirección de Geoestadística.
2) Mecanismos tecnológicos de intercambios de información. Responsabilidad de la Oficina de Sistema
3) Requerimientos atendidos a demanda de interoperabilidad de información o intercambio. Responsabilidad de la Oficina de Sistemas</t>
  </si>
  <si>
    <t xml:space="preserve">DIG
OSIS 
</t>
  </si>
  <si>
    <t xml:space="preserve">Elkin Ramirez
Luis Martin Barrera Pino </t>
  </si>
  <si>
    <t>Diana Carolina Torres Vanegas
Nelson Mauricio Parada</t>
  </si>
  <si>
    <t xml:space="preserve">Raúl Emilio Ospina - DIG
Diana Carolina Torres Vanegas DIG; 
Nelson Mauricio Parada Botia - OSIS
Lady Gilari Torres Becerra - OSIS; 
Luis Fernando Barajas - OSIS
</t>
  </si>
  <si>
    <t xml:space="preserve">Estudios de prospectiva y análisis de datos </t>
  </si>
  <si>
    <t>Generar estudios de prospectiva y análisis de datos que utilizan las fuentes de datos no tradicionales, para la modernización de la gestión en el proceso estratégico y misional del DANE.</t>
  </si>
  <si>
    <t>Estudios de prospectiva y  análisis de datos realizados.</t>
  </si>
  <si>
    <t>DIRPEN - Prospectiva y análisis de datos</t>
  </si>
  <si>
    <t>Julieth Alejandra Solano Villa</t>
  </si>
  <si>
    <t>Andrea Milena Roncancio Sanchez</t>
  </si>
  <si>
    <t>Alexander González Coca
Diana Marcela Pinzón Topia 
Yinneth Mahecha Monsalve</t>
  </si>
  <si>
    <t>Aplicación web para las comunicaciones en doble via con usuarios de estadisticas oficiales</t>
  </si>
  <si>
    <t>Diseñar y generar una aplicación web para la recolección de información que facilite las comunicaciones en doble via con usuarios de estadisticas oficiales</t>
  </si>
  <si>
    <t>Aplicación web para la recolección de información</t>
  </si>
  <si>
    <t>Omar Alexander Beltran Vanegas
Johana Catherine Avila Alvarado
Ivan Orlando Lamprea Guerrero</t>
  </si>
  <si>
    <t>Plataforma tecnológica del SEN 2.0.</t>
  </si>
  <si>
    <t>Fortalecer la plataforma tecnológica del SEN 2.0. con mantenimiento y actualización de contenidos</t>
  </si>
  <si>
    <t>Plataforma SEN 2.0</t>
  </si>
  <si>
    <t>Gildardo Andrés Vargas Acuña
Iván Orlando Lamprea Guerrero 
Rhosben Adhier Córdoba Aguilar</t>
  </si>
  <si>
    <t>PRY-04</t>
  </si>
  <si>
    <t>Soporte y mantenimiento de Sistemas de OOEE</t>
  </si>
  <si>
    <t>Desarrollar y mantener las funcionalidades requeridas por las áreas interesadas a los sistemas de información que hacen parte del componente tecnológico de las operaciones estadísticas.</t>
  </si>
  <si>
    <t>Sistemas de información</t>
  </si>
  <si>
    <t>OSIS - Sistemas de Información / Apoyo a las OOCC</t>
  </si>
  <si>
    <t>Fabian Antonio Jaimes Martínez
Fredy Alexander Sanabria</t>
  </si>
  <si>
    <t>Diana María Jara Rivera
Eduardo Antonio Correa</t>
  </si>
  <si>
    <t>Económicas (Industria, Comercio, Servicios, Infraestructura)</t>
  </si>
  <si>
    <t>Fortalecer los procesos de recolección de los Sistemas de Información de las Económicas (Industria, Comercio, Servicios, Infraestructura), a través del análisis, diseño, y las buenas prácticas en la construcción de sistemas, con el fin de mejorar la calidad y la confiabilidad de la información recolectada a través de formularios web.</t>
  </si>
  <si>
    <t>Informe de resultados de casos de mesa de ayuda mediante el formato de seguimiento PETI.</t>
  </si>
  <si>
    <t>Sociales</t>
  </si>
  <si>
    <t>Fortalecer los procesos de recolección de los Sistemas de Información de las Sociales, a través del análisis, diseño, y las buenas prácticas en la construcción de sistemas, con el fin de mejorar la calidad y la confiabilidad de la información recolectada a través de formularios web y DMC.</t>
  </si>
  <si>
    <t>Territoriales (Agropecuarias, ambientales, otros)</t>
  </si>
  <si>
    <t>Fortalecer los procesos de recolección de los Sistemas de Información de las Territoriales (Agropecuarias/ambientales/otros), a través del análisis, diseño, y las buenas prácticas en la construcción de sistemas, con el fin de mejorar la calidad y la confiabilidad de la información recolectada a través de formularios web y DMC.</t>
  </si>
  <si>
    <t>Índices</t>
  </si>
  <si>
    <t>Fortalecer los procesos de recolección de los Sistemas de Información índices través del análisis, diseño, y las buenas prácticas en la construcción de sistemas, con el fin de mejorar la calidad y la confiabilidad de la información recolectada a través de formularios web y DMC.</t>
  </si>
  <si>
    <t>PRY-05</t>
  </si>
  <si>
    <t>Soporte y mantenimiento de Sistemas de Gestión Institucional y direccionamiento estratégico</t>
  </si>
  <si>
    <t>Mantener las funcionalidades requeridas por las áreas interesadas a los sistemas de información que hacen parte del componente tecnológico de los procesos administrativos.</t>
  </si>
  <si>
    <t>OSIS - Sistemas de Información
OPLAN - Gestión Organizacional / Planeación Estratégica y presupuestal</t>
  </si>
  <si>
    <t>Luis Martín Barrera Pino
Claudia Díaz Hernández</t>
  </si>
  <si>
    <t>Fredy Alexander Sanabria
Francisco Samuel Lesmes
Legny Yesenia Diaz Fierro</t>
  </si>
  <si>
    <t>Eduardo Correa
Jorge Eduardo Corredor
Legny Yesenia Diaz Fierro</t>
  </si>
  <si>
    <t>Kactus-HCM</t>
  </si>
  <si>
    <t>Mantener actualizado el sistema de información KACTUS (Derecho de actualización y soporte ) y resolver las incidencias reportadas por las áreas interesadas.</t>
  </si>
  <si>
    <t>OSIS - Sistemas de Información</t>
  </si>
  <si>
    <t>Fredy Alexander Sanabria</t>
  </si>
  <si>
    <t>Eduardo Correa</t>
  </si>
  <si>
    <t>SAE-SAI-SICO</t>
  </si>
  <si>
    <t>SAE: Dar soporte a las funcionalidades de software relacionadas con la administración y control de los elementos de consumo de la entidad a nivel nacional.  SAI: Dar soporte a las funcionalidades de software relacionadas con la administración y gestión de bienes devolutivos. SICO: Dar soporte a las funcionalidades de software relacionadas con la contratación.</t>
  </si>
  <si>
    <t xml:space="preserve">Mercurio </t>
  </si>
  <si>
    <t>Apoyar el proceso de gestión documental para  almacenar, gestionar y controlar el flujo de documentos entrantes, salientes e internos de la Entidad.</t>
  </si>
  <si>
    <t>Sentencias judiciales</t>
  </si>
  <si>
    <t>Avanzar en el análisis, diseño y desarrollo de los Sistemas de Información de Sentencias Judiciales de acuerdo a los requerimientos establecidos, a través de buenas prácticas en la ejecución de desarrollo de software, durante el primer semestre del 2024.</t>
  </si>
  <si>
    <t>OSIS - Apoyo a las OOCC</t>
  </si>
  <si>
    <t xml:space="preserve">Fabian Antonio Jaimes </t>
  </si>
  <si>
    <t>ISOLUCION</t>
  </si>
  <si>
    <t>Mantener las funcionalidades requeridas por las áreas interesadas a los sistemas de información que hacen parte del componente tecnológico y gestión documental administrativa.</t>
  </si>
  <si>
    <t>Informe de mediante el formato de seguimiento PETI.</t>
  </si>
  <si>
    <t>OPLAN- GIT Gestión Organizacional</t>
  </si>
  <si>
    <t>Claudia Díaz Hernández</t>
  </si>
  <si>
    <t>Legny Yesenia Diaz Fierro</t>
  </si>
  <si>
    <t>Hernando Mancipe</t>
  </si>
  <si>
    <t>SPGI</t>
  </si>
  <si>
    <t xml:space="preserve">Desarrollar el aplicativo para apoyar la programación y seguimiento presupuestal de la entidad </t>
  </si>
  <si>
    <t>Software SPGI implementado</t>
  </si>
  <si>
    <t>OPLAN- GIT Planeación estratégica  y presupuestal</t>
  </si>
  <si>
    <t>Claudia Diaz Hernández</t>
  </si>
  <si>
    <t xml:space="preserve">Francisco Javier Lesmes </t>
  </si>
  <si>
    <t>Jorge Eduardo Corredor</t>
  </si>
  <si>
    <t>PRY-06</t>
  </si>
  <si>
    <t>Sistema de Gestión Documental SGDEA</t>
  </si>
  <si>
    <t>Fortalecer la infraestructura tecnológica, mediante la adquisición del Sistema de Gestión de Documentos Electrónicos de Archivo, con el fin de que el DANE cuente con una herramienta que permita integrar funciones orientadas en la gestión, planificación, manejo y organización de la información que es producida en el marco de las funciones y actividades que se desarrollan en cumplimiento de su misionalidad.</t>
  </si>
  <si>
    <t>Sec.Gral - Gestión Documental</t>
  </si>
  <si>
    <t>Andrea Carolina Montoya</t>
  </si>
  <si>
    <t>Liliana Carolina Herrera</t>
  </si>
  <si>
    <t>Realizar los estudios previos para la contratación y adquisición del SGDA</t>
  </si>
  <si>
    <t>Contrato perfeccionado</t>
  </si>
  <si>
    <t>Sistemas de Información</t>
  </si>
  <si>
    <t>María Fernanda de la Ossa</t>
  </si>
  <si>
    <t>Yelitza Rubiano</t>
  </si>
  <si>
    <t>Etapas de Prueba</t>
  </si>
  <si>
    <t>Ejecutar las etapas de pruebas funcionales y técnicas del SGDA</t>
  </si>
  <si>
    <t>Resultados de pruebas de QC</t>
  </si>
  <si>
    <t xml:space="preserve">Puesta en producción </t>
  </si>
  <si>
    <t>Implementar y puesta en producción del SGDA</t>
  </si>
  <si>
    <t>Acta de paso a producción</t>
  </si>
  <si>
    <t xml:space="preserve">Capacitaciones </t>
  </si>
  <si>
    <t>Realizar las respectivas capacitaciones del SGDA</t>
  </si>
  <si>
    <t>Actas de asistencia</t>
  </si>
  <si>
    <t>PRY-07</t>
  </si>
  <si>
    <t>Sistema de apoyo y gestión a las territoriales</t>
  </si>
  <si>
    <t xml:space="preserve">En Pausa / Suspendido </t>
  </si>
  <si>
    <t>Desarrollar el sistema de información para las territoriales de acuerdo con los estándares establecidos y los requerimientos documentados, con el fin de integrar los procesos de contratación en las territoriales</t>
  </si>
  <si>
    <t>"Dirección Territorial Centro
OSIS - Apoyo informático a OOCC"</t>
  </si>
  <si>
    <t>Luis Martín Barrera Pino
Ana Lucia Largo</t>
  </si>
  <si>
    <t>Fabian Antonio Jaimes Martínez
María Patricia Navas Villamil
Ronald Bueno Trujillo</t>
  </si>
  <si>
    <t>Efectuar las fases requerimiento, análisis, diseño y desarrollo del SI para las territoriales</t>
  </si>
  <si>
    <t>"Sistema de Información de apoyo a territoriales desarrollado
Certificaciones contratistas
Certificaciones funcionarios"</t>
  </si>
  <si>
    <t>PRY-08</t>
  </si>
  <si>
    <t>Censo de Pescadores Artesanales y de Subsistencia</t>
  </si>
  <si>
    <t>Construir e implementar las soluciones tecnológicas para soportar la captura, monitoreo y seguimiento del Censo de Pescadores Artesanales y de Subsistencia</t>
  </si>
  <si>
    <t>Diana María Jara Rivera</t>
  </si>
  <si>
    <t>Gestión y Documentación del Proyecto</t>
  </si>
  <si>
    <t>Efectuar la fase de levantamiento de requerimientos, documentar integralmente las Historias de Usuario, realizar la planificación detallada del trabajo, definir claramente la arquitectura y preparar la documentación del plan de pruebas.</t>
  </si>
  <si>
    <t>Desarrollar e implementar las soluciones tecnológicas para el Censo de Pescadores Artesanales y de Subsistencia, asegurando la alineación con las Historias de Usuario y el Documento de Arquitectura, ejecutando el plan de trabajo de manera eficiente, validando y ajustando la arquitectura según sea necesario, y llevando a cabo un proceso integral de pruebas y aseguramiento de la calidad, además de implementar las arquitecturas tecnológicas definidas para el proyecto.</t>
  </si>
  <si>
    <t>Sistema de Información de Censo de Pescadores Artesanales y de Subsistencia desarrollado e implementado (CPAS)</t>
  </si>
  <si>
    <t>PRY-09</t>
  </si>
  <si>
    <t>Censo económico nacional urbano</t>
  </si>
  <si>
    <t>Asegurar el mantenimiento y soporte los sistemas de información para la captura y recolección de encuestas para el Censo Económico 2024.</t>
  </si>
  <si>
    <t>OSIS - Calidad productos y servicios de  TI</t>
  </si>
  <si>
    <t>Andrea Ramirez Pisco
Luis Martín Barrera Pino</t>
  </si>
  <si>
    <t>Diego Ismael León
Johnny Alexander Rodríguez Beltrán
Mónica Patricia Pinzón Suárez</t>
  </si>
  <si>
    <t>Cristhian Alejandro Amaya Saavedra</t>
  </si>
  <si>
    <t>Implementar las aplicaciones para los sectores de construcción, Establecimientos y Móviles, Transporte, Recuento, Financiera y Gobierno que permita a los equipos de proyecto colaborar y monitorear el progreso de manera eficiente.</t>
  </si>
  <si>
    <t>Sistema de Información en Producción</t>
  </si>
  <si>
    <t>Johnny Alexander Rodríguez Beltrán
Mónica Patricia Pinzón Suárez</t>
  </si>
  <si>
    <t>Infraestructura de nube</t>
  </si>
  <si>
    <t>Establecer una infraestructura de nube segura y escalable para alojar las aplicaciones del Censo Económico y alcanzar una disponibilidad del 99,95% en la infraestructura de nube y completar la implementación de la infraestructura de nube</t>
  </si>
  <si>
    <t>Informes de seguimiento a los ANS de disponibilidad en la infraestructura en la nube</t>
  </si>
  <si>
    <t>Equipos y DMC</t>
  </si>
  <si>
    <t>Adquirir equipos y Dispositivos Móviles de Captura necesarios para ejecutar el Censo Económico Nacional Urbano - CENU</t>
  </si>
  <si>
    <t>Conectividad</t>
  </si>
  <si>
    <t>Establecer la conectividad de buena velocidad y seguridad en todos los centros operativos municipales durante el año 2024 para las COM requeridas en el marco del proyecto CENU</t>
  </si>
  <si>
    <t>Informes de seguimiento a los ANS de velocidad y seguridad en los COM</t>
  </si>
  <si>
    <t>Procesamiento de información</t>
  </si>
  <si>
    <t>Realizar la  etapa  del procesamiento para el CENU, a través de la definición de técnicas de visualización y anonimización defeinidos por la Entidad requeridas en el marco del proyecto CENU</t>
  </si>
  <si>
    <t>Subdirección - Censos</t>
  </si>
  <si>
    <t>PRY-10</t>
  </si>
  <si>
    <t>Registro multidimensional Wayúu</t>
  </si>
  <si>
    <t>Atender los requerimientos Funcionales y técnicos Solicitados por las áreas misionales para el cumplimiento de la sentencia T302 de 2017 en lo relacionado con el levantamiento de los requerimientos para la creación del Registro multidimensional Wayúu.</t>
  </si>
  <si>
    <t>Subdirección - Censos
OSIS - Calidad en productos y servicios de TI</t>
  </si>
  <si>
    <t>Generar las arquitecturas tecnológicas destino del Registro multidimensional Wayúu</t>
  </si>
  <si>
    <t>Informe de Arquitectura Tecnológica</t>
  </si>
  <si>
    <t>OSIS - Gestión de datos / Sistemas de Información</t>
  </si>
  <si>
    <t>Implementar la infraestructura de interoperabilidad, almacenamiento, custodia y disposición de los datos del SI Wayuu</t>
  </si>
  <si>
    <t>Bases de Datos Implementadas</t>
  </si>
  <si>
    <t>Adquirir equipos y Dispositivos Móviles de Captura necesarios para ejecutar el Censo Wayuu</t>
  </si>
  <si>
    <t>Adquirir, implementar y administrar los componentes y servicios tecnológicos requeridos por el SI Wayuu</t>
  </si>
  <si>
    <t>Informe de seguimiento a la operación del SI en Wayuu</t>
  </si>
  <si>
    <t>Realizar la  etapa  del procesamiento para el RMW, a través de la definición de técnicas de visualización y anonimización defeinidos por la Entidad requeridas en el marco del proyecto RMW</t>
  </si>
  <si>
    <t>PRY-11</t>
  </si>
  <si>
    <t>Conteo Intercensal</t>
  </si>
  <si>
    <t>Fortalecer las capacidades tecnológicas del DANE para  desarrollar el operativo de Conteo Intercensal</t>
  </si>
  <si>
    <t>OSIS - Calidad en productos y servicios de TI</t>
  </si>
  <si>
    <t>Generar las arquitecturas tecnológicas destino del sistema de información</t>
  </si>
  <si>
    <t>Implementar la infraestructura de interoperabilidad, almacenamiento, custodia y disposición de los datos del SI</t>
  </si>
  <si>
    <t>Adquirir equipos y Dispositivos Móviles de Captura necesarios para ejecutar el Conteo Intercensal</t>
  </si>
  <si>
    <t>Informe de seguimiento a la operación del SI en Conteo Intercensal</t>
  </si>
  <si>
    <t>Adquirir, implementar y administrar los componentes y servicios tecnológicos requeridos por el SI</t>
  </si>
  <si>
    <t>Informes de Soporte a la operación del SI</t>
  </si>
  <si>
    <t>PRY-12</t>
  </si>
  <si>
    <t>Sistema de información EDUC</t>
  </si>
  <si>
    <t>Generar  y  difundir  información  estadística  básica  sobre  la  Educación  Formal  en Colombia,  de  las  sedes  educativas  oficiales  y  no  oficiales  en  los  niveles  de preescolar, básica primaria, básica secundaria, media, Ciclos Lectivos Especiales Integrados  (CLEI)  y  modelos  educativos  flexibles,  base  para  la  formulación  y seguimiento de la política pública sectorial, del país.</t>
  </si>
  <si>
    <t xml:space="preserve">Brindar soporte y mantenimiento al sistema actual </t>
  </si>
  <si>
    <t>PRY-13</t>
  </si>
  <si>
    <t>PRY-13-00</t>
  </si>
  <si>
    <t>Sistema de Información de la Gestión Financiera Pública (SIGFP)</t>
  </si>
  <si>
    <t>Desarrollar un subsistema de información de estadísticas económicas alineado al Sistema Integrado de Gestión Financiera Pública, según los requerimientos de la Comisión Intersectorial de Información para la Gestión Financiera Pública.</t>
  </si>
  <si>
    <t>DSCN</t>
  </si>
  <si>
    <t>Juan Pablo Cardoso Torres</t>
  </si>
  <si>
    <t>Katty Jeannette Davila Amaya</t>
  </si>
  <si>
    <t>Sandra Liliana Rodríguez Alza</t>
  </si>
  <si>
    <t>PRY-13-01</t>
  </si>
  <si>
    <t>Necesidades</t>
  </si>
  <si>
    <t>Realizar la identificación y confirmación de necesidades y requerimientos del Sistema de Información de la Gestión Financiera Pública – SIGFP</t>
  </si>
  <si>
    <t>Matriz de necesidades y requerimientos</t>
  </si>
  <si>
    <t>PRY-13-02</t>
  </si>
  <si>
    <t>Presupuesto</t>
  </si>
  <si>
    <t>Proyectar el presupuesto de las líneas de acción del subsistema de información de estadísticas económicas</t>
  </si>
  <si>
    <t>x</t>
  </si>
  <si>
    <t xml:space="preserve">Líneas de acción </t>
  </si>
  <si>
    <t>Desarrollar las líneas de acción del subsistema de información de estadísticas económicas.</t>
  </si>
  <si>
    <t>PRY-14</t>
  </si>
  <si>
    <t>Renovación y mantenimiento del Sistema de Información Geoestadística (SIGE)</t>
  </si>
  <si>
    <t>Optimizar, consolidar y oficializar el sistema de información Geoestadístico (SIGE) del DANE, convirtiéndolo en una infraestructura de conocimiento geoespacial que permita la integración eficiente de la información estadística y geoespacial para su uso en el proceso estadístico, análisis, difusión y toma de decisiones.</t>
  </si>
  <si>
    <t>DIG</t>
  </si>
  <si>
    <t>Elkin Ramirez</t>
  </si>
  <si>
    <t>Diana Carolina Torres Vanegas</t>
  </si>
  <si>
    <t xml:space="preserve">Raúl Emilio Ospina
Diana Carolina Torres Vanegas. </t>
  </si>
  <si>
    <t>Actualizar e Implementar</t>
  </si>
  <si>
    <t xml:space="preserve">Actualizar e Implementar el modelo de gobernanza del SIGE. </t>
  </si>
  <si>
    <t>Gestión de la información</t>
  </si>
  <si>
    <t xml:space="preserve">Realizar de manera constante la Gestión de la información requerida para el funcionamiento del SIGE </t>
  </si>
  <si>
    <t>Arquitectura y servidores que depende en gran parte de la provisión, mantenimiento y actualización de la Oficina de sistemas</t>
  </si>
  <si>
    <t>Mantener, Actualizar y habilitar los componentes de hardware que involucra el SIGE dentro de la plataforma tecnológica de la entidad</t>
  </si>
  <si>
    <t>Mantenimiento y actualización</t>
  </si>
  <si>
    <t xml:space="preserve">Mantenimiento y actualización de los datos del SIGE </t>
  </si>
  <si>
    <t>depende netamente del desarrollo que hagamos desde la DIG y el grupo de GGI</t>
  </si>
  <si>
    <t>Mantener, actualizar y habilitar los componentes y aplicativos disponibles y por definir del SIGE  para la gestión e integración de información Estadística y geoespacial</t>
  </si>
  <si>
    <t xml:space="preserve">Difusión </t>
  </si>
  <si>
    <t xml:space="preserve">Difusión del SIGE </t>
  </si>
  <si>
    <t>PRY-15</t>
  </si>
  <si>
    <t>Registros administrativos (SIGRAC)</t>
  </si>
  <si>
    <t>Desarrollar e implementar el sistema de administración de Registros Administrativos de Colombia SIGRAC mediante la cooperación técnica del gobierno de Corea (KOSTAT) a través del BID.</t>
  </si>
  <si>
    <t>DIR
DRA
OSIS - Gestión de datos / Plataforma</t>
  </si>
  <si>
    <t>Liliana Ibet Ávila Roble
Luis Martín Barrera Pino</t>
  </si>
  <si>
    <t>Gina Fernanda Otálora Peña</t>
  </si>
  <si>
    <t>Pablo José Sanchez Ariza</t>
  </si>
  <si>
    <t>Desarrollo del SIGRAC</t>
  </si>
  <si>
    <t>Andrés Felipe Rico
Luis Martín Barrera Pino</t>
  </si>
  <si>
    <t>Camilo Andrés Méndez Coronado
Marly Esther de Moya
Yesid Ducuara</t>
  </si>
  <si>
    <t>Andrés Felipe Rico
Camilo Andrés Méndez Coronado
Marly de Moya
Yesid Ducuara</t>
  </si>
  <si>
    <t>Recepción e implementación de servidores</t>
  </si>
  <si>
    <t xml:space="preserve">Entrenamiento y capacitación de expertos </t>
  </si>
  <si>
    <t>Soporte</t>
  </si>
  <si>
    <t>Mantenimiento y soporte Remoto</t>
  </si>
  <si>
    <t>PRY-16</t>
  </si>
  <si>
    <t>Herramientas de datos estadísticos</t>
  </si>
  <si>
    <t>Garantizar la efectiva obtención y entrega de servicios tecnológicos vinculados a las herramientas estadísticas necesarias para el procesamiento y análisis de datos estadísticos de las diferentes Organizaciones Oficiales de Estadísticas (OOEE) y censos, con el fin de transformar la información en conocimientos útiles y significativos mediante el cálculo preciso de datos generados por la Entidad.</t>
  </si>
  <si>
    <t>Servicios tecnológicos e infraestructura</t>
  </si>
  <si>
    <t>OSIS - Plataforma</t>
  </si>
  <si>
    <t>Ángel Yesid Ducuara Cruz
Nelson Mauricio Parada</t>
  </si>
  <si>
    <t>Leidy Carolina Pacheco León
Dayana Romero Gacha
Carlos Augusto Fernandez Fernandez</t>
  </si>
  <si>
    <t xml:space="preserve">SPSS </t>
  </si>
  <si>
    <t>Mantener la continuidad del procesamiento de datos utilizando la herramienta SPSS con el objetivo de generar estadísticas precisas y relevantes que respalden la toma de decisiones informada dentro de la organización.</t>
  </si>
  <si>
    <t>Documentos de la contratación de la suscripción</t>
  </si>
  <si>
    <t xml:space="preserve">SAS </t>
  </si>
  <si>
    <t>Mantener la continuidad del procesamiento de datos utilizando la herramienta SAS con el objetivo de generar estadísticas precisas y relevantes que respalden la toma de decisiones informada dentro de la organización.</t>
  </si>
  <si>
    <t xml:space="preserve">Stata </t>
  </si>
  <si>
    <t>Mantener la continuidad del procesamiento de datos utilizando la herramienta STATA con el objetivo de generar estadísticas precisas y relevantes que respalden la toma de decisiones informada dentro de la organización.</t>
  </si>
  <si>
    <t>PRY-17</t>
  </si>
  <si>
    <t>Portales ciudadanos en Nube</t>
  </si>
  <si>
    <t>Asegurar la accesibilidad integral a los portales ciudadanos del Departamento Administrativo Nacional de Estadística (DANE), tanto dentro como fuera de la red de la entidad, con el propósito de facilitar y optimizar el acceso a la información estadística y servicios proporcionados por el DANE.</t>
  </si>
  <si>
    <t>Portal web</t>
  </si>
  <si>
    <t>Garantizar la accesibilidad de los usuarios al portal web del DANE dentro y fuera de la red de la entidad.</t>
  </si>
  <si>
    <t>Reportes de operación del portal
documento de arquitectura</t>
  </si>
  <si>
    <t>Geoportal</t>
  </si>
  <si>
    <t>Asegurar la prestación de servicios geográficos altamente disponibles por parte del DANE a los ciudadanos, mejorando la accesibilidad y ampliando la eficiencia en la entrega de dichos servicios.</t>
  </si>
  <si>
    <t>SEN</t>
  </si>
  <si>
    <t>Garantizar la disponibilidad del portal del Sistema Estadístico Nacional de Colombia mejorando la accesibilidad y ampliando la eficiencia en la entrega de dichos servicios.</t>
  </si>
  <si>
    <t>PRY-18</t>
  </si>
  <si>
    <t>Redes y Conectividad</t>
  </si>
  <si>
    <t>Garantizar la prestación integral de servicios de conectividad, acceso a internet y redes para la sede central del DANE y aquellas sedes en las que la entidad lleve a cabo sus funciones institucionales, asegurando una infraestructura tecnológica eficiente y confiable para respaldar las operaciones esenciales de la entidad.</t>
  </si>
  <si>
    <t>Switch Core</t>
  </si>
  <si>
    <t>Fortalecer la administración y la seguridad de la conectividad del núcleo (CORE) de la red del DANE implementando controles robustos y eficaces mediante la adopción de políticas de seguridad que permitan mejorar la supervisión, gestión y configuración de la infraestructura central de la red, brindando una operación continua, confiable y resiliente frente a posibles interrupciones.</t>
  </si>
  <si>
    <t>Reporte de la operación y administración del Switch Core.</t>
  </si>
  <si>
    <t>Conectividad nacional</t>
  </si>
  <si>
    <t>Garantizar la conectividad entre la sede central de la entidad y sus sedes a nivel nacional, mejorando la calidad del servicio para cumplir de manera eficaz con los acuerdos de nivel de servicio establecidos mediante una comunicación eficiente y confiable que respalde el funcionamiento normal de la entidad.</t>
  </si>
  <si>
    <t>Contratación y prestación de servicios de conectividad</t>
  </si>
  <si>
    <t>Red LAN</t>
  </si>
  <si>
    <t>Fortalecer la administración y la seguridad de la infraestructura de la red LAN del DANE Central y sedes territoriales para proporcionar un entorno tecnológico eficiente y confiable, alineado con las buenas prácticas en la gestión de TI.</t>
  </si>
  <si>
    <t>Reporte de la operación y administración de la infraestructura de la red LAN de DANE Central y sedes territoriales.</t>
  </si>
  <si>
    <t>Red inalámbrica</t>
  </si>
  <si>
    <t>Fortalecer la gestión de la infraestructura de la red inalámbrica en la sede central y las sedes territoriales del DANE, con el propósito de prestar un correcto funcionamiento y seguridad de la red WIFI en un entorno tecnológico confiable, eficiente y alineado con las buenas prácticas en la administración de tecnologías de la información.</t>
  </si>
  <si>
    <t>Reporte de la gestión de la infraestructura de la red inalámbrica de DANE Central y sedes territoriales.</t>
  </si>
  <si>
    <t>PRY-19</t>
  </si>
  <si>
    <t>Gestión de los servicios de infraestructura tecnológica</t>
  </si>
  <si>
    <t>Optimizar la implementación, soporte y mantenimiento de los servicios tecnológicos prestados por el DANE, asegurando la eficiencia operativa mediante la incorporación de las últimas tecnologías, la atención proactiva a incidencias, y la planificación estratégica para adaptarse a las cambiantes demandas tecnológicas, garantizando su funcionamiento óptimo y fortaleciendo la infraestructura para futuras exigencias y avances tecnológicos.</t>
  </si>
  <si>
    <t xml:space="preserve">Aires y UPS y cableado estructurado </t>
  </si>
  <si>
    <t>Asegurar la prestación del sistema de aire acondicionado del Centro de Datos de la Entidad y las Unidades de Alimentación Ininterrumpida (UPS) en las sedes de la Entidad, adecuaciones de la red de cableado cuando se requiera en todas las Sedes de la Entidad, con el fin de mantener condiciones ambientales y técnicas óptimas para asegurar la disponibilidad constante, salvaguardando la integridad de los equipos, garantizando el rendimiento eficiente de los sistemas tecnológicos y minimizando riesgos asociados a posibles interrupciones.</t>
  </si>
  <si>
    <t>Adquisición, administración de sistemas de UPS y aire acondicionado</t>
  </si>
  <si>
    <t>Renovación de dispositivos móviles de captura (DMC)</t>
  </si>
  <si>
    <t>Actualizar los Dispositivos Móviles de Captura (DMC) con el objetivo de dotar a la entidad de herramientas modernas y eficientes con la finalidad de optimizar las operaciones censales del DANE, mejorando la calidad, seguridad y eficacia de la captura de datos en el ámbito móvil.</t>
  </si>
  <si>
    <t>Documentación sobre la renovación de DMC</t>
  </si>
  <si>
    <t>Escritorios virtuales</t>
  </si>
  <si>
    <t>Implementar y ofrecer el servicio de escritorios virtuales para facilitar el desarrollo de tareas de los usuarios que necesitan acceder a equipos internos de la entidad. Este objetivo busca garantizar la disponibilidad de recursos computacionales y aplicar rigurosos controles de seguridad informática con el fin de proteger los sistemas institucionales durante la prestación de este servicio.</t>
  </si>
  <si>
    <t>Informes de máquinas virtuales destinadas a usuarios finales</t>
  </si>
  <si>
    <t>Mesa de servicios</t>
  </si>
  <si>
    <t>Proporcionar un punto centralizado de asistencia y soporte técnico a los usuarios, garantizando respuestas eficientes, resolución efectiva de requerimientos e incidentes mediante el cual brinda orientación oportuna para maximizar la operatividad de los servicios tecnológicos habilitados por la Entidad.</t>
  </si>
  <si>
    <t>Documentos actualizados para soportar la Mesa de Servicios TIC, cuando aplique.
Reportes de la prestación de asistencia, soporte técnico y documentación a través de la Mesa de Servicios TIC.</t>
  </si>
  <si>
    <t>Monitoreo y control</t>
  </si>
  <si>
    <t>Implementar y gestionar sistemas de monitoreo que permitan supervisar de manera continua y proactiva la infraestructura tecnológica que permita detectar y responder rápidamente a posibles problemas, optimizando la disponibilidad, rendimiento y seguridad de los sistemas garantizando una operación eficiente y sin interrupciones.</t>
  </si>
  <si>
    <t>Reporte de monitoreo de disponibilidad, rendimiento y seguridad de la infraestructura tecnológica.</t>
  </si>
  <si>
    <t>Planta telefónica</t>
  </si>
  <si>
    <t>Renovar la infraestructura tecnológica que compone la planta telefónica de la Entidad, migrando a la última tecnología disponible en el mercado para proporcionar al DANE un servicio de telefonía de última generación, respaldado por un sólido soporte técnico y garantía mejorando la eficiencia, confiabilidad y funcionalidad del sistema telefónico institucional</t>
  </si>
  <si>
    <t>Adquisición y administración Planta telefónica</t>
  </si>
  <si>
    <t>Gestión de dispositivos móviles</t>
  </si>
  <si>
    <t>Implementar una solución de administración de dispositivos móviles (MDM) con el propósito de asegurar una gestión eficiente y segura de los dispositivos móviles con los que cuenta el DANE, que permita centralizar la administración, garantizar el cumplimiento de políticas de seguridad, facilitar actualizaciones y mantenimiento remoto, y optimizar la productividad y confidencialidad de la información en estos dispositivos móviles utilizados por los usuarios de la Entidad</t>
  </si>
  <si>
    <t>Renovación de la licencia de la plataforma MDM de gestión de dispositivos móviles.</t>
  </si>
  <si>
    <t>Licenciamiento, soporte técnico y gestión de Bases de Datos y plataformas de capa media</t>
  </si>
  <si>
    <t>Garantizar el licenciamiento, soporte, garantía y gestión eficiente de los sistemas de bases de datos y plataformas de capa media que respaldan los sistemas tecnológicos de la Entidad, que permitan optimizar la disponibilidad, rendimiento y la seguridad de los sistemas, garantizando una operación robusta y confiable de los sistemas que se soportan en estas tecnologías</t>
  </si>
  <si>
    <t>Licenciamiento y gestión de bases de datos y plataformas de capa media</t>
  </si>
  <si>
    <t>Licenciamiento de sistemas operativos</t>
  </si>
  <si>
    <t>Asegurar la renovación del licenciamiento de los sistemas operativos necesarios para el despliegue de aplicaciones y sistemas de información que respaldan la operación de los servicios ofrecidos por la Oficina de Sistemas del DANE, garantizando la legalidad y continuidad operativa de las plataformas tecnológicas en concordancia con los requerimientos normativos y las necesidades institucionales.</t>
  </si>
  <si>
    <t>Licenciamiento de sistemas operativos
Linux
Windows</t>
  </si>
  <si>
    <t>Equipos, terminales y periféricos (ETPs)</t>
  </si>
  <si>
    <t>Llevar a cabo la renovación de equipos tecnológicos y periféricos, modernizando el parque tecnológico y retirando aquellos dispositivos obsoletos en concordancia con las necesidades institucionales, buscando actualizar la infraestructura tecnológica, mejorar la eficiencia operativa y garantizar que los recursos tecnológicos se alineen de manera efectiva con los requerimientos y avances tecnológicos</t>
  </si>
  <si>
    <t>Equipos cómputo
Portátiles
Pantallas Interactivas
Impresoras multifuncionales
Plotters
Escáneres
Proyectores
Tabletas</t>
  </si>
  <si>
    <t>Leidy Carolina Pacheco León
Dayana Romero Gacha
Julie Adriana Plazas Tobar</t>
  </si>
  <si>
    <t>Ampliación de capacidades de analítica, almacenamiento y procesamiento de información</t>
  </si>
  <si>
    <t>Adquirir, implementar y gestionar una solución tecnológica integral de virtualización, procesamiento y almacenamiento, con el propósito de desplegar una plataforma de analítica de datos que satisfaga las necesidades misionales del DANE que permita mejorar la capacidad de la entidad para obtener información valiosa y significativa a partir de sus fuentes de datos.</t>
  </si>
  <si>
    <t xml:space="preserve">Plataforma Hiperconvergente </t>
  </si>
  <si>
    <t>Mantenimiento de servicios tecnológicos.</t>
  </si>
  <si>
    <t>Establecer y mantener un programa integral de mantenimiento para los servicios tecnológicos, con el propósito de asegurar la continuidad operativa, la eficiencia y la confiabilidad de los sistemas y plataformas utilizadas por la entidad mediante prácticas proactivas y preventivas que optimicen el rendimiento de los servicios tecnológicos, minimizando posibles interrupciones y garantizando su funcionamiento óptimo a lo largo del tiempo.</t>
  </si>
  <si>
    <t>Servicios de mantenimientos</t>
  </si>
  <si>
    <t>Servicios de infraestructura en nube publica</t>
  </si>
  <si>
    <t>Gestionar los servicios de infraestructura en las nubes publicas para el despliegue eficiente de sitios web y facilitar el análisis y procesamiento de datos, con el propósito de optimizar la escalabilidad, disponibilidad y rendimiento de las plataformas digitales de la Entidad promoviendo así una mayor agilidad en el despliegue de sitios web y potenciando las capacidades de análisis de datos de manera eficaz y sostenible.</t>
  </si>
  <si>
    <t>Reportes de gestión de las plataformas en nube publica.</t>
  </si>
  <si>
    <t>Piloto de herramienta virtual para soporte técnico de la mesa de servicios TIC.</t>
  </si>
  <si>
    <t>Automatizar e implementar un proceso de autogestión de la mesa de servicios TIC mediante un piloto de Inteligencia Artificial para soporte técnico.</t>
  </si>
  <si>
    <t>Informe del avance del piloto de Inteligencia Artificial para soporte técnico.</t>
  </si>
  <si>
    <t>PRY-20</t>
  </si>
  <si>
    <t>Herramientas colaborativas</t>
  </si>
  <si>
    <t>Asegurar el acceso a las herramientas Colaborativas que permiten crear, compartir documentos online entre los usuarios de la entidad, estas incluyen una variedad de aplicaciones y servicios diseñados para facilitar la colaboración en línea y mejorar la productividad en entornos de trabajo.</t>
  </si>
  <si>
    <t>Servicio de Correo institucional</t>
  </si>
  <si>
    <t>Asegurar el acceso ininterrumpido al correo institucional, facilitando la creación y el intercambio de información entre los usuarios internos de la Entidad y usuarios externos, Este objetivo tiene como finalidad optimizar la comunicación, promover la colaboración eficiente y fortalecer las interacciones tanto dentro como fuera de la organización a través del correo electrónico institucional.</t>
  </si>
  <si>
    <t>Correo institucional Office 365
Zimbra</t>
  </si>
  <si>
    <t>Repositorios en nube</t>
  </si>
  <si>
    <t>Implementar y gestionar repositorios en la nube con el propósito de optimizar el almacenamiento, acceso y colaboración eficiente en la gestión de documentos y datos de la Entidad para modernizar y centralizar la gestión de información, promoviendo la accesibilidad remota, la seguridad y la colaboración efectiva, a la vez que se aprovechan las ventajas de la tecnología en la nube para respaldar las operaciones del DANE.</t>
  </si>
  <si>
    <t>Repositorios SharePoint
Repositorios OneDrive</t>
  </si>
  <si>
    <t>Teams</t>
  </si>
  <si>
    <t>Garantizar la disponibilidad de la plataforma de colaboración y comunicación con el fin de mejorar la eficiencia operativa, fomentar la colaboración en tiempo real y facilitar la conexión entre los miembros de la Entidad, optimizando así la coordinación y el intercambio de información.</t>
  </si>
  <si>
    <t>Plataforma de mensajería Instantánea Teams</t>
  </si>
  <si>
    <t>Gestión y administración de Herramientas colaborativas</t>
  </si>
  <si>
    <t>Fortalecer la gestión, administración, disponibilidad y seguridad de las herramientas colaborativas, prestando acceso ininterrumpido a las herramientas digitales institucionales, como el correo electrónico, repositorios en la nube y plataformas de colaboración. Este esfuerzo tiene como objetivo optimizar la gestión de la información, mejorar la eficiencia operativa y consolidar la comunicación interna y externa. Esto incluye facilitar la creación, intercambio y almacenamiento seguro de datos, promover la colaboración en tiempo real, centralizar la gestión documental y aprovechar las tecnologías avanzadas para respaldar las operaciones del DANE, asegurando accesibilidad remota, seguridad robusta y una coordinación efectiva entre los miembros de la Entidad y sus interlocutores externos.</t>
  </si>
  <si>
    <t>Informe de gestión y administración de la herramienta colaborativa</t>
  </si>
  <si>
    <t>PRY-21</t>
  </si>
  <si>
    <t>Seguridad Digital</t>
  </si>
  <si>
    <t>Fortalecer la seguridad digital de la Entidad mediante la implementación y mejora continua de medidas de protección, concientización del personal y la adopción de prácticas de ciberseguridad, con el propósito de resguardar la integridad, confidencialidad y disponibilidad de la información, así como mitigar posibles amenazas y riesgos cibernéticos.</t>
  </si>
  <si>
    <t>Seguridad digital</t>
  </si>
  <si>
    <t>OSIS - Plataforma  / Seguridad de la información</t>
  </si>
  <si>
    <t>Ángel Yesid Ducuara Cruz
Nelson Mauricio Parada
Andrea Neira</t>
  </si>
  <si>
    <t>Teresa García
Leidy Carolina Pacheco León
Gloria Yazmin Herrera Linares
Julie Adriana Plazas Tobar</t>
  </si>
  <si>
    <t>Seguridad de la información</t>
  </si>
  <si>
    <t>Formular, realizar el seguimiento y actualizar el Plan de seguridad y privacidad de la Información en cumplimiento a la normatividad vigente aplicable</t>
  </si>
  <si>
    <t>Productos finales que le corresponden a la OSIS desarrollar de acuerdo con el plan de seguridad de la información del año en curso</t>
  </si>
  <si>
    <t>Andrea Neira</t>
  </si>
  <si>
    <t>Leidy Carolina Pacheco León
Teresa García
Andrea Neira</t>
  </si>
  <si>
    <t>Gestión de monitoreo y controles de seguridad informática</t>
  </si>
  <si>
    <t>Establecer y operar un entorno de ciberseguridad integral, aprovechando las tecnologías con el objetivo de proteger proactivamente los activos digitales, garantizar la integridad y confidencialidad de la información, y asegurar la continuidad operativa de la Entidad frente a amenazas y vulnerabilidades cibernéticas</t>
  </si>
  <si>
    <t>Informe de Gestión de monitoreo y controles de seguridad informática que apliquen a la vigencia</t>
  </si>
  <si>
    <t>PRY-22</t>
  </si>
  <si>
    <t>Respaldo institucional</t>
  </si>
  <si>
    <t xml:space="preserve">Adquirir, implementar soportar y mantener el sistema de copias de respaldo para la Red de Datos del DANE de acuerdo con las especificaciones técnicas de la Oficina de Sistemas. </t>
  </si>
  <si>
    <t>Backup</t>
  </si>
  <si>
    <t>Adquisición, implementación (instalación, configuración, parametrización, pruebas de funcionamiento, puesta en marcha y transferencia de conocimiento), soporte y mantenimiento de un sistema de copias de respaldo para la Red de Datos del DANE</t>
  </si>
  <si>
    <t>Custodia</t>
  </si>
  <si>
    <t>Prestar los servicios de recepción, transporte y custodia externa de los medios magnéticos y ópticos de almacenamiento de información del DANE, teniendo en cuenta medidas de seguridad especiales para este tipo de servicio.</t>
  </si>
  <si>
    <t>PRY-23</t>
  </si>
  <si>
    <t>Encuesta Multipropósito Bogotá y municipios aledaños</t>
  </si>
  <si>
    <t>Apoyar la ejecución de la Encuesta multiproposito en Bogota y municipios de Madrid, Cajicá, Funza, Fusagasugá, Facatativá, Mosquera, Sibaté, El Rosal, Zipaquirá, Bojacá, Tabio, Chía, Tenjo, Tocancipá, Subachoque, Sopó, La Calera, Cota, Gachancipá y Zipacón.</t>
  </si>
  <si>
    <t>OSIS - Sistemas de información</t>
  </si>
  <si>
    <t>Sistema de información</t>
  </si>
  <si>
    <t>Desarrollar el sistema de información que soporte el desarrollo de la encuesta multipropósito  en Bogotáy municipios seleccionados</t>
  </si>
  <si>
    <t>Encuesta multipropósito</t>
  </si>
  <si>
    <t/>
  </si>
  <si>
    <t>Servicios tecnológicos</t>
  </si>
  <si>
    <t xml:space="preserve">Asegurar las adquisiciones y prestación de los servicios tecnológicos definidos en el convenio (DMC, plan de datos, herramientas colaborativas y </t>
  </si>
  <si>
    <t>(Todas)</t>
  </si>
  <si>
    <t>Desde
(MM/AA)</t>
  </si>
  <si>
    <t>Hasta
(MM/AA)</t>
  </si>
  <si>
    <t>PRY-01-00</t>
  </si>
  <si>
    <t>PRY-01-01</t>
  </si>
  <si>
    <t>PRY-01-02</t>
  </si>
  <si>
    <t>PRY-01-03</t>
  </si>
  <si>
    <t>PRY-01-04</t>
  </si>
  <si>
    <t>PRY-01-05</t>
  </si>
  <si>
    <t>PRY-01-06</t>
  </si>
  <si>
    <t>PRY-01-07</t>
  </si>
  <si>
    <t>PRY-01-08</t>
  </si>
  <si>
    <t>PRY-02-00</t>
  </si>
  <si>
    <t>PRY-02-01</t>
  </si>
  <si>
    <t>PRY-02-02</t>
  </si>
  <si>
    <t>PRY-02-03</t>
  </si>
  <si>
    <t>PRY-02-04</t>
  </si>
  <si>
    <t>PRY-02-05</t>
  </si>
  <si>
    <t>PRY-02-06</t>
  </si>
  <si>
    <t>PRY-02-07</t>
  </si>
  <si>
    <t>PRY-02-08</t>
  </si>
  <si>
    <t>PRY-02-09</t>
  </si>
  <si>
    <t>PRY-02-10</t>
  </si>
  <si>
    <t>PRY-02-11</t>
  </si>
  <si>
    <t>PRY-02-12</t>
  </si>
  <si>
    <t>PRY-02-13</t>
  </si>
  <si>
    <t>PRY-02-14</t>
  </si>
  <si>
    <t>PRY-02-15</t>
  </si>
  <si>
    <t>PRY-03-00</t>
  </si>
  <si>
    <t>PRY-03-01</t>
  </si>
  <si>
    <t>PRY-03-02</t>
  </si>
  <si>
    <t>PRY-03-03</t>
  </si>
  <si>
    <t>PRY-03-04</t>
  </si>
  <si>
    <t>PRY-03-05</t>
  </si>
  <si>
    <t>PRY-04-00</t>
  </si>
  <si>
    <t>PRY-04-01</t>
  </si>
  <si>
    <t>PRY-04-02</t>
  </si>
  <si>
    <t>PRY-04-03</t>
  </si>
  <si>
    <t>PRY-04-04</t>
  </si>
  <si>
    <t>PRY-05-00</t>
  </si>
  <si>
    <t>PRY-05-01</t>
  </si>
  <si>
    <t>PRY-05-02</t>
  </si>
  <si>
    <t>PRY-05-03</t>
  </si>
  <si>
    <t>PRY-05-04</t>
  </si>
  <si>
    <t>PRY-05-05</t>
  </si>
  <si>
    <t>PRY-05-06</t>
  </si>
  <si>
    <t>PRY-06-00</t>
  </si>
  <si>
    <t>PRY-06-01</t>
  </si>
  <si>
    <t>PRY-06-02</t>
  </si>
  <si>
    <t>PRY-06-03</t>
  </si>
  <si>
    <t>PRY-06-04</t>
  </si>
  <si>
    <t>PRY-07-00</t>
  </si>
  <si>
    <t>PRY-07-01</t>
  </si>
  <si>
    <t>PRY-08-00</t>
  </si>
  <si>
    <t>PRY-08-01</t>
  </si>
  <si>
    <t>PRY-08-02</t>
  </si>
  <si>
    <t>PRY-09-00</t>
  </si>
  <si>
    <t>PRY-09-01</t>
  </si>
  <si>
    <t>PRY-09-02</t>
  </si>
  <si>
    <t>PRY-09-03</t>
  </si>
  <si>
    <t>PRY-09-04</t>
  </si>
  <si>
    <t>PRY-09-05</t>
  </si>
  <si>
    <t>PRY-10-00</t>
  </si>
  <si>
    <t>Registro multidimensional Wayúu2</t>
  </si>
  <si>
    <t>PRY-10-01</t>
  </si>
  <si>
    <t>PRY-10-02</t>
  </si>
  <si>
    <t>PRY-10-03</t>
  </si>
  <si>
    <t>PRY-10-04</t>
  </si>
  <si>
    <t>PRY-10-05</t>
  </si>
  <si>
    <t>PRY-11-00</t>
  </si>
  <si>
    <t>PRY-11-01</t>
  </si>
  <si>
    <t>PRY-11-02</t>
  </si>
  <si>
    <t>PRY-11-03</t>
  </si>
  <si>
    <t>PRY-11-04</t>
  </si>
  <si>
    <t>PRY-12-00</t>
  </si>
  <si>
    <t>PRY-12-01</t>
  </si>
  <si>
    <t>PRY-13-03</t>
  </si>
  <si>
    <t>PRY-14-00</t>
  </si>
  <si>
    <t>PRY-14-01</t>
  </si>
  <si>
    <t>PRY-14-02</t>
  </si>
  <si>
    <t>PRY-14-03</t>
  </si>
  <si>
    <t>PRY-14-04</t>
  </si>
  <si>
    <t>PRY-14-05</t>
  </si>
  <si>
    <t>PRY-14-06</t>
  </si>
  <si>
    <t>PRY-15-00</t>
  </si>
  <si>
    <t>PRY-15-01</t>
  </si>
  <si>
    <t>PRY-15-02</t>
  </si>
  <si>
    <t>PRY-15-03</t>
  </si>
  <si>
    <t>PRY-15-04</t>
  </si>
  <si>
    <t>PRY-16-00</t>
  </si>
  <si>
    <t>PRY-16-01</t>
  </si>
  <si>
    <t>PRY-16-02</t>
  </si>
  <si>
    <t>PRY-16-03</t>
  </si>
  <si>
    <t>PRY-17-00</t>
  </si>
  <si>
    <t>PRY-17-01</t>
  </si>
  <si>
    <t>PRY-17-02</t>
  </si>
  <si>
    <t>PRY-17-03</t>
  </si>
  <si>
    <t>PRY-18-00</t>
  </si>
  <si>
    <t>PRY-18-01</t>
  </si>
  <si>
    <t>PRY-18-02</t>
  </si>
  <si>
    <t>PRY-18-03</t>
  </si>
  <si>
    <t>PRY-18-04</t>
  </si>
  <si>
    <t>PRY-19-00</t>
  </si>
  <si>
    <t>PRY-19-01</t>
  </si>
  <si>
    <t>PRY-19-02</t>
  </si>
  <si>
    <t>PRY-19-03</t>
  </si>
  <si>
    <t>PRY-19-04</t>
  </si>
  <si>
    <t>PRY-19-05</t>
  </si>
  <si>
    <t>PRY-19-06</t>
  </si>
  <si>
    <t>PRY-19-07</t>
  </si>
  <si>
    <t>PRY-19-08</t>
  </si>
  <si>
    <t>PRY-19-09</t>
  </si>
  <si>
    <t>PRY-19-10</t>
  </si>
  <si>
    <t>PRY-19-11</t>
  </si>
  <si>
    <t>PRY-19-12</t>
  </si>
  <si>
    <t>PRY-19-13</t>
  </si>
  <si>
    <t>PRY-19-14</t>
  </si>
  <si>
    <t>PRY-20-00</t>
  </si>
  <si>
    <t>PRY-20-01</t>
  </si>
  <si>
    <t>PRY-20-02</t>
  </si>
  <si>
    <t>PRY-20-03</t>
  </si>
  <si>
    <t>PRY-20-04</t>
  </si>
  <si>
    <t>PRY-21-00</t>
  </si>
  <si>
    <t>PRY-21-01</t>
  </si>
  <si>
    <t>PRY-21-02</t>
  </si>
  <si>
    <t>PRY-22-00</t>
  </si>
  <si>
    <t>PRY-22-01</t>
  </si>
  <si>
    <t>PRY-22-02</t>
  </si>
  <si>
    <t>PRY-23-00</t>
  </si>
  <si>
    <t>PRY-23-01</t>
  </si>
  <si>
    <t>PRY-23-02</t>
  </si>
  <si>
    <t>(en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</si>
</sst>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yyyy"/>
  </numFmts>
  <fonts count="20" x14ac:knownFonts="1">
    <font>
      <sz val="11"/>
      <color theme="1"/>
      <name val="Calibri"/>
      <family val="2"/>
      <scheme val="minor"/>
    </font>
    <font>
      <sz val="11"/>
      <color theme="1"/>
      <name val="Calibri"/>
      <family val="2"/>
      <scheme val="minor"/>
    </font>
    <font>
      <b/>
      <sz val="9"/>
      <color theme="1"/>
      <name val="Calibri Light"/>
      <family val="2"/>
      <scheme val="major"/>
    </font>
    <font>
      <b/>
      <sz val="9"/>
      <color theme="0"/>
      <name val="Calibri Light"/>
      <family val="2"/>
      <scheme val="major"/>
    </font>
    <font>
      <sz val="9"/>
      <color theme="1"/>
      <name val="Calibri Light"/>
      <family val="2"/>
      <scheme val="major"/>
    </font>
    <font>
      <sz val="11"/>
      <color theme="1"/>
      <name val="Segoe UI"/>
      <family val="2"/>
    </font>
    <font>
      <b/>
      <sz val="11"/>
      <color theme="1"/>
      <name val="Segoe UI"/>
      <family val="2"/>
    </font>
    <font>
      <b/>
      <sz val="9"/>
      <color rgb="FF000000"/>
      <name val="Aptos Display"/>
      <family val="2"/>
    </font>
    <font>
      <sz val="9"/>
      <color rgb="FF000000"/>
      <name val="Aptos Display"/>
      <family val="2"/>
    </font>
    <font>
      <b/>
      <sz val="9"/>
      <name val="Calibri Light"/>
      <family val="2"/>
      <scheme val="major"/>
    </font>
    <font>
      <sz val="9"/>
      <name val="Calibri Light"/>
      <family val="2"/>
      <scheme val="major"/>
    </font>
    <font>
      <b/>
      <sz val="9"/>
      <color rgb="FF000000"/>
      <name val="Calibri Light"/>
      <family val="2"/>
    </font>
    <font>
      <b/>
      <sz val="9"/>
      <color theme="1"/>
      <name val="Calibri Light"/>
      <family val="2"/>
    </font>
    <font>
      <sz val="11"/>
      <color theme="1"/>
      <name val="Calibri Light"/>
      <family val="2"/>
      <scheme val="major"/>
    </font>
    <font>
      <b/>
      <sz val="11"/>
      <color theme="1"/>
      <name val="Calibri Light"/>
      <family val="2"/>
      <scheme val="major"/>
    </font>
    <font>
      <b/>
      <sz val="11"/>
      <color theme="0"/>
      <name val="Calibri Light"/>
      <family val="2"/>
      <scheme val="major"/>
    </font>
    <font>
      <sz val="12"/>
      <color theme="1"/>
      <name val="Calibri"/>
      <family val="2"/>
      <scheme val="minor"/>
    </font>
    <font>
      <sz val="10"/>
      <name val="Arial"/>
      <family val="2"/>
    </font>
    <font>
      <sz val="11"/>
      <color theme="1"/>
      <name val="Calibri Light"/>
      <scheme val="major"/>
    </font>
    <font>
      <b/>
      <sz val="11"/>
      <color theme="1"/>
      <name val="Calibri Light"/>
      <scheme val="major"/>
    </font>
  </fonts>
  <fills count="13">
    <fill>
      <patternFill patternType="none"/>
    </fill>
    <fill>
      <patternFill patternType="gray125"/>
    </fill>
    <fill>
      <patternFill patternType="solid">
        <fgColor theme="4" tint="0.79998168889431442"/>
        <bgColor theme="4" tint="0.79998168889431442"/>
      </patternFill>
    </fill>
    <fill>
      <patternFill patternType="solid">
        <fgColor rgb="FF92D050"/>
        <bgColor indexed="64"/>
      </patternFill>
    </fill>
    <fill>
      <patternFill patternType="solid">
        <fgColor rgb="FF0070C0"/>
        <bgColor indexed="64"/>
      </patternFill>
    </fill>
    <fill>
      <patternFill patternType="solid">
        <fgColor rgb="FF00B050"/>
        <bgColor indexed="64"/>
      </patternFill>
    </fill>
    <fill>
      <patternFill patternType="solid">
        <fgColor theme="9" tint="-0.249977111117893"/>
        <bgColor indexed="64"/>
      </patternFill>
    </fill>
    <fill>
      <patternFill patternType="solid">
        <fgColor rgb="FF002060"/>
        <bgColor indexed="64"/>
      </patternFill>
    </fill>
    <fill>
      <patternFill patternType="solid">
        <fgColor theme="4"/>
        <bgColor indexed="64"/>
      </patternFill>
    </fill>
    <fill>
      <patternFill patternType="solid">
        <fgColor rgb="FF00B0F0"/>
        <bgColor indexed="64"/>
      </patternFill>
    </fill>
    <fill>
      <patternFill patternType="solid">
        <fgColor theme="0" tint="-4.9989318521683403E-2"/>
        <bgColor indexed="64"/>
      </patternFill>
    </fill>
    <fill>
      <patternFill patternType="solid">
        <fgColor theme="0" tint="-4.9989318521683403E-2"/>
        <bgColor rgb="FF000000"/>
      </patternFill>
    </fill>
    <fill>
      <patternFill patternType="solid">
        <fgColor theme="8" tint="-0.249977111117893"/>
        <bgColor theme="8" tint="-0.249977111117893"/>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theme="0"/>
      </bottom>
      <diagonal/>
    </border>
    <border>
      <left/>
      <right/>
      <top style="medium">
        <color indexed="64"/>
      </top>
      <bottom style="thin">
        <color theme="0"/>
      </bottom>
      <diagonal/>
    </border>
    <border>
      <left/>
      <right style="medium">
        <color indexed="64"/>
      </right>
      <top style="medium">
        <color indexed="64"/>
      </top>
      <bottom style="thin">
        <color theme="0"/>
      </bottom>
      <diagonal/>
    </border>
    <border>
      <left style="medium">
        <color indexed="64"/>
      </left>
      <right/>
      <top style="thin">
        <color theme="0"/>
      </top>
      <bottom style="thin">
        <color theme="0"/>
      </bottom>
      <diagonal/>
    </border>
    <border>
      <left/>
      <right/>
      <top style="thin">
        <color theme="0"/>
      </top>
      <bottom style="thin">
        <color theme="0"/>
      </bottom>
      <diagonal/>
    </border>
    <border>
      <left/>
      <right style="medium">
        <color indexed="64"/>
      </right>
      <top style="thin">
        <color theme="0"/>
      </top>
      <bottom style="thin">
        <color theme="0"/>
      </bottom>
      <diagonal/>
    </border>
    <border>
      <left style="medium">
        <color indexed="64"/>
      </left>
      <right/>
      <top style="thin">
        <color theme="0"/>
      </top>
      <bottom style="medium">
        <color indexed="64"/>
      </bottom>
      <diagonal/>
    </border>
    <border>
      <left/>
      <right/>
      <top style="thin">
        <color theme="0"/>
      </top>
      <bottom style="medium">
        <color indexed="64"/>
      </bottom>
      <diagonal/>
    </border>
    <border>
      <left/>
      <right style="medium">
        <color indexed="64"/>
      </right>
      <top style="thin">
        <color theme="0"/>
      </top>
      <bottom style="medium">
        <color indexed="64"/>
      </bottom>
      <diagonal/>
    </border>
    <border>
      <left style="medium">
        <color indexed="64"/>
      </left>
      <right/>
      <top style="thin">
        <color theme="0"/>
      </top>
      <bottom/>
      <diagonal/>
    </border>
    <border>
      <left/>
      <right/>
      <top style="thin">
        <color theme="0"/>
      </top>
      <bottom/>
      <diagonal/>
    </border>
    <border>
      <left/>
      <right style="medium">
        <color indexed="64"/>
      </right>
      <top style="thin">
        <color theme="0"/>
      </top>
      <bottom/>
      <diagonal/>
    </border>
  </borders>
  <cellStyleXfs count="9">
    <xf numFmtId="0" fontId="0" fillId="0" borderId="0"/>
    <xf numFmtId="9" fontId="1"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0" fontId="16" fillId="0" borderId="0"/>
    <xf numFmtId="0" fontId="17" fillId="0" borderId="0"/>
    <xf numFmtId="0" fontId="1" fillId="0" borderId="0"/>
  </cellStyleXfs>
  <cellXfs count="76">
    <xf numFmtId="0" fontId="0" fillId="0" borderId="0" xfId="0"/>
    <xf numFmtId="0" fontId="2" fillId="2" borderId="1" xfId="2" applyFont="1" applyFill="1" applyBorder="1" applyAlignment="1">
      <alignment horizontal="center" vertical="center" wrapText="1"/>
    </xf>
    <xf numFmtId="0" fontId="4" fillId="0" borderId="1" xfId="2" applyFont="1" applyBorder="1" applyAlignment="1">
      <alignment vertical="center" wrapText="1"/>
    </xf>
    <xf numFmtId="17" fontId="2" fillId="2" borderId="1" xfId="2" applyNumberFormat="1" applyFont="1" applyFill="1" applyBorder="1" applyAlignment="1">
      <alignment horizontal="center" vertical="center" wrapText="1"/>
    </xf>
    <xf numFmtId="49" fontId="4" fillId="0" borderId="1" xfId="2" applyNumberFormat="1" applyFont="1" applyBorder="1" applyAlignment="1">
      <alignment horizontal="center" vertical="center" wrapText="1"/>
    </xf>
    <xf numFmtId="17" fontId="4" fillId="0" borderId="1" xfId="2" applyNumberFormat="1" applyFont="1" applyBorder="1" applyAlignment="1">
      <alignment horizontal="center" vertical="center" wrapText="1"/>
    </xf>
    <xf numFmtId="2" fontId="4" fillId="0" borderId="1" xfId="4" applyNumberFormat="1" applyFont="1" applyBorder="1" applyAlignment="1">
      <alignment horizontal="center" vertical="center" wrapText="1"/>
    </xf>
    <xf numFmtId="49" fontId="2" fillId="10" borderId="1" xfId="2" applyNumberFormat="1" applyFont="1" applyFill="1" applyBorder="1" applyAlignment="1">
      <alignment horizontal="center" vertical="center" wrapText="1"/>
    </xf>
    <xf numFmtId="0" fontId="2" fillId="10" borderId="1" xfId="2" applyFont="1" applyFill="1" applyBorder="1" applyAlignment="1">
      <alignment horizontal="center" vertical="center" wrapText="1"/>
    </xf>
    <xf numFmtId="49" fontId="9" fillId="10" borderId="1" xfId="2" applyNumberFormat="1" applyFont="1" applyFill="1" applyBorder="1" applyAlignment="1">
      <alignment horizontal="center" vertical="center" wrapText="1"/>
    </xf>
    <xf numFmtId="0" fontId="11" fillId="11" borderId="1" xfId="2" applyFont="1" applyFill="1" applyBorder="1" applyAlignment="1">
      <alignment horizontal="center" vertical="center" wrapText="1"/>
    </xf>
    <xf numFmtId="0" fontId="2" fillId="10" borderId="1" xfId="2" applyFont="1" applyFill="1" applyBorder="1" applyAlignment="1">
      <alignment vertical="center" wrapText="1"/>
    </xf>
    <xf numFmtId="17" fontId="2" fillId="10" borderId="1" xfId="2" applyNumberFormat="1" applyFont="1" applyFill="1" applyBorder="1" applyAlignment="1">
      <alignment horizontal="center" vertical="center" wrapText="1"/>
    </xf>
    <xf numFmtId="2" fontId="2" fillId="10" borderId="1" xfId="4" applyNumberFormat="1" applyFont="1" applyFill="1" applyBorder="1" applyAlignment="1">
      <alignment horizontal="center" vertical="center" wrapText="1"/>
    </xf>
    <xf numFmtId="0" fontId="7" fillId="11" borderId="1" xfId="2" applyFont="1" applyFill="1" applyBorder="1" applyAlignment="1">
      <alignment vertical="center" wrapText="1"/>
    </xf>
    <xf numFmtId="0" fontId="8" fillId="10" borderId="1" xfId="2" applyFont="1" applyFill="1" applyBorder="1" applyAlignment="1">
      <alignment vertical="center" wrapText="1"/>
    </xf>
    <xf numFmtId="0" fontId="4" fillId="10" borderId="1" xfId="2" applyFont="1" applyFill="1" applyBorder="1" applyAlignment="1">
      <alignment vertical="center" wrapText="1"/>
    </xf>
    <xf numFmtId="0" fontId="9" fillId="10" borderId="1" xfId="2" applyFont="1" applyFill="1" applyBorder="1" applyAlignment="1">
      <alignment vertical="center" wrapText="1"/>
    </xf>
    <xf numFmtId="0" fontId="11" fillId="11" borderId="1" xfId="2" applyFont="1" applyFill="1" applyBorder="1" applyAlignment="1">
      <alignment vertical="center" wrapText="1"/>
    </xf>
    <xf numFmtId="0" fontId="12" fillId="11" borderId="1" xfId="2" applyFont="1" applyFill="1" applyBorder="1" applyAlignment="1">
      <alignment horizontal="left" vertical="center" wrapText="1"/>
    </xf>
    <xf numFmtId="0" fontId="2" fillId="10" borderId="1" xfId="0" applyFont="1" applyFill="1" applyBorder="1" applyAlignment="1">
      <alignment vertical="center" wrapText="1"/>
    </xf>
    <xf numFmtId="0" fontId="2" fillId="2" borderId="1" xfId="1" applyNumberFormat="1" applyFont="1" applyFill="1" applyBorder="1" applyAlignment="1">
      <alignment horizontal="center" vertical="center" wrapText="1"/>
    </xf>
    <xf numFmtId="0" fontId="5" fillId="0" borderId="0" xfId="2" applyAlignment="1">
      <alignment vertical="center" wrapText="1"/>
    </xf>
    <xf numFmtId="0" fontId="6" fillId="0" borderId="0" xfId="2" applyFont="1" applyAlignment="1">
      <alignment vertical="center" wrapText="1"/>
    </xf>
    <xf numFmtId="9" fontId="5" fillId="0" borderId="0" xfId="1" applyFont="1" applyFill="1" applyAlignment="1">
      <alignment vertical="center" wrapText="1"/>
    </xf>
    <xf numFmtId="10" fontId="4" fillId="10" borderId="1" xfId="1" applyNumberFormat="1" applyFont="1" applyFill="1" applyBorder="1" applyAlignment="1">
      <alignment horizontal="right" vertical="center" wrapText="1"/>
    </xf>
    <xf numFmtId="10" fontId="2" fillId="10" borderId="1" xfId="1" applyNumberFormat="1" applyFont="1" applyFill="1" applyBorder="1" applyAlignment="1">
      <alignment horizontal="center" vertical="center" wrapText="1"/>
    </xf>
    <xf numFmtId="10" fontId="2" fillId="10" borderId="1" xfId="1" applyNumberFormat="1" applyFont="1" applyFill="1" applyBorder="1" applyAlignment="1">
      <alignment horizontal="right" vertical="center" wrapText="1"/>
    </xf>
    <xf numFmtId="10" fontId="4" fillId="0" borderId="1" xfId="1" applyNumberFormat="1" applyFont="1" applyBorder="1" applyAlignment="1">
      <alignment horizontal="right" vertical="center" wrapText="1"/>
    </xf>
    <xf numFmtId="10" fontId="4" fillId="0" borderId="1" xfId="1" applyNumberFormat="1" applyFont="1" applyBorder="1" applyAlignment="1">
      <alignment horizontal="center" vertical="center" wrapText="1"/>
    </xf>
    <xf numFmtId="10" fontId="10" fillId="10" borderId="1" xfId="1" applyNumberFormat="1" applyFont="1" applyFill="1" applyBorder="1" applyAlignment="1">
      <alignment horizontal="right" vertical="center" wrapText="1"/>
    </xf>
    <xf numFmtId="10" fontId="9" fillId="10" borderId="1" xfId="1" applyNumberFormat="1" applyFont="1" applyFill="1" applyBorder="1" applyAlignment="1">
      <alignment horizontal="center" vertical="center" wrapText="1"/>
    </xf>
    <xf numFmtId="10" fontId="11" fillId="11" borderId="1" xfId="1" applyNumberFormat="1" applyFont="1" applyFill="1" applyBorder="1" applyAlignment="1">
      <alignment horizontal="center" vertical="center" wrapText="1"/>
    </xf>
    <xf numFmtId="17" fontId="5" fillId="0" borderId="0" xfId="2" applyNumberFormat="1" applyAlignment="1">
      <alignment vertical="center" wrapText="1"/>
    </xf>
    <xf numFmtId="0" fontId="13" fillId="0" borderId="0" xfId="0" applyFont="1" applyAlignment="1">
      <alignment vertical="center" wrapText="1"/>
    </xf>
    <xf numFmtId="0" fontId="13" fillId="0" borderId="0" xfId="0" applyFont="1" applyAlignment="1">
      <alignment horizontal="center" vertical="center" wrapText="1"/>
    </xf>
    <xf numFmtId="0" fontId="14" fillId="0" borderId="0" xfId="0" applyFont="1" applyAlignment="1">
      <alignment vertical="center" wrapText="1"/>
    </xf>
    <xf numFmtId="17" fontId="15" fillId="12" borderId="5" xfId="0" applyNumberFormat="1" applyFont="1" applyFill="1" applyBorder="1" applyAlignment="1">
      <alignment vertical="center" textRotation="90" wrapText="1"/>
    </xf>
    <xf numFmtId="17" fontId="15" fillId="12" borderId="0" xfId="0" applyNumberFormat="1" applyFont="1" applyFill="1" applyAlignment="1">
      <alignment vertical="center" textRotation="90" wrapText="1"/>
    </xf>
    <xf numFmtId="17" fontId="15" fillId="12" borderId="6" xfId="0" applyNumberFormat="1" applyFont="1" applyFill="1" applyBorder="1" applyAlignment="1">
      <alignment vertical="center" textRotation="90" wrapText="1"/>
    </xf>
    <xf numFmtId="1" fontId="13" fillId="0" borderId="10" xfId="5" applyNumberFormat="1" applyFont="1" applyBorder="1" applyAlignment="1">
      <alignment vertical="center" wrapText="1"/>
    </xf>
    <xf numFmtId="1" fontId="13" fillId="0" borderId="11" xfId="5" applyNumberFormat="1" applyFont="1" applyBorder="1" applyAlignment="1">
      <alignment vertical="center" wrapText="1"/>
    </xf>
    <xf numFmtId="1" fontId="13" fillId="0" borderId="12" xfId="5" applyNumberFormat="1" applyFont="1" applyBorder="1" applyAlignment="1">
      <alignment vertical="center" wrapText="1"/>
    </xf>
    <xf numFmtId="1" fontId="13" fillId="0" borderId="13" xfId="5" applyNumberFormat="1" applyFont="1" applyBorder="1" applyAlignment="1">
      <alignment vertical="center" wrapText="1"/>
    </xf>
    <xf numFmtId="1" fontId="13" fillId="0" borderId="14" xfId="5" applyNumberFormat="1" applyFont="1" applyBorder="1" applyAlignment="1">
      <alignment vertical="center" wrapText="1"/>
    </xf>
    <xf numFmtId="1" fontId="13" fillId="0" borderId="15" xfId="5" applyNumberFormat="1" applyFont="1" applyBorder="1" applyAlignment="1">
      <alignment vertical="center" wrapText="1"/>
    </xf>
    <xf numFmtId="0" fontId="13" fillId="0" borderId="13" xfId="0" applyFont="1" applyBorder="1" applyAlignment="1">
      <alignment vertical="center" wrapText="1"/>
    </xf>
    <xf numFmtId="0" fontId="13" fillId="0" borderId="14" xfId="0" applyFont="1" applyBorder="1" applyAlignment="1">
      <alignment vertical="center" wrapText="1"/>
    </xf>
    <xf numFmtId="0" fontId="13" fillId="0" borderId="15" xfId="0" applyFont="1" applyBorder="1" applyAlignment="1">
      <alignment vertical="center" wrapText="1"/>
    </xf>
    <xf numFmtId="0" fontId="13" fillId="0" borderId="16" xfId="0" applyFont="1" applyBorder="1" applyAlignment="1">
      <alignment vertical="center" wrapText="1"/>
    </xf>
    <xf numFmtId="0" fontId="13" fillId="0" borderId="17" xfId="0" applyFont="1" applyBorder="1" applyAlignment="1">
      <alignment vertical="center" wrapText="1"/>
    </xf>
    <xf numFmtId="0" fontId="13" fillId="0" borderId="18" xfId="0" applyFont="1" applyBorder="1" applyAlignment="1">
      <alignment vertical="center" wrapText="1"/>
    </xf>
    <xf numFmtId="0" fontId="18" fillId="0" borderId="0" xfId="0" pivotButton="1" applyFont="1" applyAlignment="1">
      <alignment vertical="center" wrapText="1"/>
    </xf>
    <xf numFmtId="0" fontId="19" fillId="0" borderId="0" xfId="0" applyFont="1" applyAlignment="1">
      <alignment vertical="center" wrapText="1"/>
    </xf>
    <xf numFmtId="0" fontId="19" fillId="0" borderId="0" xfId="0" pivotButton="1" applyFont="1" applyAlignment="1">
      <alignment vertical="center" wrapText="1"/>
    </xf>
    <xf numFmtId="0" fontId="19" fillId="0" borderId="0" xfId="0" applyFont="1" applyAlignment="1">
      <alignment horizontal="center" vertical="center" wrapText="1"/>
    </xf>
    <xf numFmtId="0" fontId="18" fillId="0" borderId="0" xfId="0" applyFont="1" applyAlignment="1">
      <alignment vertical="center" wrapText="1"/>
    </xf>
    <xf numFmtId="164" fontId="18" fillId="0" borderId="0" xfId="0" applyNumberFormat="1" applyFont="1" applyAlignment="1">
      <alignment horizontal="center" vertical="center" wrapText="1"/>
    </xf>
    <xf numFmtId="0" fontId="4" fillId="0" borderId="1" xfId="0" applyFont="1" applyBorder="1" applyAlignment="1">
      <alignment vertical="center" wrapText="1"/>
    </xf>
    <xf numFmtId="0" fontId="13" fillId="0" borderId="19" xfId="0" applyFont="1" applyBorder="1" applyAlignment="1">
      <alignment vertical="center" wrapText="1"/>
    </xf>
    <xf numFmtId="0" fontId="13" fillId="0" borderId="20" xfId="0" applyFont="1" applyBorder="1" applyAlignment="1">
      <alignment vertical="center" wrapText="1"/>
    </xf>
    <xf numFmtId="0" fontId="13" fillId="0" borderId="21" xfId="0" applyFont="1" applyBorder="1" applyAlignment="1">
      <alignment vertical="center" wrapText="1"/>
    </xf>
    <xf numFmtId="0" fontId="3" fillId="5" borderId="3"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2" applyFont="1" applyFill="1" applyBorder="1" applyAlignment="1">
      <alignment horizontal="center" vertical="center" wrapText="1"/>
    </xf>
    <xf numFmtId="0" fontId="3" fillId="4" borderId="1" xfId="2" applyFont="1" applyFill="1" applyBorder="1" applyAlignment="1">
      <alignment horizontal="center" vertical="center" wrapText="1"/>
    </xf>
    <xf numFmtId="0" fontId="3" fillId="8" borderId="1" xfId="2" applyFont="1" applyFill="1" applyBorder="1" applyAlignment="1">
      <alignment horizontal="center" vertical="center" wrapText="1"/>
    </xf>
    <xf numFmtId="0" fontId="3" fillId="9" borderId="1" xfId="2"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cellXfs>
  <cellStyles count="9">
    <cellStyle name="Millares" xfId="5" builtinId="3"/>
    <cellStyle name="Millares 2" xfId="4" xr:uid="{ACD036CA-5A53-40C8-BC1C-425AFF10FE57}"/>
    <cellStyle name="Normal" xfId="0" builtinId="0"/>
    <cellStyle name="Normal 2" xfId="2" xr:uid="{8B9F4E49-1089-4412-88D7-9FE3046D84D9}"/>
    <cellStyle name="Normal 2 2" xfId="6" xr:uid="{4B16B3F9-8846-4BC1-8803-8F70C626A024}"/>
    <cellStyle name="Normal 3" xfId="7" xr:uid="{AD3A57B6-1C11-40A1-8BFA-693B38410BD8}"/>
    <cellStyle name="Normal 4" xfId="8" xr:uid="{EA14B60D-76E4-4B57-BCE2-C1B826F53E89}"/>
    <cellStyle name="Porcentaje" xfId="1" builtinId="5"/>
    <cellStyle name="Porcentaje 2" xfId="3" xr:uid="{B3CBFA1A-F035-488E-A867-3ADB34B473D1}"/>
  </cellStyles>
  <dxfs count="93">
    <dxf>
      <font>
        <color theme="0" tint="-0.499984740745262"/>
      </font>
      <fill>
        <patternFill>
          <bgColor theme="0" tint="-0.499984740745262"/>
        </patternFill>
      </fill>
    </dxf>
    <dxf>
      <font>
        <color theme="0"/>
      </font>
    </dxf>
    <dxf>
      <font>
        <color rgb="FF00FF00"/>
      </font>
      <fill>
        <patternFill>
          <bgColor rgb="FF00FF00"/>
        </patternFill>
      </fill>
    </dxf>
    <dxf>
      <numFmt numFmtId="164" formatCode="yyyy"/>
    </dxf>
    <dxf>
      <alignment vertical="center"/>
    </dxf>
    <dxf>
      <alignment vertical="center"/>
    </dxf>
    <dxf>
      <alignment vertical="center"/>
    </dxf>
    <dxf>
      <alignment vertical="center"/>
    </dxf>
    <dxf>
      <alignment vertical="center"/>
    </dxf>
    <dxf>
      <alignment vertical="center"/>
    </dxf>
    <dxf>
      <alignment vertical="center"/>
    </dxf>
    <dxf>
      <font>
        <b/>
      </font>
    </dxf>
    <dxf>
      <font>
        <b/>
      </font>
    </dxf>
    <dxf>
      <alignment horizontal="center"/>
    </dxf>
    <dxf>
      <font>
        <sz val="11"/>
      </font>
    </dxf>
    <dxf>
      <font>
        <sz val="11"/>
      </font>
    </dxf>
    <dxf>
      <font>
        <sz val="11"/>
      </font>
    </dxf>
    <dxf>
      <font>
        <sz val="11"/>
      </font>
    </dxf>
    <dxf>
      <font>
        <sz val="11"/>
      </font>
    </dxf>
    <dxf>
      <font>
        <sz val="11"/>
      </font>
    </dxf>
    <dxf>
      <font>
        <sz val="11"/>
      </font>
    </dxf>
    <dxf>
      <font>
        <sz val="11"/>
      </font>
    </dxf>
    <dxf>
      <font>
        <name val="Calibri Light"/>
        <scheme val="major"/>
      </font>
    </dxf>
    <dxf>
      <font>
        <name val="Calibri Light"/>
        <scheme val="major"/>
      </font>
    </dxf>
    <dxf>
      <font>
        <name val="Calibri Light"/>
        <scheme val="major"/>
      </font>
    </dxf>
    <dxf>
      <font>
        <name val="Calibri Light"/>
        <scheme val="major"/>
      </font>
    </dxf>
    <dxf>
      <font>
        <name val="Calibri Light"/>
        <scheme val="major"/>
      </font>
    </dxf>
    <dxf>
      <font>
        <name val="Calibri Light"/>
        <scheme val="major"/>
      </font>
    </dxf>
    <dxf>
      <font>
        <name val="Calibri Light"/>
        <scheme val="major"/>
      </font>
    </dxf>
    <dxf>
      <font>
        <name val="Calibri Light"/>
        <scheme val="major"/>
      </font>
    </dxf>
    <dxf>
      <font>
        <b/>
      </font>
    </dxf>
    <dxf>
      <font>
        <b/>
      </font>
    </dxf>
    <dxf>
      <font>
        <b/>
      </font>
    </dxf>
    <dxf>
      <font>
        <sz val="14"/>
      </font>
    </dxf>
    <dxf>
      <font>
        <name val="Calibri Light"/>
        <scheme val="major"/>
      </font>
    </dxf>
    <dxf>
      <alignment vertical="top"/>
    </dxf>
    <dxf>
      <alignment vertical="top"/>
    </dxf>
    <dxf>
      <alignment vertical="top"/>
    </dxf>
    <dxf>
      <alignment vertical="top"/>
    </dxf>
    <dxf>
      <alignment vertical="top"/>
    </dxf>
    <dxf>
      <alignment vertical="top"/>
    </dxf>
    <dxf>
      <alignment vertical="top"/>
    </dxf>
    <dxf>
      <alignment wrapText="1"/>
    </dxf>
    <dxf>
      <alignment wrapText="1"/>
    </dxf>
    <dxf>
      <alignment wrapText="1"/>
    </dxf>
    <dxf>
      <alignment wrapText="1"/>
    </dxf>
    <dxf>
      <alignment wrapText="1"/>
    </dxf>
    <dxf>
      <numFmt numFmtId="164" formatCode="yyyy"/>
    </dxf>
    <dxf>
      <alignment vertical="center"/>
    </dxf>
    <dxf>
      <alignment vertical="center"/>
    </dxf>
    <dxf>
      <alignment vertical="center"/>
    </dxf>
    <dxf>
      <alignment vertical="center"/>
    </dxf>
    <dxf>
      <alignment vertical="center"/>
    </dxf>
    <dxf>
      <alignment vertical="center"/>
    </dxf>
    <dxf>
      <alignment vertical="center"/>
    </dxf>
    <dxf>
      <font>
        <b/>
      </font>
    </dxf>
    <dxf>
      <font>
        <b/>
      </font>
    </dxf>
    <dxf>
      <alignment horizontal="center"/>
    </dxf>
    <dxf>
      <alignment horizontal="center"/>
    </dxf>
    <dxf>
      <font>
        <b/>
      </font>
    </dxf>
    <dxf>
      <font>
        <sz val="11"/>
      </font>
    </dxf>
    <dxf>
      <font>
        <sz val="11"/>
      </font>
    </dxf>
    <dxf>
      <font>
        <sz val="11"/>
      </font>
    </dxf>
    <dxf>
      <font>
        <sz val="11"/>
      </font>
    </dxf>
    <dxf>
      <font>
        <sz val="11"/>
      </font>
    </dxf>
    <dxf>
      <font>
        <sz val="11"/>
      </font>
    </dxf>
    <dxf>
      <font>
        <sz val="11"/>
      </font>
    </dxf>
    <dxf>
      <font>
        <sz val="11"/>
      </font>
    </dxf>
    <dxf>
      <font>
        <name val="Calibri Light"/>
        <scheme val="major"/>
      </font>
    </dxf>
    <dxf>
      <font>
        <name val="Calibri Light"/>
        <scheme val="major"/>
      </font>
    </dxf>
    <dxf>
      <font>
        <name val="Calibri Light"/>
        <scheme val="major"/>
      </font>
    </dxf>
    <dxf>
      <font>
        <name val="Calibri Light"/>
        <scheme val="major"/>
      </font>
    </dxf>
    <dxf>
      <font>
        <name val="Calibri Light"/>
        <scheme val="major"/>
      </font>
    </dxf>
    <dxf>
      <font>
        <name val="Calibri Light"/>
        <scheme val="major"/>
      </font>
    </dxf>
    <dxf>
      <font>
        <name val="Calibri Light"/>
        <scheme val="major"/>
      </font>
    </dxf>
    <dxf>
      <font>
        <name val="Calibri Light"/>
        <scheme val="major"/>
      </font>
    </dxf>
    <dxf>
      <numFmt numFmtId="22" formatCode="mmm\-yy"/>
    </dxf>
    <dxf>
      <numFmt numFmtId="22" formatCode="mmm\-yy"/>
    </dxf>
    <dxf>
      <font>
        <b/>
      </font>
    </dxf>
    <dxf>
      <font>
        <b/>
      </font>
    </dxf>
    <dxf>
      <font>
        <sz val="14"/>
      </font>
    </dxf>
    <dxf>
      <font>
        <name val="Calibri Light"/>
        <scheme val="major"/>
      </font>
    </dxf>
    <dxf>
      <alignment vertical="top"/>
    </dxf>
    <dxf>
      <alignment vertical="top"/>
    </dxf>
    <dxf>
      <alignment vertical="top"/>
    </dxf>
    <dxf>
      <alignment vertical="top"/>
    </dxf>
    <dxf>
      <alignment vertical="top"/>
    </dxf>
    <dxf>
      <alignment vertical="top"/>
    </dxf>
    <dxf>
      <alignment wrapText="1"/>
    </dxf>
    <dxf>
      <alignment wrapText="1"/>
    </dxf>
    <dxf>
      <alignment wrapText="1"/>
    </dxf>
    <dxf>
      <alignment wrapText="1"/>
    </dxf>
    <dxf>
      <alignment wrapText="1"/>
    </dxf>
  </dxfs>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pivotCacheDefinition" Target="pivotCache/pivotCacheDefinition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uis Gabriel Piñeros La Rotta" refreshedDate="45686.476188773151" createdVersion="8" refreshedVersion="8" minRefreshableVersion="3" recordCount="131" xr:uid="{84E172FA-859E-4C73-B9AF-0183EDD0F526}">
  <cacheSource type="worksheet">
    <worksheetSource ref="A2:AC1048576" sheet="Portafolio"/>
  </cacheSource>
  <cacheFields count="29">
    <cacheField name="Proyecto" numFmtId="0">
      <sharedItems containsBlank="1" count="24">
        <s v="PRY-01"/>
        <s v="PRY-02"/>
        <s v="PRY-03"/>
        <s v="PRY-04"/>
        <s v="PRY-05"/>
        <s v="PRY-06"/>
        <s v="PRY-07"/>
        <s v="PRY-08"/>
        <s v="PRY-09"/>
        <s v="PRY-10"/>
        <s v="PRY-11"/>
        <s v="PRY-12"/>
        <s v="PRY-13"/>
        <s v="PRY-14"/>
        <s v="PRY-15"/>
        <s v="PRY-16"/>
        <s v="PRY-17"/>
        <s v="PRY-18"/>
        <s v="PRY-19"/>
        <s v="PRY-20"/>
        <s v="PRY-21"/>
        <s v="PRY-22"/>
        <s v="PRY-23"/>
        <m/>
      </sharedItems>
    </cacheField>
    <cacheField name="Alcance" numFmtId="0">
      <sharedItems containsBlank="1" count="17">
        <s v="00"/>
        <s v="01"/>
        <s v="02"/>
        <s v="03"/>
        <s v="04"/>
        <s v="05"/>
        <s v="06"/>
        <s v="07"/>
        <s v="08"/>
        <s v="09"/>
        <s v="10"/>
        <s v="11"/>
        <s v="12"/>
        <s v="13"/>
        <s v="14"/>
        <s v="15"/>
        <m/>
      </sharedItems>
    </cacheField>
    <cacheField name="Código" numFmtId="0">
      <sharedItems containsBlank="1" count="131">
        <s v="PRY-01-00"/>
        <s v="PRY-01-01"/>
        <s v="PRY-01-02"/>
        <s v="PRY-01-03"/>
        <s v="PRY-01-04"/>
        <s v="PRY-01-05"/>
        <s v="PRY-01-06"/>
        <s v="PRY-01-07"/>
        <s v="PRY-01-08"/>
        <s v="PRY-02-00"/>
        <s v="PRY-02-01"/>
        <s v="PRY-02-02"/>
        <s v="PRY-02-03"/>
        <s v="PRY-02-04"/>
        <s v="PRY-02-05"/>
        <s v="PRY-02-06"/>
        <s v="PRY-02-07"/>
        <s v="PRY-02-08"/>
        <s v="PRY-02-09"/>
        <s v="PRY-02-10"/>
        <s v="PRY-02-11"/>
        <s v="PRY-02-12"/>
        <s v="PRY-02-13"/>
        <s v="PRY-02-14"/>
        <s v="PRY-02-15"/>
        <s v="PRY-03-00"/>
        <s v="PRY-03-01"/>
        <s v="PRY-03-02"/>
        <s v="PRY-03-03"/>
        <s v="PRY-03-04"/>
        <s v="PRY-03-05"/>
        <s v="PRY-04-00"/>
        <s v="PRY-04-01"/>
        <s v="PRY-04-02"/>
        <s v="PRY-04-03"/>
        <s v="PRY-04-04"/>
        <s v="PRY-05-00"/>
        <s v="PRY-05-01"/>
        <s v="PRY-05-02"/>
        <s v="PRY-05-03"/>
        <s v="PRY-05-04"/>
        <s v="PRY-05-05"/>
        <s v="PRY-05-06"/>
        <s v="PRY-06-00"/>
        <s v="PRY-06-01"/>
        <s v="PRY-06-02"/>
        <s v="PRY-06-03"/>
        <s v="PRY-06-04"/>
        <s v="PRY-07-00"/>
        <s v="PRY-07-01"/>
        <s v="PRY-08-00"/>
        <s v="PRY-08-01"/>
        <s v="PRY-08-02"/>
        <s v="PRY-09-00"/>
        <s v="PRY-09-01"/>
        <s v="PRY-09-02"/>
        <s v="PRY-09-03"/>
        <s v="PRY-09-04"/>
        <s v="PRY-09-05"/>
        <s v="PRY-10-00"/>
        <s v="PRY-10-01"/>
        <s v="PRY-10-02"/>
        <s v="PRY-10-03"/>
        <s v="PRY-10-04"/>
        <s v="PRY-10-05"/>
        <s v="PRY-11-00"/>
        <s v="PRY-11-01"/>
        <s v="PRY-11-02"/>
        <s v="PRY-11-03"/>
        <s v="PRY-11-04"/>
        <s v="PRY-12-00"/>
        <s v="PRY-12-01"/>
        <s v="PRY-13-00"/>
        <s v="PRY-13-01"/>
        <s v="PRY-13-02"/>
        <s v="PRY-13-03"/>
        <s v="PRY-14-00"/>
        <s v="PRY-14-01"/>
        <s v="PRY-14-02"/>
        <s v="PRY-14-03"/>
        <s v="PRY-14-04"/>
        <s v="PRY-14-05"/>
        <s v="PRY-14-06"/>
        <s v="PRY-15-00"/>
        <s v="PRY-15-01"/>
        <s v="PRY-15-02"/>
        <s v="PRY-15-03"/>
        <s v="PRY-15-04"/>
        <s v="PRY-16-00"/>
        <s v="PRY-16-01"/>
        <s v="PRY-16-02"/>
        <s v="PRY-16-03"/>
        <s v="PRY-17-00"/>
        <s v="PRY-17-01"/>
        <s v="PRY-17-02"/>
        <s v="PRY-17-03"/>
        <s v="PRY-18-00"/>
        <s v="PRY-18-01"/>
        <s v="PRY-18-02"/>
        <s v="PRY-18-03"/>
        <s v="PRY-18-04"/>
        <s v="PRY-19-00"/>
        <s v="PRY-19-01"/>
        <s v="PRY-19-02"/>
        <s v="PRY-19-03"/>
        <s v="PRY-19-04"/>
        <s v="PRY-19-05"/>
        <s v="PRY-19-06"/>
        <s v="PRY-19-07"/>
        <s v="PRY-19-08"/>
        <s v="PRY-19-09"/>
        <s v="PRY-19-10"/>
        <s v="PRY-19-11"/>
        <s v="PRY-19-12"/>
        <s v="PRY-19-13"/>
        <s v="PRY-19-14"/>
        <s v="PRY-20-00"/>
        <s v="PRY-20-01"/>
        <s v="PRY-20-02"/>
        <s v="PRY-20-03"/>
        <s v="PRY-20-04"/>
        <s v="PRY-21-00"/>
        <s v="PRY-21-01"/>
        <s v="PRY-21-02"/>
        <s v="PRY-22-00"/>
        <s v="PRY-22-01"/>
        <s v="PRY-22-02"/>
        <s v="PRY-23-00"/>
        <s v="PRY-23-01"/>
        <s v="PRY-23-02"/>
        <m/>
      </sharedItems>
    </cacheField>
    <cacheField name="Nombre" numFmtId="0">
      <sharedItems containsBlank="1" count="126" longText="1">
        <s v="Gestión y gobierno de TI"/>
        <s v="PETI 2023-2026"/>
        <s v="Dirección de técnica de Tecnologías de la Información y Comunicaciones"/>
        <s v="Proceso de Gestión de Información y Transformación Digital"/>
        <s v="Instrumentos de gestión y control"/>
        <s v="Consolidar e implementar la arquitectura de sistemas de información"/>
        <s v="Gestión de uso y apropiación"/>
        <s v="Arquitectura de Gestión de TI"/>
        <s v="Gobierno de datos"/>
        <s v="Fortalecimiento del Ecosistema de Gestión de Datos"/>
        <s v="Fortalecer el ecosistema del servicio ciudadano de  interoperabilidad en el marco de la política de Gobierno digital, como apoyo para la recolección y difusión de las operaciones estadísticas del DANE."/>
        <s v="Fortalecimiento de las capacidades de interoperabilidad en el marco del modelo de madurez propuesto por MINTIC en el dominio tecnológico "/>
        <s v="Implementar el intercambio de documento de grandes volúmenes  mediante la plataforma Xroad como apoyo para la recolección y difusión de las operaciones estadísticas del DANE."/>
        <s v="Fortalecer la comunicación de los ciudadanos con la entidad de forma eficiente, mediante la carpeta ciudadana digital."/>
        <s v="Gestión de requerimientos para el fortalecimiento de procesos de producción de información de OOEE y RRAA del DANE."/>
        <s v="Gestionar nuevos servicios automatizados para fortalecer los procesos de producción y anonimización,   con el fin de aportar a la gestión estadística, en concordancia con las necesidades y requerimientos de las direcciones técnicas del DANE"/>
        <s v="Implementar un Piloto  que permita actualizar la arquitectura de solución y generar el formato RFI para la adquisición de nube pública."/>
        <s v="Implementar los datos maestros de empresas con el fin de tener una fuente única de consulta y la aplicación del maestro personas que permita unificar la información."/>
        <s v="Piloto de datos maestros de Lugares  para  el fortalecimiento de la producción estadísticas a partir de la innovación y la gestión tecnológica del DANE."/>
        <s v="Fortalecer el uso de los datos maestros de personas y empresas, y la aplicación del maestro de lugares para optimizar las consultas que permita unificar la información."/>
        <s v="Implementación del lago de datos local para el fortalecimiento de la producción estadística a partir de la innovación y la gestión tecnológica del DANE."/>
        <s v="Fortalecer el lago de datos hibrido como herramienta tecnológica que permita el almacenamiento, automatización,  disposición y gobiernos de los datos en un entorno local para el apoyo de la producción estadística."/>
        <s v="Mantenimiento de Lago de datos en Nube para el fortalecimiento de la producción estadística a partir de la innovación y la gestión tecnológica del DANE."/>
        <s v="Proyecto piloto para definición de posibles aplicaciones en  intercambio de información mediante el uso de  tecnologías de Blockchain para el fortalecimiento de  la innovación y la gestión tecnológica del DANE."/>
        <s v="Apropiación dominio de arquitectura de información "/>
        <s v="Iniciativas sectoriales"/>
        <s v="Automatización del procesamiento de información para la construcción de estadísticas oficiales."/>
        <s v="Interoperabilidad e intercambio de información geoespacial entre entidades y el territorio "/>
        <s v="Estudios de prospectiva y análisis de datos "/>
        <s v="Aplicación web para las comunicaciones en doble via con usuarios de estadisticas oficiales"/>
        <s v="Plataforma tecnológica del SEN 2.0."/>
        <s v="Soporte y mantenimiento de Sistemas de OOEE"/>
        <s v="Económicas (Industria, Comercio, Servicios, Infraestructura)"/>
        <s v="Sociales"/>
        <s v="Territoriales (Agropecuarias, ambientales, otros)"/>
        <s v="Índices"/>
        <s v="Soporte y mantenimiento de Sistemas de Gestión Institucional y direccionamiento estratégico"/>
        <s v="Kactus-HCM"/>
        <s v="SAE-SAI-SICO"/>
        <s v="Mercurio "/>
        <s v="Sentencias judiciales"/>
        <s v="ISOLUCION"/>
        <s v="SPGI"/>
        <s v="Sistema de Gestión Documental SGDEA"/>
        <s v="Realizar los estudios previos para la contratación y adquisición del SGDA"/>
        <s v="Etapas de Prueba"/>
        <s v="Puesta en producción "/>
        <s v="Capacitaciones "/>
        <s v="Sistema de apoyo y gestión a las territoriales"/>
        <s v="Censo de Pescadores Artesanales y de Subsistencia"/>
        <s v="Gestión y Documentación del Proyecto"/>
        <s v="Sistemas de información"/>
        <s v="Censo económico nacional urbano"/>
        <s v="Infraestructura de nube"/>
        <s v="Equipos y DMC"/>
        <s v="Conectividad"/>
        <s v="Procesamiento de información"/>
        <s v="Registro multidimensional Wayúu"/>
        <s v="Conteo Intercensal"/>
        <s v="Sistema de información EDUC"/>
        <s v="Brindar soporte y mantenimiento al sistema actual "/>
        <s v="Sistema de Información de la Gestión Financiera Pública (SIGFP)"/>
        <s v="Necesidades"/>
        <s v="Presupuesto"/>
        <s v="Líneas de acción "/>
        <s v="Renovación y mantenimiento del Sistema de Información Geoestadística (SIGE)"/>
        <s v="Actualizar e Implementar"/>
        <s v="Gestión de la información"/>
        <s v="Arquitectura y servidores que depende en gran parte de la provisión, mantenimiento y actualización de la Oficina de sistemas"/>
        <s v="Mantenimiento y actualización"/>
        <s v="depende netamente del desarrollo que hagamos desde la DIG y el grupo de GGI"/>
        <s v="Difusión "/>
        <s v="Registros administrativos (SIGRAC)"/>
        <s v="Desarrollo del SIGRAC"/>
        <s v="Recepción e implementación de servidores"/>
        <s v="Entrenamiento y capacitación de expertos "/>
        <s v="Soporte"/>
        <s v="Herramientas de datos estadísticos"/>
        <s v="SPSS "/>
        <s v="SAS "/>
        <s v="Stata "/>
        <s v="Portales ciudadanos en Nube"/>
        <s v="Portal web"/>
        <s v="Geoportal"/>
        <s v="SEN"/>
        <s v="Redes y Conectividad"/>
        <s v="Switch Core"/>
        <s v="Conectividad nacional"/>
        <s v="Red LAN"/>
        <s v="Red inalámbrica"/>
        <s v="Gestión de los servicios de infraestructura tecnológica"/>
        <s v="Aires y UPS y cableado estructurado "/>
        <s v="Renovación de dispositivos móviles de captura (DMC)"/>
        <s v="Escritorios virtuales"/>
        <s v="Mesa de servicios"/>
        <s v="Monitoreo y control"/>
        <s v="Planta telefónica"/>
        <s v="Gestión de dispositivos móviles"/>
        <s v="Licenciamiento, soporte técnico y gestión de Bases de Datos y plataformas de capa media"/>
        <s v="Licenciamiento de sistemas operativos"/>
        <s v="Equipos, terminales y periféricos (ETPs)"/>
        <s v="Ampliación de capacidades de analítica, almacenamiento y procesamiento de información"/>
        <s v="Mantenimiento de servicios tecnológicos."/>
        <s v="Servicios de infraestructura en nube publica"/>
        <s v="Piloto de herramienta virtual para soporte técnico de la mesa de servicios TIC."/>
        <s v="Herramientas colaborativas"/>
        <s v="Servicio de Correo institucional"/>
        <s v="Repositorios en nube"/>
        <s v="Teams"/>
        <s v="Gestión y administración de Herramientas colaborativas"/>
        <s v="Seguridad Digital"/>
        <s v="Seguridad de la información"/>
        <s v="Gestión de monitoreo y controles de seguridad informática"/>
        <s v="Respaldo institucional"/>
        <s v="Backup"/>
        <s v="Custodia"/>
        <s v="Encuesta Multipropósito Bogotá y municipios aledaños"/>
        <s v="Sistema de información"/>
        <s v="Servicios tecnológicos"/>
        <m/>
        <s v="Censo de pescadores" u="1"/>
        <s v="Automatización para el fortalecimiento de los  procesos de producción que aporte a la gestión estadística de las direcciones técnicas del DANE._x000a__x000a_&quot;Gestionar nuevos servicios automatizados para fortalecer los procesos de producción y anonimización,   con el fin de aportar a la gestión estadística, en concordancia con las necesidades y requerimientos de las direcciones técnicas del DANE&quot;" u="1"/>
        <s v="Automatización para el fortalecimiento de los  procesos de producción que aporte a la gestión estadística de las direcciones técnicas del DANE." u="1"/>
        <s v="Orfeo" u="1"/>
        <s v="Renovación de dispositivos móviles de captura (DMC) (Se modifico el periodo de ejecucion)" u="1"/>
        <s v="Garantía y mantenimiento de servicios tecnológicos" u="1"/>
      </sharedItems>
    </cacheField>
    <cacheField name="Estado " numFmtId="0">
      <sharedItems containsBlank="1"/>
    </cacheField>
    <cacheField name="Objetivo" numFmtId="0">
      <sharedItems containsBlank="1" count="132" longText="1">
        <s v="Fortalecer las capacidades de la OSIS para el despliegue y articulación de la estrategia y procesos de TI con usuarios externos e internos, a través de la implementación, seguimiento y actualización de los planes institucionales bajo su responsabilidad, la actualización y gestión de sus procesos y estructura funcional, y la construcción de instrumentos de gestión y control "/>
        <s v="Formular, aprobar, implementar y mantener el Plan Estratégico de Tecnologías de la Información PETI para el periodo 2023 - 2026 de acuerdo con los lineamientos vigentes del MINTIC"/>
        <s v="Fortalecer la estructura orgánica y gobierno de TICS a través de la implementación de los Grupos Internos de Trabajo, sus funciones, instancias y los roles que se requieran, de acuerdo con las restricciones presupuestales y normatividad vigente."/>
        <s v="Rediseñar el proceso y subprocesos de Gestión Tecnológica GTE de acuerdo con las necesidades estratégicas y operativas de la Entidad"/>
        <s v="Diseñar e implementar los instrumentos de gestión y control requeridos por el proceso de Gestión Tecnológica"/>
        <s v="Definir e implementar la arquitectura de sistemas de Información, mantenerla actualizada con la documentación que permita gestionar los componentes de Información de la entidad, adoptando estándares, buenas prácticas y modelos que fortalezcan la gestión"/>
        <s v="Desarrollar las competencias necesarias para usar y apropiar las Tecnologías de Información en la Entidad"/>
        <s v="Consolidar la arquitectura de la gestión de TI en el DANE de acuerdo con las mejores prácticas"/>
        <s v="Identificar, definir y consolidar el modelo de gestión de datos en el DANE de acuerdo con las mejores prácticas y el avance del Plan Nacional de Infraestructura de Datos en elm DANE"/>
        <s v="Fortalecer el ecosistema de gestión de datos mediante los procesos de Interoperabilidad, custodia, automatización y disposición de datos para las operaciones estadísticas y proyectos misionales del DANE "/>
        <s v="Fortalecer el ecosistema del servicio ciudadano de  interoperabilidad en el marco de la política de Gobierno digital, como apoyo para la recolección y difusión de las operaciones estadísticas del DANE."/>
        <s v="Fortalecer el modelo de madurez de interoperabilidad."/>
        <s v="Implementar el intercambio de documento de grandes volúmenes  mediante la plataforma Xroad como apoyo para la recolección y difusión de las operaciones estadísticas del DANE."/>
        <s v="Fortalecer la comunicación de los ciudadanos con la entidad de forma eficiente, mediante la carpeta ciudadana digital."/>
        <s v="Atender oportunamente los requerimientos de gestión de datos, para el fortalecimiento de procesos de producción de información de OOEE y RRAA del DANE."/>
        <s v="Automatizar las líneas de producción estadística para optimizar tiempos de consulta que permite a los usuarios migrar y ejecutar los procesos a tecnologías más robustas en términos de almacenamiento, procesamiento y visualización de resultados."/>
        <s v="Implementar un Piloto  que permita actualizar la arquitectura de solución y generar el formato RFI para la adquisición de nube pública."/>
        <s v="Implementar los datos maestros de empresas con el fin de tener una fuente única de consulta y la aplicación del maestro personas que permita unificar la información."/>
        <s v="Implementar los datos maestros de lugares con el fin de tener una fuente única de consulta y la aplicación del maestro empresas que permita unificar la información."/>
        <s v="Fortalecer el uso de los datos maestros de personas y empresas, y la aplicación del maestro de lugares para optimizar las consultas que permita unificar la información."/>
        <s v="Implementar  un lago de datos local como herramienta tecnológica que permita el almacenamiento, automatización,  disposición y gobiernos de los datos en un entorno local para el apoyo de la producción estadística."/>
        <s v="Fortalecer el lago de datos hibrido como herramienta tecnológica que permita el almacenamiento, automatización,  disposición y gobiernos de los datos en un entorno local para el apoyo de la producción estadística."/>
        <s v="Mantener funcional el lago de datos en nube como herramienta tecnológica que permita el almacenamiento, automatización,  disposición y gobiernos de los datos en un entorno local para el apoyo de la producción estadística."/>
        <s v="Implementar el piloto que permita evaluar las posibilidades de aplicación de nuevas tecnologías de blockchain para el fortalecimiento de  la innovación y la gestión tecnológica del DANE. "/>
        <s v="Fortalecer la apropiación del dominio de arquitectura de información en el marco del Plan Nacional de Infraestructura de Datos (PNID) de Colombia. "/>
        <s v="Desarrollar iniciativas sectoriales de acuerdo con las necesidades del sector de información estadística"/>
        <s v="Realizar el diagnóstico y caracterización de cinco  operaciones estadísticas por año con el fin de definir la propuesta de estandarizarización y automatización de cada OOEE. Esto a partir de la construcción de código modular usando como lenguaje de programación R o python el cual estará alojado en un repositorio GIT con sus respectivos manuales de uso para ser desplegado en local o nube."/>
        <s v="Lograr el intercambio de información entre las entidades de orden central y los territorios para proveer información geoespacial y estadística, con los estándares y oportunidad requeridos."/>
        <s v="Generar estudios de prospectiva y análisis de datos que utilizan las fuentes de datos no tradicionales, para la modernización de la gestión en el proceso estratégico y misional del DANE."/>
        <s v="Diseñar y generar una aplicación web para la recolección de información que facilite las comunicaciones en doble via con usuarios de estadisticas oficiales"/>
        <s v="Fortalecer la plataforma tecnológica del SEN 2.0. con mantenimiento y actualización de contenidos"/>
        <s v="Desarrollar y mantener las funcionalidades requeridas por las áreas interesadas a los sistemas de información que hacen parte del componente tecnológico de las operaciones estadísticas."/>
        <s v="Fortalecer los procesos de recolección de los Sistemas de Información de las Económicas (Industria, Comercio, Servicios, Infraestructura), a través del análisis, diseño, y las buenas prácticas en la construcción de sistemas, con el fin de mejorar la calidad y la confiabilidad de la información recolectada a través de formularios web."/>
        <s v="Fortalecer los procesos de recolección de los Sistemas de Información de las Sociales, a través del análisis, diseño, y las buenas prácticas en la construcción de sistemas, con el fin de mejorar la calidad y la confiabilidad de la información recolectada a través de formularios web y DMC."/>
        <s v="Fortalecer los procesos de recolección de los Sistemas de Información de las Territoriales (Agropecuarias/ambientales/otros), a través del análisis, diseño, y las buenas prácticas en la construcción de sistemas, con el fin de mejorar la calidad y la confiabilidad de la información recolectada a través de formularios web y DMC."/>
        <s v="Fortalecer los procesos de recolección de los Sistemas de Información índices través del análisis, diseño, y las buenas prácticas en la construcción de sistemas, con el fin de mejorar la calidad y la confiabilidad de la información recolectada a través de formularios web y DMC."/>
        <s v="Mantener las funcionalidades requeridas por las áreas interesadas a los sistemas de información que hacen parte del componente tecnológico de los procesos administrativos."/>
        <s v="Mantener actualizado el sistema de información KACTUS (Derecho de actualización y soporte ) y resolver las incidencias reportadas por las áreas interesadas."/>
        <s v="SAE: Dar soporte a las funcionalidades de software relacionadas con la administración y control de los elementos de consumo de la entidad a nivel nacional.  SAI: Dar soporte a las funcionalidades de software relacionadas con la administración y gestión de bienes devolutivos. SICO: Dar soporte a las funcionalidades de software relacionadas con la contratación."/>
        <s v="Apoyar el proceso de gestión documental para  almacenar, gestionar y controlar el flujo de documentos entrantes, salientes e internos de la Entidad."/>
        <s v="Avanzar en el análisis, diseño y desarrollo de los Sistemas de Información de Sentencias Judiciales de acuerdo a los requerimientos establecidos, a través de buenas prácticas en la ejecución de desarrollo de software, durante el primer semestre del 2024."/>
        <s v="Mantener las funcionalidades requeridas por las áreas interesadas a los sistemas de información que hacen parte del componente tecnológico y gestión documental administrativa."/>
        <s v="Desarrollar el aplicativo para apoyar la programación y seguimiento presupuestal de la entidad "/>
        <s v="Fortalecer la infraestructura tecnológica, mediante la adquisición del Sistema de Gestión de Documentos Electrónicos de Archivo, con el fin de que el DANE cuente con una herramienta que permita integrar funciones orientadas en la gestión, planificación, manejo y organización de la información que es producida en el marco de las funciones y actividades que se desarrollan en cumplimiento de su misionalidad."/>
        <s v="Realizar los estudios previos para la contratación y adquisición del SGDA"/>
        <s v="Ejecutar las etapas de pruebas funcionales y técnicas del SGDA"/>
        <s v="Implementar y puesta en producción del SGDA"/>
        <s v="Realizar las respectivas capacitaciones del SGDA"/>
        <s v="Desarrollar el sistema de información para las territoriales de acuerdo con los estándares establecidos y los requerimientos documentados, con el fin de integrar los procesos de contratación en las territoriales"/>
        <s v="Efectuar las fases requerimiento, análisis, diseño y desarrollo del SI para las territoriales"/>
        <s v="Construir e implementar las soluciones tecnológicas para soportar la captura, monitoreo y seguimiento del Censo de Pescadores Artesanales y de Subsistencia"/>
        <s v="Efectuar la fase de levantamiento de requerimientos, documentar integralmente las Historias de Usuario, realizar la planificación detallada del trabajo, definir claramente la arquitectura y preparar la documentación del plan de pruebas."/>
        <s v="Desarrollar e implementar las soluciones tecnológicas para el Censo de Pescadores Artesanales y de Subsistencia, asegurando la alineación con las Historias de Usuario y el Documento de Arquitectura, ejecutando el plan de trabajo de manera eficiente, validando y ajustando la arquitectura según sea necesario, y llevando a cabo un proceso integral de pruebas y aseguramiento de la calidad, además de implementar las arquitecturas tecnológicas definidas para el proyecto."/>
        <s v="Asegurar el mantenimiento y soporte los sistemas de información para la captura y recolección de encuestas para el Censo Económico 2024."/>
        <s v="Implementar las aplicaciones para los sectores de construcción, Establecimientos y Móviles, Transporte, Recuento, Financiera y Gobierno que permita a los equipos de proyecto colaborar y monitorear el progreso de manera eficiente."/>
        <s v="Establecer una infraestructura de nube segura y escalable para alojar las aplicaciones del Censo Económico y alcanzar una disponibilidad del 99,95% en la infraestructura de nube y completar la implementación de la infraestructura de nube"/>
        <s v="Adquirir equipos y Dispositivos Móviles de Captura necesarios para ejecutar el Censo Económico Nacional Urbano - CENU"/>
        <s v="Establecer la conectividad de buena velocidad y seguridad en todos los centros operativos municipales durante el año 2024 para las COM requeridas en el marco del proyecto CENU"/>
        <s v="Realizar la  etapa  del procesamiento para el CENU, a través de la definición de técnicas de visualización y anonimización defeinidos por la Entidad requeridas en el marco del proyecto CENU"/>
        <s v="Atender los requerimientos Funcionales y técnicos Solicitados por las áreas misionales para el cumplimiento de la sentencia T302 de 2017 en lo relacionado con el levantamiento de los requerimientos para la creación del Registro multidimensional Wayúu."/>
        <s v="Generar las arquitecturas tecnológicas destino del Registro multidimensional Wayúu"/>
        <s v="Implementar la infraestructura de interoperabilidad, almacenamiento, custodia y disposición de los datos del SI Wayuu"/>
        <s v="Adquirir equipos y Dispositivos Móviles de Captura necesarios para ejecutar el Censo Wayuu"/>
        <s v="Adquirir, implementar y administrar los componentes y servicios tecnológicos requeridos por el SI Wayuu"/>
        <s v="Realizar la  etapa  del procesamiento para el RMW, a través de la definición de técnicas de visualización y anonimización defeinidos por la Entidad requeridas en el marco del proyecto RMW"/>
        <s v="Fortalecer las capacidades tecnológicas del DANE para  desarrollar el operativo de Conteo Intercensal"/>
        <s v="Generar las arquitecturas tecnológicas destino del sistema de información"/>
        <s v="Implementar la infraestructura de interoperabilidad, almacenamiento, custodia y disposición de los datos del SI"/>
        <s v="Adquirir equipos y Dispositivos Móviles de Captura necesarios para ejecutar el Conteo Intercensal"/>
        <s v="Adquirir, implementar y administrar los componentes y servicios tecnológicos requeridos por el SI"/>
        <s v="Generar  y  difundir  información  estadística  básica  sobre  la  Educación  Formal  en Colombia,  de  las  sedes  educativas  oficiales  y  no  oficiales  en  los  niveles  de preescolar, básica primaria, básica secundaria, media, Ciclos Lectivos Especiales Integrados  (CLEI)  y  modelos  educativos  flexibles,  base  para  la  formulación  y seguimiento de la política pública sectorial, del país."/>
        <m/>
        <s v="Desarrollar un subsistema de información de estadísticas económicas alineado al Sistema Integrado de Gestión Financiera Pública, según los requerimientos de la Comisión Intersectorial de Información para la Gestión Financiera Pública."/>
        <s v="Realizar la identificación y confirmación de necesidades y requerimientos del Sistema de Información de la Gestión Financiera Pública – SIGFP"/>
        <s v="Proyectar el presupuesto de las líneas de acción del subsistema de información de estadísticas económicas"/>
        <s v="Desarrollar las líneas de acción del subsistema de información de estadísticas económicas."/>
        <s v="Optimizar, consolidar y oficializar el sistema de información Geoestadístico (SIGE) del DANE, convirtiéndolo en una infraestructura de conocimiento geoespacial que permita la integración eficiente de la información estadística y geoespacial para su uso en el proceso estadístico, análisis, difusión y toma de decisiones."/>
        <s v="Actualizar e Implementar el modelo de gobernanza del SIGE. "/>
        <s v="Realizar de manera constante la Gestión de la información requerida para el funcionamiento del SIGE "/>
        <s v="Mantener, Actualizar y habilitar los componentes de hardware que involucra el SIGE dentro de la plataforma tecnológica de la entidad"/>
        <s v="Mantenimiento y actualización de los datos del SIGE "/>
        <s v="Mantener, actualizar y habilitar los componentes y aplicativos disponibles y por definir del SIGE  para la gestión e integración de información Estadística y geoespacial"/>
        <s v="Difusión del SIGE "/>
        <s v="Desarrollar e implementar el sistema de administración de Registros Administrativos de Colombia SIGRAC mediante la cooperación técnica del gobierno de Corea (KOSTAT) a través del BID."/>
        <s v="Desarrollo del SIGRAC"/>
        <s v="Recepción e implementación de servidores"/>
        <s v="Entrenamiento y capacitación de expertos "/>
        <s v="Mantenimiento y soporte Remoto"/>
        <s v="Garantizar la efectiva obtención y entrega de servicios tecnológicos vinculados a las herramientas estadísticas necesarias para el procesamiento y análisis de datos estadísticos de las diferentes Organizaciones Oficiales de Estadísticas (OOEE) y censos, con el fin de transformar la información en conocimientos útiles y significativos mediante el cálculo preciso de datos generados por la Entidad."/>
        <s v="Mantener la continuidad del procesamiento de datos utilizando la herramienta SPSS con el objetivo de generar estadísticas precisas y relevantes que respalden la toma de decisiones informada dentro de la organización."/>
        <s v="Mantener la continuidad del procesamiento de datos utilizando la herramienta SAS con el objetivo de generar estadísticas precisas y relevantes que respalden la toma de decisiones informada dentro de la organización."/>
        <s v="Mantener la continuidad del procesamiento de datos utilizando la herramienta STATA con el objetivo de generar estadísticas precisas y relevantes que respalden la toma de decisiones informada dentro de la organización."/>
        <s v="Asegurar la accesibilidad integral a los portales ciudadanos del Departamento Administrativo Nacional de Estadística (DANE), tanto dentro como fuera de la red de la entidad, con el propósito de facilitar y optimizar el acceso a la información estadística y servicios proporcionados por el DANE."/>
        <s v="Garantizar la accesibilidad de los usuarios al portal web del DANE dentro y fuera de la red de la entidad."/>
        <s v="Asegurar la prestación de servicios geográficos altamente disponibles por parte del DANE a los ciudadanos, mejorando la accesibilidad y ampliando la eficiencia en la entrega de dichos servicios."/>
        <s v="Garantizar la disponibilidad del portal del Sistema Estadístico Nacional de Colombia mejorando la accesibilidad y ampliando la eficiencia en la entrega de dichos servicios."/>
        <s v="Garantizar la prestación integral de servicios de conectividad, acceso a internet y redes para la sede central del DANE y aquellas sedes en las que la entidad lleve a cabo sus funciones institucionales, asegurando una infraestructura tecnológica eficiente y confiable para respaldar las operaciones esenciales de la entidad."/>
        <s v="Fortalecer la administración y la seguridad de la conectividad del núcleo (CORE) de la red del DANE implementando controles robustos y eficaces mediante la adopción de políticas de seguridad que permitan mejorar la supervisión, gestión y configuración de la infraestructura central de la red, brindando una operación continua, confiable y resiliente frente a posibles interrupciones."/>
        <s v="Garantizar la conectividad entre la sede central de la entidad y sus sedes a nivel nacional, mejorando la calidad del servicio para cumplir de manera eficaz con los acuerdos de nivel de servicio establecidos mediante una comunicación eficiente y confiable que respalde el funcionamiento normal de la entidad."/>
        <s v="Fortalecer la administración y la seguridad de la infraestructura de la red LAN del DANE Central y sedes territoriales para proporcionar un entorno tecnológico eficiente y confiable, alineado con las buenas prácticas en la gestión de TI."/>
        <s v="Fortalecer la gestión de la infraestructura de la red inalámbrica en la sede central y las sedes territoriales del DANE, con el propósito de prestar un correcto funcionamiento y seguridad de la red WIFI en un entorno tecnológico confiable, eficiente y alineado con las buenas prácticas en la administración de tecnologías de la información."/>
        <s v="Optimizar la implementación, soporte y mantenimiento de los servicios tecnológicos prestados por el DANE, asegurando la eficiencia operativa mediante la incorporación de las últimas tecnologías, la atención proactiva a incidencias, y la planificación estratégica para adaptarse a las cambiantes demandas tecnológicas, garantizando su funcionamiento óptimo y fortaleciendo la infraestructura para futuras exigencias y avances tecnológicos."/>
        <s v="Asegurar la prestación del sistema de aire acondicionado del Centro de Datos de la Entidad y las Unidades de Alimentación Ininterrumpida (UPS) en las sedes de la Entidad, adecuaciones de la red de cableado cuando se requiera en todas las Sedes de la Entidad, con el fin de mantener condiciones ambientales y técnicas óptimas para asegurar la disponibilidad constante, salvaguardando la integridad de los equipos, garantizando el rendimiento eficiente de los sistemas tecnológicos y minimizando riesgos asociados a posibles interrupciones."/>
        <s v="Actualizar los Dispositivos Móviles de Captura (DMC) con el objetivo de dotar a la entidad de herramientas modernas y eficientes con la finalidad de optimizar las operaciones censales del DANE, mejorando la calidad, seguridad y eficacia de la captura de datos en el ámbito móvil."/>
        <s v="Implementar y ofrecer el servicio de escritorios virtuales para facilitar el desarrollo de tareas de los usuarios que necesitan acceder a equipos internos de la entidad. Este objetivo busca garantizar la disponibilidad de recursos computacionales y aplicar rigurosos controles de seguridad informática con el fin de proteger los sistemas institucionales durante la prestación de este servicio."/>
        <s v="Proporcionar un punto centralizado de asistencia y soporte técnico a los usuarios, garantizando respuestas eficientes, resolución efectiva de requerimientos e incidentes mediante el cual brinda orientación oportuna para maximizar la operatividad de los servicios tecnológicos habilitados por la Entidad."/>
        <s v="Implementar y gestionar sistemas de monitoreo que permitan supervisar de manera continua y proactiva la infraestructura tecnológica que permita detectar y responder rápidamente a posibles problemas, optimizando la disponibilidad, rendimiento y seguridad de los sistemas garantizando una operación eficiente y sin interrupciones."/>
        <s v="Renovar la infraestructura tecnológica que compone la planta telefónica de la Entidad, migrando a la última tecnología disponible en el mercado para proporcionar al DANE un servicio de telefonía de última generación, respaldado por un sólido soporte técnico y garantía mejorando la eficiencia, confiabilidad y funcionalidad del sistema telefónico institucional"/>
        <s v="Implementar una solución de administración de dispositivos móviles (MDM) con el propósito de asegurar una gestión eficiente y segura de los dispositivos móviles con los que cuenta el DANE, que permita centralizar la administración, garantizar el cumplimiento de políticas de seguridad, facilitar actualizaciones y mantenimiento remoto, y optimizar la productividad y confidencialidad de la información en estos dispositivos móviles utilizados por los usuarios de la Entidad"/>
        <s v="Garantizar el licenciamiento, soporte, garantía y gestión eficiente de los sistemas de bases de datos y plataformas de capa media que respaldan los sistemas tecnológicos de la Entidad, que permitan optimizar la disponibilidad, rendimiento y la seguridad de los sistemas, garantizando una operación robusta y confiable de los sistemas que se soportan en estas tecnologías"/>
        <s v="Asegurar la renovación del licenciamiento de los sistemas operativos necesarios para el despliegue de aplicaciones y sistemas de información que respaldan la operación de los servicios ofrecidos por la Oficina de Sistemas del DANE, garantizando la legalidad y continuidad operativa de las plataformas tecnológicas en concordancia con los requerimientos normativos y las necesidades institucionales."/>
        <s v="Llevar a cabo la renovación de equipos tecnológicos y periféricos, modernizando el parque tecnológico y retirando aquellos dispositivos obsoletos en concordancia con las necesidades institucionales, buscando actualizar la infraestructura tecnológica, mejorar la eficiencia operativa y garantizar que los recursos tecnológicos se alineen de manera efectiva con los requerimientos y avances tecnológicos"/>
        <s v="Adquirir, implementar y gestionar una solución tecnológica integral de virtualización, procesamiento y almacenamiento, con el propósito de desplegar una plataforma de analítica de datos que satisfaga las necesidades misionales del DANE que permita mejorar la capacidad de la entidad para obtener información valiosa y significativa a partir de sus fuentes de datos."/>
        <s v="Establecer y mantener un programa integral de mantenimiento para los servicios tecnológicos, con el propósito de asegurar la continuidad operativa, la eficiencia y la confiabilidad de los sistemas y plataformas utilizadas por la entidad mediante prácticas proactivas y preventivas que optimicen el rendimiento de los servicios tecnológicos, minimizando posibles interrupciones y garantizando su funcionamiento óptimo a lo largo del tiempo."/>
        <s v="Gestionar los servicios de infraestructura en las nubes publicas para el despliegue eficiente de sitios web y facilitar el análisis y procesamiento de datos, con el propósito de optimizar la escalabilidad, disponibilidad y rendimiento de las plataformas digitales de la Entidad promoviendo así una mayor agilidad en el despliegue de sitios web y potenciando las capacidades de análisis de datos de manera eficaz y sostenible."/>
        <s v="Automatizar e implementar un proceso de autogestión de la mesa de servicios TIC mediante un piloto de Inteligencia Artificial para soporte técnico."/>
        <s v="Asegurar el acceso a las herramientas Colaborativas que permiten crear, compartir documentos online entre los usuarios de la entidad, estas incluyen una variedad de aplicaciones y servicios diseñados para facilitar la colaboración en línea y mejorar la productividad en entornos de trabajo."/>
        <s v="Asegurar el acceso ininterrumpido al correo institucional, facilitando la creación y el intercambio de información entre los usuarios internos de la Entidad y usuarios externos, Este objetivo tiene como finalidad optimizar la comunicación, promover la colaboración eficiente y fortalecer las interacciones tanto dentro como fuera de la organización a través del correo electrónico institucional."/>
        <s v="Implementar y gestionar repositorios en la nube con el propósito de optimizar el almacenamiento, acceso y colaboración eficiente en la gestión de documentos y datos de la Entidad para modernizar y centralizar la gestión de información, promoviendo la accesibilidad remota, la seguridad y la colaboración efectiva, a la vez que se aprovechan las ventajas de la tecnología en la nube para respaldar las operaciones del DANE."/>
        <s v="Garantizar la disponibilidad de la plataforma de colaboración y comunicación con el fin de mejorar la eficiencia operativa, fomentar la colaboración en tiempo real y facilitar la conexión entre los miembros de la Entidad, optimizando así la coordinación y el intercambio de información."/>
        <s v="Fortalecer la gestión, administración, disponibilidad y seguridad de las herramientas colaborativas, prestando acceso ininterrumpido a las herramientas digitales institucionales, como el correo electrónico, repositorios en la nube y plataformas de colaboración. Este esfuerzo tiene como objetivo optimizar la gestión de la información, mejorar la eficiencia operativa y consolidar la comunicación interna y externa. Esto incluye facilitar la creación, intercambio y almacenamiento seguro de datos, promover la colaboración en tiempo real, centralizar la gestión documental y aprovechar las tecnologías avanzadas para respaldar las operaciones del DANE, asegurando accesibilidad remota, seguridad robusta y una coordinación efectiva entre los miembros de la Entidad y sus interlocutores externos."/>
        <s v="Fortalecer la seguridad digital de la Entidad mediante la implementación y mejora continua de medidas de protección, concientización del personal y la adopción de prácticas de ciberseguridad, con el propósito de resguardar la integridad, confidencialidad y disponibilidad de la información, así como mitigar posibles amenazas y riesgos cibernéticos."/>
        <s v="Formular, realizar el seguimiento y actualizar el Plan de seguridad y privacidad de la Información en cumplimiento a la normatividad vigente aplicable"/>
        <s v="Establecer y operar un entorno de ciberseguridad integral, aprovechando las tecnologías con el objetivo de proteger proactivamente los activos digitales, garantizar la integridad y confidencialidad de la información, y asegurar la continuidad operativa de la Entidad frente a amenazas y vulnerabilidades cibernéticas"/>
        <s v="Adquirir, implementar soportar y mantener el sistema de copias de respaldo para la Red de Datos del DANE de acuerdo con las especificaciones técnicas de la Oficina de Sistemas. "/>
        <s v="Adquisición, implementación (instalación, configuración, parametrización, pruebas de funcionamiento, puesta en marcha y transferencia de conocimiento), soporte y mantenimiento de un sistema de copias de respaldo para la Red de Datos del DANE"/>
        <s v="Prestar los servicios de recepción, transporte y custodia externa de los medios magnéticos y ópticos de almacenamiento de información del DANE, teniendo en cuenta medidas de seguridad especiales para este tipo de servicio."/>
        <s v="Apoyar la ejecución de la Encuesta multiproposito en Bogota y municipios de Madrid, Cajicá, Funza, Fusagasugá, Facatativá, Mosquera, Sibaté, El Rosal, Zipaquirá, Bojacá, Tabio, Chía, Tenjo, Tocancipá, Subachoque, Sopó, La Calera, Cota, Gachancipá y Zipacón."/>
        <s v="Desarrollar el sistema de información que soporte el desarrollo de la encuesta multipropósito  en Bogotáy municipios seleccionados"/>
        <s v="Asegurar las adquisiciones y prestación de los servicios tecnológicos definidos en el convenio (DMC, plan de datos, herramientas colaborativas y "/>
        <s v="Construir e implementar las soluciones tecnológicas para soportar la captura, monitoreo y seguimiento del Censo de Pescadores" u="1"/>
        <s v="Desarrollar e implementar las soluciones tecnológicas para el Censo de Pescadores, asegurando la alineación con las Historias de Usuario y el Documento de Arquitectura, ejecutando el plan de trabajo de manera eficiente, validando y ajustando la arquitectura según sea necesario, y llevando a cabo un proceso integral de pruebas y aseguramiento de la calidad, además de implementar las arquitecturas tecnológicas definidas para el proyecto." u="1"/>
      </sharedItems>
    </cacheField>
    <cacheField name="Entregable/producto" numFmtId="0">
      <sharedItems containsBlank="1" containsMixedTypes="1" containsNumber="1" containsInteger="1" minValue="0" maxValue="0" longText="1"/>
    </cacheField>
    <cacheField name="Desde_x000a_(DD/MM/AAAA)" numFmtId="17">
      <sharedItems containsNonDate="0" containsDate="1" containsString="0" containsBlank="1" minDate="2023-01-01T00:00:00" maxDate="2026-02-02T00:00:00"/>
    </cacheField>
    <cacheField name="Hasta_x000a_(DD/MM/AAAA)" numFmtId="17">
      <sharedItems containsNonDate="0" containsDate="1" containsString="0" containsBlank="1" minDate="2023-09-30T00:00:00" maxDate="2027-01-01T00:00:00"/>
    </cacheField>
    <cacheField name="Duración (años)" numFmtId="0">
      <sharedItems containsString="0" containsBlank="1" containsNumber="1" minValue="0.24931506849315069" maxValue="4"/>
    </cacheField>
    <cacheField name="Dominio" numFmtId="0">
      <sharedItems containsBlank="1" count="6">
        <s v="Estrategia y gobierno"/>
        <s v="Datos"/>
        <s v="Sistemas de información"/>
        <s v="Servicios tecnológicos e infraestructura"/>
        <s v="Seguridad digital"/>
        <m/>
      </sharedItems>
    </cacheField>
    <cacheField name="Área - GIT" numFmtId="0">
      <sharedItems containsBlank="1"/>
    </cacheField>
    <cacheField name="Patrocinador" numFmtId="0">
      <sharedItems containsBlank="1"/>
    </cacheField>
    <cacheField name="Responsable" numFmtId="0">
      <sharedItems containsBlank="1"/>
    </cacheField>
    <cacheField name="Enlace de seguimiento" numFmtId="0">
      <sharedItems containsBlank="1"/>
    </cacheField>
    <cacheField name="2023" numFmtId="0">
      <sharedItems containsString="0" containsBlank="1" containsNumber="1" minValue="0" maxValue="1"/>
    </cacheField>
    <cacheField name="2024" numFmtId="0">
      <sharedItems containsString="0" containsBlank="1" containsNumber="1" minValue="0" maxValue="1"/>
    </cacheField>
    <cacheField name="2025" numFmtId="0">
      <sharedItems containsString="0" containsBlank="1" containsNumber="1" minValue="0" maxValue="1"/>
    </cacheField>
    <cacheField name="2026" numFmtId="0">
      <sharedItems containsString="0" containsBlank="1" containsNumber="1" minValue="0" maxValue="1"/>
    </cacheField>
    <cacheField name="Total" numFmtId="0">
      <sharedItems containsString="0" containsBlank="1" containsNumber="1" minValue="0.99999999999999978" maxValue="1.0000000000000002"/>
    </cacheField>
    <cacheField name="20232" numFmtId="0">
      <sharedItems containsString="0" containsBlank="1" containsNumber="1" minValue="0" maxValue="1"/>
    </cacheField>
    <cacheField name="20242" numFmtId="0">
      <sharedItems containsString="0" containsBlank="1" containsNumber="1" minValue="0" maxValue="1.0000000000000002"/>
    </cacheField>
    <cacheField name="20252" numFmtId="0">
      <sharedItems containsNonDate="0" containsString="0" containsBlank="1"/>
    </cacheField>
    <cacheField name="20262" numFmtId="0">
      <sharedItems containsNonDate="0" containsString="0" containsBlank="1"/>
    </cacheField>
    <cacheField name="Total2" numFmtId="0">
      <sharedItems containsString="0" containsBlank="1" containsNumber="1" minValue="0" maxValue="1.0000000000000002"/>
    </cacheField>
    <cacheField name="20233" numFmtId="0">
      <sharedItems containsBlank="1" containsMixedTypes="1" containsNumber="1" minValue="0.8" maxValue="1.0067114093959733"/>
    </cacheField>
    <cacheField name="20243" numFmtId="0">
      <sharedItems containsBlank="1" containsMixedTypes="1" containsNumber="1" minValue="0" maxValue="1.25"/>
    </cacheField>
    <cacheField name="20253" numFmtId="0">
      <sharedItems containsBlank="1" containsMixedTypes="1" containsNumber="1" containsInteger="1" minValue="0" maxValue="0"/>
    </cacheField>
    <cacheField name="20263" numFmtId="0">
      <sharedItems containsBlank="1" containsMixedTypes="1"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1">
  <r>
    <x v="0"/>
    <x v="0"/>
    <x v="0"/>
    <x v="0"/>
    <s v="Ejecución"/>
    <x v="0"/>
    <m/>
    <d v="2023-01-01T00:00:00"/>
    <d v="2026-12-31T00:00:00"/>
    <n v="4"/>
    <x v="0"/>
    <s v="OSIS - Planeación y gobierno"/>
    <s v="Luis Martín Barrera Pino"/>
    <s v="Luis Gabriel Piñeros La Rotta"/>
    <s v="Julián David  Trujillo"/>
    <n v="0.35"/>
    <n v="0.37142857142857139"/>
    <n v="0.14285714285714285"/>
    <n v="0.13571428571428573"/>
    <n v="0.99999999999999978"/>
    <n v="0.35"/>
    <n v="0.24285714285714305"/>
    <m/>
    <m/>
    <n v="0.59285714285714297"/>
    <n v="1"/>
    <n v="0.65384615384615441"/>
    <n v="0"/>
    <n v="0"/>
  </r>
  <r>
    <x v="0"/>
    <x v="1"/>
    <x v="1"/>
    <x v="1"/>
    <s v="Ejecución"/>
    <x v="1"/>
    <s v="PETI 2023-2026 y actualizaciones anuales"/>
    <d v="2023-01-01T00:00:00"/>
    <d v="2026-12-31T00:00:00"/>
    <n v="4"/>
    <x v="0"/>
    <s v="OSIS - Planeación y gobierno"/>
    <s v="Luis Martín Barrera Pino"/>
    <s v="Luis Gabriel Piñeros La Rotta"/>
    <s v="Julián David  Trujillo"/>
    <n v="0.4"/>
    <n v="0.2"/>
    <n v="0.2"/>
    <n v="0.2"/>
    <n v="1"/>
    <n v="0.4"/>
    <n v="0.19999999999999998"/>
    <m/>
    <m/>
    <n v="0.6"/>
    <n v="1"/>
    <n v="0.99999999999999989"/>
    <n v="0"/>
    <n v="0"/>
  </r>
  <r>
    <x v="0"/>
    <x v="2"/>
    <x v="2"/>
    <x v="2"/>
    <s v="Finalizado"/>
    <x v="2"/>
    <s v="1. Decreto modificación de estructura DANE_x000a_2. Resoluciones de actualización de estructura y funciones"/>
    <d v="2023-01-01T00:00:00"/>
    <d v="2024-12-31T00:00:00"/>
    <n v="2"/>
    <x v="0"/>
    <s v="OSIS - Planeación y gobierno"/>
    <s v="Luis Martín Barrera Pino"/>
    <s v="Luis Gabriel Piñeros La Rotta"/>
    <s v="Erika Milena Siachoque"/>
    <n v="0.75"/>
    <n v="0.25"/>
    <m/>
    <m/>
    <n v="1"/>
    <n v="0.75"/>
    <n v="0.25"/>
    <m/>
    <m/>
    <n v="1"/>
    <n v="1"/>
    <n v="1"/>
    <s v=""/>
    <s v=""/>
  </r>
  <r>
    <x v="0"/>
    <x v="3"/>
    <x v="3"/>
    <x v="3"/>
    <s v="Finalizado"/>
    <x v="3"/>
    <s v="Documentación proceso de gestión de información y transformación digital"/>
    <d v="2023-01-01T00:00:00"/>
    <d v="2024-12-01T00:00:00"/>
    <n v="1.9178082191780821"/>
    <x v="0"/>
    <s v="OSIS - Planeación y gobierno"/>
    <s v="Luis Martín Barrera Pino"/>
    <s v="Luis Gabriel Piñeros La Rotta"/>
    <s v="Erika Milena Siachoque Salamanca_x000a_Lady Gilari Torres  Becerra_x000a_Teresa García"/>
    <n v="0.4"/>
    <n v="0.6"/>
    <m/>
    <m/>
    <n v="1"/>
    <n v="0.4"/>
    <n v="0.6"/>
    <m/>
    <m/>
    <n v="1"/>
    <n v="1"/>
    <n v="1"/>
    <s v=""/>
    <s v=""/>
  </r>
  <r>
    <x v="0"/>
    <x v="4"/>
    <x v="4"/>
    <x v="4"/>
    <s v="Finalizado"/>
    <x v="4"/>
    <s v="Tableros  de control"/>
    <d v="2023-01-01T00:00:00"/>
    <d v="2024-12-01T00:00:00"/>
    <n v="1.9178082191780821"/>
    <x v="0"/>
    <s v="OSIS - Planeación y gobierno"/>
    <s v="Luis Martín Barrera Pino"/>
    <s v="Luis Gabriel Piñeros La Rotta"/>
    <s v="Julián David  Trujillo"/>
    <n v="0.25"/>
    <n v="0.75"/>
    <m/>
    <m/>
    <n v="1"/>
    <n v="0.25"/>
    <n v="0.75"/>
    <m/>
    <m/>
    <n v="1"/>
    <n v="1"/>
    <n v="1"/>
    <s v=""/>
    <s v=""/>
  </r>
  <r>
    <x v="0"/>
    <x v="5"/>
    <x v="5"/>
    <x v="5"/>
    <s v="Finalizado"/>
    <x v="5"/>
    <s v="1. Diccionarios de datos_x000a_2. Modelos de entidad relación_x000a_3. Manuales de usuario"/>
    <d v="2023-01-01T00:00:00"/>
    <d v="2026-12-01T00:00:00"/>
    <n v="3.9178082191780823"/>
    <x v="0"/>
    <s v="OSIS - Planeación y gobierno"/>
    <s v="Luis Martín Barrera Pino"/>
    <s v="Luis Gabriel Piñeros La Rotta"/>
    <s v="Mónica Patricia Pinzón_x000a_Eduardo Correa_x000a_Diana Jara"/>
    <n v="0.4"/>
    <n v="0.2"/>
    <n v="0.2"/>
    <n v="0.2"/>
    <n v="1"/>
    <n v="0.4"/>
    <n v="0.19999999999999998"/>
    <m/>
    <m/>
    <n v="0.6"/>
    <n v="1"/>
    <n v="0.99999999999999989"/>
    <n v="0"/>
    <n v="0"/>
  </r>
  <r>
    <x v="0"/>
    <x v="6"/>
    <x v="6"/>
    <x v="6"/>
    <s v="Ejecución"/>
    <x v="6"/>
    <s v="Plan de uso y apropaición de TIC que incluya:_x000a_1. Informe territoriales_x000a_2. Informe evento de seguridad_x000a_3. Capacitaciones TH_x000a_4. Tips  Informáticos_x000a_5. Cursos de formación (BID)"/>
    <d v="2023-01-01T00:00:00"/>
    <d v="2026-12-30T00:00:00"/>
    <n v="3.9972602739726026"/>
    <x v="0"/>
    <s v="OSIS - Planeación y gobierno"/>
    <s v="Luis Martín Barrera Pino"/>
    <s v="Luis Gabriel Piñeros La Rotta"/>
    <s v="Leidy Carolina Pacheco León_x000a_Andrea Neira_x000a_Erika Milena Siachoque Salamanca"/>
    <n v="0.25"/>
    <n v="0.25"/>
    <n v="0.25"/>
    <n v="0.25"/>
    <n v="1"/>
    <n v="0.25"/>
    <n v="0.25"/>
    <m/>
    <m/>
    <n v="0.5"/>
    <n v="1"/>
    <n v="1"/>
    <n v="0"/>
    <n v="0"/>
  </r>
  <r>
    <x v="0"/>
    <x v="7"/>
    <x v="7"/>
    <x v="7"/>
    <s v="Ejecución"/>
    <x v="7"/>
    <s v="1. MRAE - Maduración_x000a_2. MRAE - Lineamientos_x000a_3. FURAG - Medición_x000a_4. Subproceso de Arquitectura instucional implementado"/>
    <d v="2024-01-01T00:00:00"/>
    <d v="2026-12-31T00:00:00"/>
    <n v="3"/>
    <x v="0"/>
    <s v="OSIS - Planeación y gobierno"/>
    <s v="Luis Martín Barrera Pino"/>
    <s v="Luis Gabriel Piñeros La Rotta"/>
    <s v="Luis Martín Barrera Pino_x000a_Luis Gabriel Piñeros La Rotta_x000a_Fabian Antonio Jaimes_x000a_Fredy Alexander Sanabria_x000a_Johnny Alexander Rodríguez Beltrán_x000a_Mónica Pinzón_x000a_Yesid Ducuara_x000a_Nelson Parada Botia_x000a_Andrea Neira"/>
    <m/>
    <n v="0.35"/>
    <n v="0.35"/>
    <n v="0.3"/>
    <n v="1"/>
    <m/>
    <n v="0.35000000000000003"/>
    <m/>
    <m/>
    <n v="0.35000000000000003"/>
    <s v=""/>
    <n v="1.0000000000000002"/>
    <n v="0"/>
    <n v="0"/>
  </r>
  <r>
    <x v="0"/>
    <x v="8"/>
    <x v="8"/>
    <x v="8"/>
    <s v="Ejecución"/>
    <x v="8"/>
    <s v="1. Documento modelo de gobierno de datos del DANE_x000a_2. Avance de la implementación del PNID en el DANE"/>
    <d v="2025-01-01T00:00:00"/>
    <d v="2026-12-31T00:00:00"/>
    <n v="1.9972602739726026"/>
    <x v="0"/>
    <s v="OSIS - Planeación y gobierno"/>
    <s v="Luis Martín Barrera Pino"/>
    <s v="Luis Gabriel Piñeros La Rotta"/>
    <s v="Diego Antonio Campos Caceres"/>
    <m/>
    <m/>
    <n v="0.7"/>
    <n v="0.3"/>
    <n v="1"/>
    <m/>
    <m/>
    <m/>
    <m/>
    <n v="0"/>
    <s v=""/>
    <s v=""/>
    <n v="0"/>
    <n v="0"/>
  </r>
  <r>
    <x v="1"/>
    <x v="0"/>
    <x v="9"/>
    <x v="9"/>
    <s v="Ejecución"/>
    <x v="9"/>
    <m/>
    <d v="2023-02-01T00:00:00"/>
    <d v="2026-12-30T00:00:00"/>
    <n v="3.9123287671232876"/>
    <x v="1"/>
    <s v="OSIS - Gestión de datos"/>
    <s v="Luis Martín Barrera Pino"/>
    <s v="Nelson Mauricio Parada Botia"/>
    <s v="Lady Gilari Torres Becerra"/>
    <n v="0.3299999999999999"/>
    <n v="0.3"/>
    <n v="0.22333333333333327"/>
    <n v="0.14666666666666664"/>
    <n v="0.99999999999999978"/>
    <n v="0.33221476510067105"/>
    <n v="0.30666666666666664"/>
    <m/>
    <m/>
    <n v="0.63888143176733769"/>
    <n v="1.0067114093959733"/>
    <n v="1.0222222222222221"/>
    <n v="0"/>
    <n v="0"/>
  </r>
  <r>
    <x v="1"/>
    <x v="1"/>
    <x v="10"/>
    <x v="10"/>
    <s v="Finalizado"/>
    <x v="10"/>
    <s v="1. Un (1) documento de arquitectura de referencia y solución. _x000a_2. Un (1) documento de especificación de intercambio de cada servicio, pruebas del servicio a través de PDI de servicios de intercambio de ODS.  _x000a_3. Un (1) documento de especificación de intercambio del servicio y pruebas del servicio Web. "/>
    <d v="2023-02-01T00:00:00"/>
    <d v="2023-12-15T00:00:00"/>
    <n v="0.86849315068493149"/>
    <x v="1"/>
    <s v="OSIS - Gestión de datos"/>
    <s v="Luis Martín Barrera Pino"/>
    <s v="Marly Esther de Moya Amaris"/>
    <s v="Lady Gilari Torres Becerra"/>
    <n v="1"/>
    <m/>
    <m/>
    <m/>
    <n v="1"/>
    <n v="1"/>
    <m/>
    <m/>
    <m/>
    <n v="1"/>
    <n v="1"/>
    <s v=""/>
    <s v=""/>
    <s v=""/>
  </r>
  <r>
    <x v="1"/>
    <x v="2"/>
    <x v="11"/>
    <x v="11"/>
    <s v="Ejecución"/>
    <x v="11"/>
    <s v="1. Un (1) Documento de evaluación del modelo de madurez de interoperabilidad del DANE."/>
    <d v="2023-04-01T00:00:00"/>
    <d v="2026-06-30T00:00:00"/>
    <n v="3.2493150684931509"/>
    <x v="1"/>
    <s v="OSIS - Gestión de datos"/>
    <s v="Luis Martín Barrera Pino"/>
    <s v="Nelson Mauricio Parada Botia"/>
    <s v="Lady Gilari Torres Becerra"/>
    <n v="0.25"/>
    <n v="0.3"/>
    <n v="0.3"/>
    <n v="0.15"/>
    <n v="1"/>
    <n v="0.25"/>
    <n v="0.3"/>
    <m/>
    <m/>
    <n v="0.55000000000000004"/>
    <n v="1"/>
    <n v="1"/>
    <n v="0"/>
    <n v="0"/>
  </r>
  <r>
    <x v="1"/>
    <x v="3"/>
    <x v="12"/>
    <x v="12"/>
    <s v="Finalizado"/>
    <x v="12"/>
    <s v="1. Un (1) documento de especificación de intercambio de cada servicio, _x000a_2. Un (1)documento de pruebas del servicio a través de PDI, certificación ambiente de QA, preproducción y producción.  _x000a_3. Un (1) Servicio de intercambio de Grandes Volúmenes "/>
    <d v="2023-07-01T00:00:00"/>
    <d v="2023-09-30T00:00:00"/>
    <n v="0.24931506849315069"/>
    <x v="1"/>
    <s v="OSIS - Gestión de datos"/>
    <s v="Luis Martín Barrera Pino"/>
    <s v="Marly Esther de Moya Amaris"/>
    <s v="Lady Gilari Torres Becerra"/>
    <n v="1"/>
    <m/>
    <m/>
    <m/>
    <n v="1"/>
    <n v="1"/>
    <m/>
    <m/>
    <m/>
    <n v="1"/>
    <n v="1"/>
    <s v=""/>
    <s v=""/>
    <s v=""/>
  </r>
  <r>
    <x v="1"/>
    <x v="4"/>
    <x v="13"/>
    <x v="13"/>
    <s v="No iniciado"/>
    <x v="13"/>
    <s v="1.  Una (1) Carpeta ciudadana digital dispuesta en ambiente productivo como apoyo a los proyectos misionales del DANE. _x000a_ 2. Un (1) Documento de requerimientos de las áreas misionales para el uso de la carpeta Ciudadana digital"/>
    <d v="2025-02-01T00:00:00"/>
    <d v="2026-06-30T00:00:00"/>
    <n v="1.4082191780821918"/>
    <x v="1"/>
    <s v="OSIS - Gestión de datos"/>
    <s v="Luis Martín Barrera Pino"/>
    <s v="Marly Esther de Moya Amaris"/>
    <s v="Lady Gilari Torres Becerra"/>
    <m/>
    <m/>
    <n v="0.75"/>
    <n v="0.25"/>
    <n v="1"/>
    <m/>
    <m/>
    <m/>
    <m/>
    <n v="0"/>
    <s v=""/>
    <s v=""/>
    <n v="0"/>
    <n v="0"/>
  </r>
  <r>
    <x v="1"/>
    <x v="5"/>
    <x v="14"/>
    <x v="14"/>
    <s v="Ejecución"/>
    <x v="14"/>
    <s v="1. Requerimientos atendidos a demanda de Almacenamiento, custodia y disposición de datos. _x000a_2. Requerimientos atendidos a demanda de bodega de datos, SDMX, GEIH y otras encuestas . _x000a_3. Requerimientos atendidos a demanda de interoperabilidad _x000a_4. Requerimientos atendidos a demanda de datos maestros"/>
    <d v="2023-02-01T00:00:00"/>
    <d v="2026-12-30T00:00:00"/>
    <n v="3.9123287671232876"/>
    <x v="1"/>
    <s v="OSIS - Gestión de datos"/>
    <s v="Luis Martín Barrera Pino"/>
    <s v="Nelson Mauricio Parada Botia"/>
    <s v="Lady Gilari Torres Becerra"/>
    <n v="0.25"/>
    <n v="0.25"/>
    <n v="0.25"/>
    <n v="0.25"/>
    <n v="1"/>
    <n v="0.25"/>
    <n v="0.25"/>
    <m/>
    <m/>
    <n v="0.5"/>
    <n v="1"/>
    <n v="1"/>
    <n v="0"/>
    <n v="0"/>
  </r>
  <r>
    <x v="1"/>
    <x v="6"/>
    <x v="15"/>
    <x v="15"/>
    <s v="Ejecución"/>
    <x v="15"/>
    <s v="1. Un (1) documento del proyecto con el cumplimiento de las diferentes etapas de la automatización requerida. _x000a_2. Documentación del proyecto en la herramienta - GITLAB"/>
    <d v="2023-02-01T00:00:00"/>
    <d v="2026-12-30T00:00:00"/>
    <n v="3.9123287671232876"/>
    <x v="1"/>
    <s v="OSIS - Gestión de datos"/>
    <s v="Luis Martín Barrera Pino"/>
    <s v="Nelson Mauricio Parada Botia"/>
    <s v="Lady Gilari Torres Becerra"/>
    <n v="0.25"/>
    <n v="0.25"/>
    <n v="0.25"/>
    <n v="0.25"/>
    <n v="1"/>
    <n v="0.25"/>
    <n v="0.25"/>
    <m/>
    <m/>
    <n v="0.5"/>
    <n v="1"/>
    <n v="1"/>
    <n v="0"/>
    <n v="0"/>
  </r>
  <r>
    <x v="1"/>
    <x v="7"/>
    <x v="16"/>
    <x v="16"/>
    <s v="Finalizado"/>
    <x v="16"/>
    <s v="1. Un (1) Documento de resultados casos de prueba por proveedor. _x000a_2. Un (1) Documento de arquitectura de Solución del lago da datos hibrido actualizado _x000a_3. Un (1) Formato RFI para compra de nube pública."/>
    <d v="2023-02-01T00:00:00"/>
    <d v="2023-09-30T00:00:00"/>
    <n v="0.66027397260273968"/>
    <x v="1"/>
    <s v="OSIS - Gestión de datos"/>
    <s v="Luis Martín Barrera Pino"/>
    <s v="Marly Esther de Moya Amaris"/>
    <s v="Lady Gilari Torres Becerra"/>
    <n v="1"/>
    <m/>
    <m/>
    <m/>
    <n v="1"/>
    <n v="1"/>
    <m/>
    <m/>
    <m/>
    <n v="1"/>
    <n v="1"/>
    <s v=""/>
    <s v=""/>
    <s v=""/>
  </r>
  <r>
    <x v="1"/>
    <x v="8"/>
    <x v="17"/>
    <x v="17"/>
    <s v="Finalizado"/>
    <x v="17"/>
    <s v="&quot;1. Un (1) Documento de arquitectura de referencia y/o solución actualizada del proyecto de datos maestros con la entidad empresas. 2. Un (1) Documento con el esquema de gobierno tecnológico de los datos maestros de personas. 3. Servicios de consulta de datos maestros de personas en producción. 4. Un (1) Documento con las especificaciones del Maestro empresas. &quot;"/>
    <d v="2023-02-01T00:00:00"/>
    <d v="2023-11-30T00:00:00"/>
    <n v="0.82739726027397265"/>
    <x v="1"/>
    <s v="OSIS - Gestión de datos"/>
    <s v="Luis Martín Barrera Pino"/>
    <s v="Marly Esther de Moya Amaris"/>
    <s v="Lady Gilari Torres Becerra"/>
    <n v="1"/>
    <m/>
    <m/>
    <m/>
    <n v="1"/>
    <n v="1"/>
    <m/>
    <m/>
    <m/>
    <n v="1"/>
    <n v="1"/>
    <s v=""/>
    <s v=""/>
    <s v=""/>
  </r>
  <r>
    <x v="1"/>
    <x v="9"/>
    <x v="18"/>
    <x v="18"/>
    <s v="Cancelado"/>
    <x v="18"/>
    <s v="1. Un (1) Documento de arquitectura de referencia y/o solución actualizada del proyecto de datos maestros con la entidad lugares. _x000a_2. Un (1) Documento con el esquema de gobierno tecnológico de los datos maestros de empresas _x000a_3. Servicios de consulta de datos maestros de empresas en producción. _x000a_4. Un (1) Documento con las especificaciones del Maestro de lugares."/>
    <d v="2024-02-01T00:00:00"/>
    <d v="2024-11-30T00:00:00"/>
    <n v="0.83013698630136989"/>
    <x v="1"/>
    <s v="OSIS - Gestión de datos"/>
    <s v="Luis Martín Barrera Pino"/>
    <s v="Nelson Mauricio Parada Botia"/>
    <s v="Lady Gilari Torres Becerra"/>
    <m/>
    <n v="1"/>
    <m/>
    <m/>
    <n v="1"/>
    <m/>
    <n v="0.4"/>
    <m/>
    <m/>
    <n v="0.4"/>
    <s v=""/>
    <n v="0.4"/>
    <s v=""/>
    <s v=""/>
  </r>
  <r>
    <x v="1"/>
    <x v="10"/>
    <x v="19"/>
    <x v="19"/>
    <s v="No iniciado"/>
    <x v="19"/>
    <s v="1. Servicios de consulta de datos maestros de lugares en producción. _x000a_2. Un (1) Documento con el esquema de gobierno tecnológico de los datos maestros de Lugares "/>
    <d v="2025-02-01T00:00:00"/>
    <d v="2025-11-30T00:00:00"/>
    <n v="0.82739726027397265"/>
    <x v="1"/>
    <s v="OSIS - Gestión de datos"/>
    <s v="Luis Martín Barrera Pino"/>
    <s v="Marly Esther de Moya Amaris"/>
    <s v="Lady Gilari Torres Becerra"/>
    <m/>
    <m/>
    <n v="1"/>
    <m/>
    <n v="1"/>
    <m/>
    <m/>
    <m/>
    <m/>
    <n v="0"/>
    <s v=""/>
    <s v=""/>
    <n v="0"/>
    <s v=""/>
  </r>
  <r>
    <x v="1"/>
    <x v="11"/>
    <x v="20"/>
    <x v="20"/>
    <s v="Ejecución"/>
    <x v="20"/>
    <s v="1. Una (1) Arquitectura de referencia y/o solución actualizada del Lago de datos Local_x000a_2. Un (1) Documento con las especificaciones técnicas para la adquisición de la infraestructura requerida. _x000a_3. Lago de datos configurado en producción. _x000a_4. Un (1) Documento de pruebas de desempeño."/>
    <d v="2023-10-01T00:00:00"/>
    <d v="2025-11-30T00:00:00"/>
    <n v="2.1671232876712327"/>
    <x v="1"/>
    <s v="OSIS - Gestión de datos"/>
    <s v="Luis Martín Barrera Pino"/>
    <s v="Nelson Mauricio Parada Botia"/>
    <s v="Lady Gilari Torres Becerra"/>
    <n v="0.1"/>
    <n v="0.4"/>
    <n v="0.5"/>
    <m/>
    <n v="1"/>
    <n v="0.1"/>
    <n v="0.5"/>
    <m/>
    <m/>
    <n v="0.6"/>
    <n v="1"/>
    <n v="1.25"/>
    <n v="0"/>
    <s v=""/>
  </r>
  <r>
    <x v="1"/>
    <x v="12"/>
    <x v="21"/>
    <x v="21"/>
    <s v="No iniciado"/>
    <x v="21"/>
    <s v="1.Una (1) Arquitectura de referencia y/o solución actualizada del Lago de datos hibrido _x000a_2. Un (1) Documento de flujo de información del lago de datos hibrido _x000a_3. Un (1) Piloto del lago de datos hibrido implementado "/>
    <d v="2026-02-01T00:00:00"/>
    <d v="2026-11-30T00:00:00"/>
    <n v="0.82739726027397265"/>
    <x v="1"/>
    <s v="OSIS - Gestión de datos"/>
    <s v="Luis Martín Barrera Pino"/>
    <s v="Marly Esther de Moya Amaris"/>
    <s v="Lady Gilari Torres Becerra"/>
    <m/>
    <m/>
    <m/>
    <n v="1"/>
    <n v="1"/>
    <m/>
    <m/>
    <m/>
    <m/>
    <n v="0"/>
    <s v=""/>
    <s v=""/>
    <s v=""/>
    <n v="0"/>
  </r>
  <r>
    <x v="1"/>
    <x v="13"/>
    <x v="22"/>
    <x v="22"/>
    <s v="Ejecución"/>
    <x v="22"/>
    <s v="1. Un (1) Documento RFI - Requerimientos tecnológicos para dar continuidad al lago de datos en nube. _x000a_2. Un (1) Informe de consumo de créditos."/>
    <d v="2023-11-01T00:00:00"/>
    <d v="2026-11-30T00:00:00"/>
    <n v="3.0821917808219177"/>
    <x v="1"/>
    <s v="OSIS - Gestión de datos"/>
    <s v="Luis Martín Barrera Pino"/>
    <s v="Nelson Mauricio Parada Botia"/>
    <s v="Lady Gilari Torres Becerra"/>
    <n v="0.1"/>
    <n v="0.3"/>
    <n v="0.3"/>
    <n v="0.3"/>
    <n v="1"/>
    <n v="0.1"/>
    <n v="0.3"/>
    <m/>
    <m/>
    <n v="0.4"/>
    <n v="1"/>
    <n v="1"/>
    <n v="0"/>
    <n v="0"/>
  </r>
  <r>
    <x v="1"/>
    <x v="14"/>
    <x v="23"/>
    <x v="23"/>
    <s v="Cancelado"/>
    <x v="23"/>
    <s v="1. Un (1) documento del piloto con la  definición de posibles aplicaciones en  intercambio de información mediante el uso de tecnologías de Blockchain."/>
    <d v="2024-05-01T00:00:00"/>
    <d v="2024-12-15T00:00:00"/>
    <n v="0.62465753424657533"/>
    <x v="1"/>
    <s v="OSIS - Gestión de datos"/>
    <s v="Luis Martín Barrera Pino"/>
    <s v="Nelson Mauricio Parada Botia"/>
    <s v="Lady Gilari Torres Becerra"/>
    <m/>
    <n v="1"/>
    <m/>
    <m/>
    <n v="1"/>
    <m/>
    <m/>
    <m/>
    <m/>
    <n v="0"/>
    <s v=""/>
    <n v="0"/>
    <s v=""/>
    <s v=""/>
  </r>
  <r>
    <x v="1"/>
    <x v="15"/>
    <x v="24"/>
    <x v="24"/>
    <s v="Finalizado"/>
    <x v="24"/>
    <s v="1. Un Catalogo  de información para RRAA_x000a_2. Un Catalogo de flujos de información RRAA_x000a_3. Un Catalogo de Intercambio de información RRAA_x000a_4. Un Diagrama del Modelo de Información RRAA_x000a_5. Un Diagrama de flujos de información  RRAA"/>
    <d v="2024-02-01T00:00:00"/>
    <d v="2024-12-15T00:00:00"/>
    <n v="0.87123287671232874"/>
    <x v="1"/>
    <s v="OSIS - Gestión de datos"/>
    <s v="Luis Martín Barrera Pino"/>
    <s v="Nelson Mauricio Parada Botia"/>
    <s v="Lady Gilari Torres Becerra"/>
    <m/>
    <n v="1"/>
    <m/>
    <m/>
    <n v="1"/>
    <m/>
    <n v="1.0000000000000002"/>
    <m/>
    <m/>
    <n v="1.0000000000000002"/>
    <s v=""/>
    <n v="1.0000000000000002"/>
    <s v=""/>
    <s v=""/>
  </r>
  <r>
    <x v="2"/>
    <x v="0"/>
    <x v="25"/>
    <x v="25"/>
    <s v="Ejecución"/>
    <x v="25"/>
    <m/>
    <d v="2023-01-01T00:00:00"/>
    <d v="2026-12-31T00:00:00"/>
    <n v="4"/>
    <x v="1"/>
    <s v="Subdirección_x000a_DIRPEN_x000a_DIG_x000a_OSIS"/>
    <s v="Elkin Ramirez_x000a_Julieth Alejandra Solano Villa_x000a_Andrea Ramírez Pisco_x000a_Luis Martín Barrera Pino"/>
    <s v="Diego Ismael León  _x000a_Diana Carolina Torres Vanegas_x000a_Andrea Milena Roncancio Sanchez_x000a_Carlos Alberto Duran _x000a_"/>
    <s v="Natalia Arteaga_x000a_Diana Carolina Torres Vanegas_x000a_Alexander González Coca_x000a_Diana Marcela Pinzón Topia _x000a_Yinneth Mahecha Monsalve&quot;_x000a_Johana Catherine Avila Alvarado_x000a_Gildardo Andrés Vargas Acuña_x000a_Iván Orlando Lamprea Guerrero _x000a_Rhosben Adhier Córdoba Aguilar_x000a_"/>
    <n v="0.22999999999999995"/>
    <n v="0.37999999999999989"/>
    <n v="0.21999999999999995"/>
    <n v="0.16999999999999996"/>
    <n v="0.99999999999999978"/>
    <n v="0.22999999999999995"/>
    <n v="0.3536597441892449"/>
    <m/>
    <m/>
    <n v="0.58365974418924482"/>
    <n v="1"/>
    <n v="0.93068353734011844"/>
    <n v="0"/>
    <n v="0"/>
  </r>
  <r>
    <x v="2"/>
    <x v="1"/>
    <x v="26"/>
    <x v="26"/>
    <s v="Ejecución"/>
    <x v="26"/>
    <s v="Repositorio y documentación (manual de uso) por operación estadística automatizada"/>
    <d v="2023-01-01T00:00:00"/>
    <d v="2026-12-31T00:00:00"/>
    <n v="4"/>
    <x v="1"/>
    <s v="Subdirección"/>
    <s v="Andrea Ramírez Pisco"/>
    <s v="Diego Ismael León "/>
    <s v="Julian Mateo Espinosa "/>
    <n v="0.1"/>
    <n v="0.3"/>
    <n v="0.3"/>
    <n v="0.3"/>
    <n v="1"/>
    <n v="0.1"/>
    <n v="0.22499999999999998"/>
    <m/>
    <m/>
    <n v="0.32499999999999996"/>
    <n v="1"/>
    <n v="0.75"/>
    <n v="0"/>
    <n v="0"/>
  </r>
  <r>
    <x v="2"/>
    <x v="2"/>
    <x v="27"/>
    <x v="27"/>
    <s v="Ejecución"/>
    <x v="27"/>
    <s v="&quot;Información geoespacial intercambiada con otras Entidades del orden nacional y territorial:_x000a__x000a_1) Identificación y recopilación de necesidades entre las entidades de orden central o territorial para el intercambio de información geoespacial. _x000a_Responsabilidad de la Dirección de Geoestadística._x000a_2) Mecanismos tecnológicos de intercambios de información. Responsabilidad de la Oficina de Sistema_x000a_3) Requerimientos atendidos a demanda de interoperabilidad de información o intercambio. Responsabilidad de la Oficina de Sistemas"/>
    <d v="2024-06-01T00:00:00"/>
    <d v="2026-12-30T00:00:00"/>
    <n v="2.580821917808219"/>
    <x v="1"/>
    <s v="DIG_x000a_OSIS _x000a_"/>
    <s v="Elkin Ramirez_x000a_Luis Martin Barrera Pino "/>
    <s v="Diana Carolina Torres Vanegas_x000a_Nelson Mauricio Parada"/>
    <s v="Raúl Emilio Ospina - DIG_x000a_Diana Carolina Torres Vanegas DIG; _x000a_Nelson Mauricio Parada Botia - OSIS_x000a_Lady Gilari Torres Becerra - OSIS; _x000a_Luis Fernando Barajas - OSIS_x000a_"/>
    <m/>
    <n v="0.6"/>
    <n v="0.2"/>
    <n v="0.2"/>
    <n v="1"/>
    <m/>
    <n v="0.51428571428571435"/>
    <m/>
    <m/>
    <n v="0.51428571428571435"/>
    <s v=""/>
    <n v="0.85714285714285732"/>
    <n v="0"/>
    <n v="0"/>
  </r>
  <r>
    <x v="2"/>
    <x v="3"/>
    <x v="28"/>
    <x v="28"/>
    <s v="Ejecución"/>
    <x v="28"/>
    <s v="Estudios de prospectiva y  análisis de datos realizados."/>
    <d v="2023-01-01T00:00:00"/>
    <d v="2026-12-31T00:00:00"/>
    <n v="4"/>
    <x v="1"/>
    <s v="DIRPEN - Prospectiva y análisis de datos"/>
    <s v="Julieth Alejandra Solano Villa"/>
    <s v="Andrea Milena Roncancio Sanchez"/>
    <s v="Alexander González Coca_x000a_Diana Marcela Pinzón Topia _x000a_Yinneth Mahecha Monsalve"/>
    <n v="0.25"/>
    <n v="0.3"/>
    <n v="0.25"/>
    <n v="0.2"/>
    <n v="1"/>
    <n v="0.25"/>
    <n v="0.3"/>
    <m/>
    <m/>
    <n v="0.55000000000000004"/>
    <n v="1"/>
    <n v="1"/>
    <n v="0"/>
    <n v="0"/>
  </r>
  <r>
    <x v="2"/>
    <x v="4"/>
    <x v="29"/>
    <x v="29"/>
    <s v="Ejecución"/>
    <x v="29"/>
    <s v="Aplicación web para la recolección de información"/>
    <d v="2023-01-01T00:00:00"/>
    <d v="2025-12-31T00:00:00"/>
    <n v="3"/>
    <x v="1"/>
    <s v="DIRPEN - Prospectiva y análisis de datos"/>
    <s v="Julieth Alejandra Solano Villa"/>
    <s v="Andrea Milena Roncancio Sanchez"/>
    <s v="Omar Alexander Beltran Vanegas_x000a_Johana Catherine Avila Alvarado_x000a_Ivan Orlando Lamprea Guerrero"/>
    <n v="0.3"/>
    <n v="0.5"/>
    <n v="0.2"/>
    <m/>
    <n v="1"/>
    <n v="0.3"/>
    <n v="0.50040000000000007"/>
    <m/>
    <m/>
    <n v="0.8004"/>
    <n v="1"/>
    <n v="1.0008000000000001"/>
    <n v="0"/>
    <s v=""/>
  </r>
  <r>
    <x v="2"/>
    <x v="5"/>
    <x v="30"/>
    <x v="30"/>
    <s v="Ejecución"/>
    <x v="30"/>
    <s v="Plataforma SEN 2.0"/>
    <d v="2023-01-01T00:00:00"/>
    <d v="2026-12-31T00:00:00"/>
    <n v="4"/>
    <x v="1"/>
    <s v="DIRPEN - Prospectiva y análisis de datos"/>
    <s v="Julieth Alejandra Solano Villa"/>
    <s v="Andrea Milena Roncancio Sanchez"/>
    <s v="Gildardo Andrés Vargas Acuña_x000a_Iván Orlando Lamprea Guerrero _x000a_Rhosben Adhier Córdoba Aguilar"/>
    <n v="0.5"/>
    <n v="0.2"/>
    <n v="0.15"/>
    <n v="0.15"/>
    <n v="1"/>
    <n v="0.5"/>
    <n v="0.20039999999999994"/>
    <m/>
    <m/>
    <n v="0.70039999999999991"/>
    <n v="1"/>
    <n v="1.0019999999999996"/>
    <n v="0"/>
    <n v="0"/>
  </r>
  <r>
    <x v="3"/>
    <x v="0"/>
    <x v="31"/>
    <x v="31"/>
    <s v="Ejecución"/>
    <x v="31"/>
    <m/>
    <d v="2023-02-01T00:00:00"/>
    <d v="2026-12-20T00:00:00"/>
    <n v="3.8849315068493149"/>
    <x v="2"/>
    <s v="OSIS - Sistemas de Información / Apoyo a las OOCC"/>
    <s v="Luis Martín Barrera Pino"/>
    <s v="Fabian Antonio Jaimes Martínez_x000a_Fredy Alexander Sanabria"/>
    <s v="Diana María Jara Rivera_x000a_Eduardo Antonio Correa"/>
    <n v="0.25"/>
    <n v="0.25"/>
    <n v="0.25"/>
    <n v="0.25"/>
    <n v="1"/>
    <n v="0.25"/>
    <n v="0.24999999999999981"/>
    <m/>
    <m/>
    <n v="0.49999999999999978"/>
    <n v="1"/>
    <n v="0.99999999999999922"/>
    <n v="0"/>
    <n v="0"/>
  </r>
  <r>
    <x v="3"/>
    <x v="1"/>
    <x v="32"/>
    <x v="32"/>
    <s v="Ejecución"/>
    <x v="32"/>
    <s v="Informe de resultados de casos de mesa de ayuda mediante el formato de seguimiento PETI."/>
    <d v="2023-02-01T00:00:00"/>
    <d v="2026-12-20T00:00:00"/>
    <n v="3.8849315068493149"/>
    <x v="2"/>
    <s v="OSIS - Sistemas de Información / Apoyo a las OOCC"/>
    <s v="Luis Martín Barrera Pino"/>
    <s v="Fabian Antonio Jaimes Martínez_x000a_Fredy Alexander Sanabria"/>
    <s v="Diana María Jara Rivera_x000a_Eduardo Antonio Correa"/>
    <n v="0.25"/>
    <n v="0.25"/>
    <n v="0.25"/>
    <n v="0.25"/>
    <n v="1"/>
    <n v="0.25"/>
    <n v="0.25"/>
    <m/>
    <m/>
    <n v="0.5"/>
    <n v="1"/>
    <n v="1"/>
    <n v="0"/>
    <n v="0"/>
  </r>
  <r>
    <x v="3"/>
    <x v="2"/>
    <x v="33"/>
    <x v="33"/>
    <s v="Ejecución"/>
    <x v="33"/>
    <s v="Informe de resultados de casos de mesa de ayuda mediante el formato de seguimiento PETI."/>
    <d v="2023-02-01T00:00:00"/>
    <d v="2026-12-20T00:00:00"/>
    <n v="3.8849315068493149"/>
    <x v="2"/>
    <s v="OSIS - Sistemas de Información / Apoyo a las OOCC"/>
    <s v="Luis Martín Barrera Pino"/>
    <s v="Fabian Antonio Jaimes Martínez_x000a_Fredy Alexander Sanabria"/>
    <s v="Diana María Jara Rivera_x000a_Eduardo Antonio Correa"/>
    <n v="0.25"/>
    <n v="0.25"/>
    <n v="0.25"/>
    <n v="0.25"/>
    <n v="1"/>
    <n v="0.25"/>
    <n v="0.25"/>
    <m/>
    <m/>
    <n v="0.5"/>
    <n v="1"/>
    <n v="1"/>
    <n v="0"/>
    <n v="0"/>
  </r>
  <r>
    <x v="3"/>
    <x v="3"/>
    <x v="34"/>
    <x v="34"/>
    <s v="Ejecución"/>
    <x v="34"/>
    <s v="Informe de resultados de casos de mesa de ayuda mediante el formato de seguimiento PETI."/>
    <d v="2023-02-01T00:00:00"/>
    <d v="2026-12-20T00:00:00"/>
    <n v="3.8849315068493149"/>
    <x v="2"/>
    <s v="OSIS - Sistemas de Información / Apoyo a las OOCC"/>
    <s v="Luis Martín Barrera Pino"/>
    <s v="Fabian Antonio Jaimes Martínez_x000a_Fredy Alexander Sanabria"/>
    <s v="Diana María Jara Rivera_x000a_Eduardo Antonio Correa"/>
    <n v="0.25"/>
    <n v="0.25"/>
    <n v="0.25"/>
    <n v="0.25"/>
    <n v="1"/>
    <n v="0.25"/>
    <n v="0.25"/>
    <m/>
    <m/>
    <n v="0.5"/>
    <n v="1"/>
    <n v="1"/>
    <n v="0"/>
    <n v="0"/>
  </r>
  <r>
    <x v="3"/>
    <x v="4"/>
    <x v="35"/>
    <x v="35"/>
    <s v="Ejecución"/>
    <x v="35"/>
    <s v="Informe de resultados de casos de mesa de ayuda mediante el formato de seguimiento PETI."/>
    <d v="2023-02-01T00:00:00"/>
    <d v="2026-12-20T00:00:00"/>
    <n v="3.8849315068493149"/>
    <x v="2"/>
    <s v="OSIS - Sistemas de Información / Apoyo a las OOCC"/>
    <s v="Luis Martín Barrera Pino"/>
    <s v="Fabian Antonio Jaimes Martínez_x000a_Fredy Alexander Sanabria"/>
    <s v="Diana María Jara Rivera_x000a_Eduardo Antonio Correa"/>
    <n v="0.25"/>
    <n v="0.25"/>
    <n v="0.25"/>
    <n v="0.25"/>
    <n v="1"/>
    <n v="0.25"/>
    <n v="0.25"/>
    <m/>
    <m/>
    <n v="0.5"/>
    <n v="1"/>
    <n v="1"/>
    <n v="0"/>
    <n v="0"/>
  </r>
  <r>
    <x v="4"/>
    <x v="0"/>
    <x v="36"/>
    <x v="36"/>
    <s v="Ejecución"/>
    <x v="36"/>
    <m/>
    <d v="2023-01-01T00:00:00"/>
    <d v="2026-12-31T00:00:00"/>
    <n v="4"/>
    <x v="2"/>
    <s v="OSIS - Sistemas de Información_x000a_OPLAN - Gestión Organizacional / Planeación Estratégica y presupuestal"/>
    <s v="Luis Martín Barrera Pino_x000a_Claudia Díaz Hernández"/>
    <s v="Fredy Alexander Sanabria_x000a_Francisco Samuel Lesmes_x000a_Legny Yesenia Diaz Fierro"/>
    <s v="Eduardo Correa_x000a_Jorge Eduardo Corredor_x000a_Legny Yesenia Diaz Fierro"/>
    <n v="0.30833333333333335"/>
    <n v="0.24166666666666667"/>
    <n v="0.22500000000000001"/>
    <n v="0.22500000000000001"/>
    <n v="1"/>
    <n v="0.3083333333333334"/>
    <n v="0.16734495250120254"/>
    <m/>
    <m/>
    <n v="0.47567828583453597"/>
    <n v="1.0000000000000002"/>
    <n v="0.69246187241876911"/>
    <n v="0"/>
    <n v="0"/>
  </r>
  <r>
    <x v="4"/>
    <x v="1"/>
    <x v="37"/>
    <x v="37"/>
    <s v="Ejecución"/>
    <x v="37"/>
    <s v="Informe de resultados de casos de mesa de ayuda mediante el formato de seguimiento PETI."/>
    <d v="2023-02-01T00:00:00"/>
    <d v="2026-12-30T00:00:00"/>
    <n v="3.9123287671232876"/>
    <x v="2"/>
    <s v="OSIS - Sistemas de Información"/>
    <s v="Luis Martín Barrera Pino"/>
    <s v="Fredy Alexander Sanabria"/>
    <s v="Eduardo Correa"/>
    <n v="0.25"/>
    <n v="0.25"/>
    <n v="0.25"/>
    <n v="0.25"/>
    <n v="1"/>
    <n v="0.25"/>
    <n v="0.25"/>
    <m/>
    <m/>
    <n v="0.5"/>
    <n v="1"/>
    <n v="1"/>
    <n v="0"/>
    <n v="0"/>
  </r>
  <r>
    <x v="4"/>
    <x v="2"/>
    <x v="38"/>
    <x v="38"/>
    <s v="Ejecución"/>
    <x v="38"/>
    <s v="Informe de resultados de casos de mesa de ayuda mediante el formato de seguimiento PETI."/>
    <d v="2023-02-01T00:00:00"/>
    <d v="2026-12-30T00:00:00"/>
    <n v="3.9123287671232876"/>
    <x v="2"/>
    <s v="OSIS - Sistemas de Información"/>
    <s v="Luis Martín Barrera Pino"/>
    <s v="Fredy Alexander Sanabria"/>
    <s v="Eduardo Correa"/>
    <n v="0.25"/>
    <n v="0.25"/>
    <n v="0.25"/>
    <n v="0.25"/>
    <n v="1"/>
    <n v="0.25"/>
    <n v="0.25"/>
    <m/>
    <m/>
    <n v="0.5"/>
    <n v="1"/>
    <n v="1"/>
    <n v="0"/>
    <n v="0"/>
  </r>
  <r>
    <x v="4"/>
    <x v="3"/>
    <x v="39"/>
    <x v="39"/>
    <s v="Ejecución"/>
    <x v="39"/>
    <s v="Informe de resultados de casos de mesa de ayuda mediante el formato de seguimiento PETI."/>
    <d v="2023-02-01T00:00:00"/>
    <d v="2026-12-30T00:00:00"/>
    <n v="3.9123287671232876"/>
    <x v="2"/>
    <s v="OSIS - Sistemas de Información"/>
    <s v="Luis Martín Barrera Pino"/>
    <s v="Fredy Alexander Sanabria"/>
    <s v="Eduardo Correa"/>
    <n v="0.25"/>
    <n v="0.25"/>
    <n v="0.25"/>
    <n v="0.25"/>
    <n v="1"/>
    <n v="0.25"/>
    <n v="0.25"/>
    <m/>
    <m/>
    <n v="0.5"/>
    <n v="1"/>
    <n v="1"/>
    <n v="0"/>
    <n v="0"/>
  </r>
  <r>
    <x v="4"/>
    <x v="4"/>
    <x v="40"/>
    <x v="40"/>
    <s v="Cancelado"/>
    <x v="40"/>
    <s v="Informe de resultados de casos de mesa de ayuda mediante el formato de seguimiento PETI."/>
    <d v="2023-02-01T00:00:00"/>
    <d v="2026-12-30T00:00:00"/>
    <n v="3.9123287671232876"/>
    <x v="2"/>
    <s v="OSIS - Apoyo a las OOCC"/>
    <s v="Luis Martín Barrera Pino"/>
    <s v="Fabian Antonio Jaimes "/>
    <m/>
    <n v="0.25"/>
    <n v="0.25"/>
    <n v="0.25"/>
    <n v="0.25"/>
    <n v="1"/>
    <n v="0.25"/>
    <m/>
    <m/>
    <m/>
    <n v="0.25"/>
    <n v="1"/>
    <n v="0"/>
    <n v="0"/>
    <n v="0"/>
  </r>
  <r>
    <x v="4"/>
    <x v="5"/>
    <x v="41"/>
    <x v="41"/>
    <s v="Ejecución"/>
    <x v="41"/>
    <s v="Informe de mediante el formato de seguimiento PETI."/>
    <d v="2023-02-01T00:00:00"/>
    <d v="2026-12-30T00:00:00"/>
    <n v="3.9123287671232876"/>
    <x v="2"/>
    <s v="OPLAN- GIT Gestión Organizacional"/>
    <s v="Claudia Díaz Hernández"/>
    <s v="Legny Yesenia Diaz Fierro"/>
    <s v="Hernando Mancipe"/>
    <n v="0.25"/>
    <n v="0.25"/>
    <n v="0.25"/>
    <n v="0.25"/>
    <n v="1"/>
    <n v="0.25"/>
    <n v="0.25"/>
    <m/>
    <m/>
    <n v="0.5"/>
    <n v="1"/>
    <n v="1"/>
    <n v="0"/>
    <n v="0"/>
  </r>
  <r>
    <x v="4"/>
    <x v="6"/>
    <x v="42"/>
    <x v="42"/>
    <s v="Ejecución"/>
    <x v="42"/>
    <s v="Software SPGI implementado"/>
    <d v="2023-01-01T00:00:00"/>
    <d v="2026-12-31T00:00:00"/>
    <n v="4"/>
    <x v="2"/>
    <s v="OPLAN- GIT Planeación estratégica  y presupuestal"/>
    <s v="Claudia Diaz Hernández"/>
    <s v="Francisco Javier Lesmes "/>
    <s v="Jorge Eduardo Corredor"/>
    <n v="0.6"/>
    <n v="0.2"/>
    <n v="0.1"/>
    <n v="0.1"/>
    <n v="1"/>
    <n v="0.6"/>
    <n v="0.18333333333333332"/>
    <m/>
    <m/>
    <n v="0.78333333333333333"/>
    <n v="1"/>
    <n v="0.91666666666666652"/>
    <n v="0"/>
    <n v="0"/>
  </r>
  <r>
    <x v="5"/>
    <x v="0"/>
    <x v="43"/>
    <x v="43"/>
    <s v="Ejecución"/>
    <x v="43"/>
    <m/>
    <d v="2023-01-01T00:00:00"/>
    <d v="2024-12-31T00:00:00"/>
    <n v="2"/>
    <x v="2"/>
    <s v="Sec.Gral - Gestión Documental"/>
    <s v="Andrea Carolina Montoya"/>
    <s v="Andrea Carolina Montoya"/>
    <s v="Liliana Carolina Herrera"/>
    <n v="0.6"/>
    <n v="0.4"/>
    <n v="0"/>
    <n v="0"/>
    <n v="1"/>
    <n v="0.6"/>
    <n v="0.39875000000000022"/>
    <m/>
    <m/>
    <n v="0.99875000000000025"/>
    <n v="1"/>
    <n v="0.99687500000000051"/>
    <s v=""/>
    <s v=""/>
  </r>
  <r>
    <x v="5"/>
    <x v="1"/>
    <x v="44"/>
    <x v="44"/>
    <s v="Finalizado"/>
    <x v="44"/>
    <s v="Contrato perfeccionado"/>
    <d v="2023-01-01T00:00:00"/>
    <d v="2023-12-31T00:00:00"/>
    <n v="0.99726027397260275"/>
    <x v="2"/>
    <s v="Sec.Gral - Gestión Documental"/>
    <s v="María Fernanda de la Ossa"/>
    <s v="Yelitza Rubiano"/>
    <s v="Liliana Carolina Herrera"/>
    <n v="1"/>
    <m/>
    <m/>
    <m/>
    <n v="1"/>
    <n v="1"/>
    <m/>
    <m/>
    <m/>
    <n v="1"/>
    <n v="1"/>
    <s v=""/>
    <s v=""/>
    <s v=""/>
  </r>
  <r>
    <x v="5"/>
    <x v="2"/>
    <x v="45"/>
    <x v="45"/>
    <s v="Finalizado"/>
    <x v="45"/>
    <s v="Resultados de pruebas de QC"/>
    <d v="2023-10-25T00:00:00"/>
    <d v="2024-12-31T00:00:00"/>
    <n v="1.1863013698630136"/>
    <x v="2"/>
    <s v="Sec.Gral - Gestión Documental"/>
    <s v="Andrea Carolina Montoya"/>
    <s v="Andrea Carolina Montoya"/>
    <s v="Liliana Carolina Herrera"/>
    <n v="0.7"/>
    <n v="0.3"/>
    <m/>
    <m/>
    <n v="1"/>
    <n v="0.7"/>
    <n v="0.3"/>
    <m/>
    <m/>
    <n v="1"/>
    <n v="1"/>
    <n v="1"/>
    <s v=""/>
    <s v=""/>
  </r>
  <r>
    <x v="5"/>
    <x v="3"/>
    <x v="46"/>
    <x v="46"/>
    <s v="Finalizado"/>
    <x v="46"/>
    <s v="Acta de paso a producción"/>
    <d v="2024-01-01T00:00:00"/>
    <d v="2024-12-31T00:00:00"/>
    <n v="1"/>
    <x v="2"/>
    <s v="Sec.Gral - Gestión Documental"/>
    <s v="Andrea Carolina Montoya"/>
    <s v="Andrea Carolina Montoya"/>
    <s v="Liliana Carolina Herrera"/>
    <m/>
    <n v="1"/>
    <m/>
    <m/>
    <n v="1"/>
    <m/>
    <n v="1"/>
    <m/>
    <m/>
    <n v="1"/>
    <s v=""/>
    <n v="1"/>
    <s v=""/>
    <s v=""/>
  </r>
  <r>
    <x v="5"/>
    <x v="4"/>
    <x v="47"/>
    <x v="47"/>
    <s v="Finalizado"/>
    <x v="47"/>
    <s v="Actas de asistencia"/>
    <d v="2023-10-25T00:00:00"/>
    <d v="2024-12-31T00:00:00"/>
    <n v="1.1863013698630136"/>
    <x v="2"/>
    <s v="Sec.Gral - Gestión Documental"/>
    <s v="Andrea Carolina Montoya"/>
    <s v="Andrea Carolina Montoya"/>
    <s v="Liliana Carolina Herrera"/>
    <n v="0.7"/>
    <n v="0.3"/>
    <m/>
    <m/>
    <n v="1"/>
    <n v="0.7"/>
    <n v="0.29499999999999998"/>
    <m/>
    <m/>
    <n v="0.99499999999999988"/>
    <n v="1"/>
    <n v="0.98333333333333328"/>
    <s v=""/>
    <s v=""/>
  </r>
  <r>
    <x v="6"/>
    <x v="0"/>
    <x v="48"/>
    <x v="48"/>
    <s v="En Pausa / Suspendido "/>
    <x v="48"/>
    <m/>
    <d v="2023-01-01T00:00:00"/>
    <d v="2025-12-01T00:00:00"/>
    <n v="2.9178082191780823"/>
    <x v="2"/>
    <s v="&quot;Dirección Territorial Centro_x000a_OSIS - Apoyo informático a OOCC&quot;"/>
    <s v="Luis Martín Barrera Pino_x000a_Ana Lucia Largo"/>
    <s v="Fabian Antonio Jaimes Martínez_x000a_María Patricia Navas Villamil_x000a_Ronald Bueno Trujillo"/>
    <m/>
    <n v="0.3"/>
    <n v="0.5"/>
    <n v="0.1"/>
    <n v="0.1"/>
    <n v="1"/>
    <n v="0.24"/>
    <m/>
    <m/>
    <m/>
    <n v="0.24"/>
    <n v="0.8"/>
    <n v="0"/>
    <n v="0"/>
    <n v="0"/>
  </r>
  <r>
    <x v="6"/>
    <x v="1"/>
    <x v="49"/>
    <x v="48"/>
    <s v="En Pausa / Suspendido "/>
    <x v="49"/>
    <s v="&quot;Sistema de Información de apoyo a territoriales desarrollado_x000a_Certificaciones contratistas_x000a_Certificaciones funcionarios&quot;"/>
    <d v="2023-01-01T00:00:00"/>
    <d v="2025-12-01T00:00:00"/>
    <n v="2.9178082191780823"/>
    <x v="2"/>
    <s v="&quot;Dirección Territorial Centro_x000a_OSIS - Apoyo informático a OOCC&quot;"/>
    <s v="Luis Martín Barrera Pino_x000a_Ana Lucia Largo"/>
    <s v="Fabian Antonio Jaimes Martínez_x000a_María Patricia Navas Villamil_x000a_Ronald Bueno Trujillo"/>
    <m/>
    <n v="0.3"/>
    <n v="0.5"/>
    <n v="0.1"/>
    <n v="0.1"/>
    <n v="1"/>
    <n v="0.24"/>
    <m/>
    <m/>
    <m/>
    <n v="0.24"/>
    <n v="0.8"/>
    <n v="0"/>
    <n v="0"/>
    <n v="0"/>
  </r>
  <r>
    <x v="7"/>
    <x v="0"/>
    <x v="50"/>
    <x v="49"/>
    <s v="Ejecución"/>
    <x v="50"/>
    <m/>
    <d v="2023-11-01T00:00:00"/>
    <d v="2024-12-30T00:00:00"/>
    <n v="1.1643835616438356"/>
    <x v="2"/>
    <s v="OSIS - Apoyo a las OOCC"/>
    <s v="Luis Martín Barrera Pino"/>
    <s v="Fabian Antonio Jaimes "/>
    <s v="Diana María Jara Rivera"/>
    <n v="0.37500000000000006"/>
    <n v="0.62500000000000011"/>
    <n v="0"/>
    <n v="0"/>
    <n v="1.0000000000000002"/>
    <n v="0.3409124999999999"/>
    <n v="0.58333333333333326"/>
    <m/>
    <m/>
    <n v="0.92424583333333321"/>
    <n v="0.90909999999999958"/>
    <n v="0.93333333333333302"/>
    <s v=""/>
    <s v=""/>
  </r>
  <r>
    <x v="7"/>
    <x v="1"/>
    <x v="51"/>
    <x v="50"/>
    <s v="Ejecución"/>
    <x v="51"/>
    <s v="Informe de mediante el formato de seguimiento PETI."/>
    <d v="2023-11-01T00:00:00"/>
    <d v="2024-03-15T00:00:00"/>
    <n v="0.36986301369863012"/>
    <x v="2"/>
    <s v="OSIS - Apoyo a las OOCC"/>
    <s v="Luis Martín Barrera Pino"/>
    <s v="Fabian Antonio Jaimes "/>
    <s v="Diana María Jara Rivera"/>
    <n v="0.75"/>
    <n v="0.25"/>
    <m/>
    <m/>
    <n v="1"/>
    <n v="0.68182499999999979"/>
    <n v="0.16666666666666666"/>
    <m/>
    <m/>
    <n v="0.84849166666666642"/>
    <n v="0.90909999999999969"/>
    <n v="0.66666666666666663"/>
    <s v=""/>
    <s v=""/>
  </r>
  <r>
    <x v="7"/>
    <x v="2"/>
    <x v="52"/>
    <x v="51"/>
    <s v="Finalizado"/>
    <x v="52"/>
    <s v="Sistema de Información de Censo de Pescadores Artesanales y de Subsistencia desarrollado e implementado (CPAS)"/>
    <d v="2024-05-01T00:00:00"/>
    <d v="2024-12-30T00:00:00"/>
    <n v="0.66575342465753429"/>
    <x v="2"/>
    <s v="OSIS - Apoyo a las OOCC"/>
    <s v="Luis Martín Barrera Pino"/>
    <s v="Fabian Antonio Jaimes "/>
    <s v="Diana María Jara Rivera"/>
    <m/>
    <n v="1"/>
    <m/>
    <m/>
    <n v="1"/>
    <m/>
    <n v="1"/>
    <m/>
    <m/>
    <n v="1"/>
    <s v=""/>
    <n v="1"/>
    <s v=""/>
    <s v=""/>
  </r>
  <r>
    <x v="8"/>
    <x v="0"/>
    <x v="53"/>
    <x v="52"/>
    <s v="Ejecución"/>
    <x v="53"/>
    <m/>
    <d v="2023-01-01T00:00:00"/>
    <d v="2025-04-01T00:00:00"/>
    <n v="2.2493150684931509"/>
    <x v="2"/>
    <s v="OSIS - Calidad productos y servicios de  TI"/>
    <s v="Andrea Ramirez Pisco_x000a_Luis Martín Barrera Pino"/>
    <s v="Diego Ismael León_x000a_Johnny Alexander Rodríguez Beltrán_x000a_Mónica Patricia Pinzón Suárez"/>
    <s v="Cristhian Alejandro Amaya Saavedra"/>
    <n v="0.15"/>
    <n v="0.85"/>
    <n v="0"/>
    <n v="0"/>
    <n v="1"/>
    <n v="0.15"/>
    <n v="0.63749999999999951"/>
    <m/>
    <m/>
    <n v="0.78749999999999953"/>
    <n v="1"/>
    <n v="0.74999999999999944"/>
    <s v=""/>
    <s v=""/>
  </r>
  <r>
    <x v="8"/>
    <x v="1"/>
    <x v="54"/>
    <x v="51"/>
    <s v="Ejecución"/>
    <x v="54"/>
    <s v="Sistema de Información en Producción"/>
    <d v="2023-01-01T00:00:00"/>
    <d v="2024-12-31T00:00:00"/>
    <n v="2"/>
    <x v="2"/>
    <s v="OSIS - Apoyo a las OOCC"/>
    <s v="Luis Martín Barrera Pino"/>
    <s v="Johnny Alexander Rodríguez Beltrán_x000a_Mónica Patricia Pinzón Suárez"/>
    <s v="Cristhian Alejandro Amaya Saavedra"/>
    <n v="0.5"/>
    <n v="0.5"/>
    <m/>
    <m/>
    <n v="1"/>
    <n v="0.5"/>
    <n v="0.375"/>
    <m/>
    <m/>
    <n v="0.875"/>
    <n v="1"/>
    <n v="0.75"/>
    <s v=""/>
    <s v=""/>
  </r>
  <r>
    <x v="8"/>
    <x v="2"/>
    <x v="55"/>
    <x v="53"/>
    <s v="Ejecución"/>
    <x v="55"/>
    <s v="Informes de seguimiento a los ANS de disponibilidad en la infraestructura en la nube"/>
    <d v="2024-01-01T00:00:00"/>
    <d v="2025-04-01T00:00:00"/>
    <n v="1.2493150684931507"/>
    <x v="2"/>
    <s v="OSIS - Apoyo a las OOCC"/>
    <s v="Luis Martín Barrera Pino"/>
    <s v="Johnny Alexander Rodríguez Beltrán_x000a_Mónica Patricia Pinzón Suárez"/>
    <s v="Cristhian Alejandro Amaya Saavedra"/>
    <m/>
    <n v="1"/>
    <m/>
    <m/>
    <n v="1"/>
    <m/>
    <n v="0.75"/>
    <m/>
    <m/>
    <n v="0.75"/>
    <s v=""/>
    <n v="0.75"/>
    <s v=""/>
    <s v=""/>
  </r>
  <r>
    <x v="8"/>
    <x v="3"/>
    <x v="56"/>
    <x v="54"/>
    <s v="Ejecución"/>
    <x v="56"/>
    <s v="Equipos y DMC"/>
    <d v="2023-01-01T00:00:00"/>
    <d v="2024-12-31T00:00:00"/>
    <n v="2"/>
    <x v="2"/>
    <s v="OSIS - Apoyo a las OOCC"/>
    <s v="Luis Martín Barrera Pino"/>
    <s v="Johnny Alexander Rodríguez Beltrán_x000a_Mónica Patricia Pinzón Suárez"/>
    <s v="Cristhian Alejandro Amaya Saavedra"/>
    <n v="0.1"/>
    <n v="0.9"/>
    <m/>
    <m/>
    <n v="1"/>
    <n v="0.1"/>
    <n v="0.67499999999999993"/>
    <m/>
    <m/>
    <n v="0.77499999999999991"/>
    <n v="1"/>
    <n v="0.74999999999999989"/>
    <s v=""/>
    <s v=""/>
  </r>
  <r>
    <x v="8"/>
    <x v="4"/>
    <x v="57"/>
    <x v="55"/>
    <s v="Ejecución"/>
    <x v="57"/>
    <s v="Informes de seguimiento a los ANS de velocidad y seguridad en los COM"/>
    <d v="2024-01-01T00:00:00"/>
    <d v="2025-04-01T00:00:00"/>
    <n v="1.2493150684931507"/>
    <x v="2"/>
    <s v="OSIS - Apoyo a las OOCC"/>
    <s v="Luis Martín Barrera Pino"/>
    <s v="Johnny Alexander Rodríguez Beltrán_x000a_Mónica Patricia Pinzón Suárez"/>
    <s v="Cristhian Alejandro Amaya Saavedra"/>
    <m/>
    <n v="1"/>
    <m/>
    <m/>
    <n v="1"/>
    <m/>
    <n v="0.75"/>
    <m/>
    <m/>
    <n v="0.75"/>
    <s v=""/>
    <n v="0.75"/>
    <s v=""/>
    <s v=""/>
  </r>
  <r>
    <x v="8"/>
    <x v="5"/>
    <x v="58"/>
    <x v="56"/>
    <s v="Ejecución"/>
    <x v="58"/>
    <m/>
    <m/>
    <m/>
    <m/>
    <x v="2"/>
    <s v="Subdirección - Censos"/>
    <s v="Andrea Ramírez Pisco"/>
    <s v="Diego Ismael León "/>
    <m/>
    <m/>
    <m/>
    <m/>
    <m/>
    <m/>
    <m/>
    <m/>
    <m/>
    <m/>
    <m/>
    <m/>
    <m/>
    <m/>
    <m/>
  </r>
  <r>
    <x v="9"/>
    <x v="0"/>
    <x v="59"/>
    <x v="57"/>
    <s v="Ejecución"/>
    <x v="59"/>
    <m/>
    <d v="2023-01-01T00:00:00"/>
    <d v="2025-04-01T00:00:00"/>
    <n v="2.2493150684931509"/>
    <x v="2"/>
    <s v="Subdirección - Censos_x000a_OSIS - Calidad en productos y servicios de TI"/>
    <s v="Andrea Ramirez Pisco_x000a_Luis Martín Barrera Pino"/>
    <s v="Diego Ismael León_x000a_Johnny Alexander Rodríguez Beltrán_x000a_Mónica Patricia Pinzón Suárez"/>
    <s v="Cristhian Alejandro Amaya Saavedra"/>
    <n v="0.15000000000000002"/>
    <n v="0.85000000000000009"/>
    <n v="0"/>
    <n v="0"/>
    <n v="1"/>
    <n v="0.15"/>
    <n v="0.63749999999999951"/>
    <m/>
    <m/>
    <n v="0.78749999999999953"/>
    <n v="0.99999999999999978"/>
    <n v="0.74999999999999933"/>
    <s v=""/>
    <s v=""/>
  </r>
  <r>
    <x v="9"/>
    <x v="1"/>
    <x v="60"/>
    <x v="51"/>
    <s v="Ejecución"/>
    <x v="60"/>
    <s v="Informe de Arquitectura Tecnológica"/>
    <d v="2023-01-01T00:00:00"/>
    <d v="2024-12-31T00:00:00"/>
    <n v="2"/>
    <x v="2"/>
    <s v="OSIS - Gestión de datos / Sistemas de Información"/>
    <s v="Luis Martín Barrera Pino"/>
    <s v="Johnny Alexander Rodríguez Beltrán_x000a_Mónica Patricia Pinzón Suárez"/>
    <s v="Cristhian Alejandro Amaya Saavedra"/>
    <n v="0.5"/>
    <n v="0.5"/>
    <m/>
    <m/>
    <n v="1"/>
    <n v="0.5"/>
    <n v="0.375"/>
    <m/>
    <m/>
    <n v="0.875"/>
    <n v="1"/>
    <n v="0.75"/>
    <s v=""/>
    <s v=""/>
  </r>
  <r>
    <x v="9"/>
    <x v="2"/>
    <x v="61"/>
    <x v="53"/>
    <s v="Ejecución"/>
    <x v="61"/>
    <s v="Bases de Datos Implementadas"/>
    <d v="2024-01-01T00:00:00"/>
    <d v="2024-12-31T00:00:00"/>
    <n v="1"/>
    <x v="2"/>
    <s v="OSIS - Gestión de datos / Sistemas de Información"/>
    <s v="Luis Martín Barrera Pino"/>
    <s v="Johnny Alexander Rodríguez Beltrán_x000a_Mónica Patricia Pinzón Suárez"/>
    <s v="Cristhian Alejandro Amaya Saavedra"/>
    <m/>
    <n v="1"/>
    <m/>
    <m/>
    <n v="1"/>
    <m/>
    <n v="0.75"/>
    <m/>
    <m/>
    <n v="0.75"/>
    <s v=""/>
    <n v="0.75"/>
    <s v=""/>
    <s v=""/>
  </r>
  <r>
    <x v="9"/>
    <x v="3"/>
    <x v="62"/>
    <x v="54"/>
    <s v="Ejecución"/>
    <x v="62"/>
    <s v="Equipos y DMC"/>
    <d v="2023-01-01T00:00:00"/>
    <d v="2024-12-31T00:00:00"/>
    <n v="2"/>
    <x v="2"/>
    <s v="OSIS - Gestión de datos / Sistemas de Información"/>
    <s v="Luis Martín Barrera Pino"/>
    <s v="Johnny Alexander Rodríguez Beltrán_x000a_Mónica Patricia Pinzón Suárez"/>
    <s v="Cristhian Alejandro Amaya Saavedra"/>
    <n v="0.1"/>
    <n v="0.9"/>
    <m/>
    <m/>
    <n v="1"/>
    <n v="0.1"/>
    <n v="0.67499999999999993"/>
    <m/>
    <m/>
    <n v="0.77499999999999991"/>
    <n v="1"/>
    <n v="0.74999999999999989"/>
    <s v=""/>
    <s v=""/>
  </r>
  <r>
    <x v="9"/>
    <x v="4"/>
    <x v="63"/>
    <x v="55"/>
    <s v="Ejecución"/>
    <x v="63"/>
    <s v="Informe de seguimiento a la operación del SI en Wayuu"/>
    <d v="2024-01-01T00:00:00"/>
    <d v="2025-04-01T00:00:00"/>
    <n v="1.2493150684931507"/>
    <x v="2"/>
    <s v="OSIS - Gestión de datos / Sistemas de Información"/>
    <s v="Luis Martín Barrera Pino"/>
    <s v="Johnny Alexander Rodríguez Beltrán_x000a_Mónica Patricia Pinzón Suárez"/>
    <s v="Cristhian Alejandro Amaya Saavedra"/>
    <m/>
    <n v="1"/>
    <m/>
    <m/>
    <n v="1"/>
    <m/>
    <n v="0.75"/>
    <m/>
    <m/>
    <n v="0.75"/>
    <s v=""/>
    <n v="0.75"/>
    <s v=""/>
    <s v=""/>
  </r>
  <r>
    <x v="9"/>
    <x v="5"/>
    <x v="64"/>
    <x v="56"/>
    <s v="Ejecución"/>
    <x v="64"/>
    <m/>
    <m/>
    <m/>
    <m/>
    <x v="2"/>
    <s v="Subdirección - Censos"/>
    <s v="Andrea Ramírez Pisco"/>
    <s v="Diego Ismael León "/>
    <m/>
    <m/>
    <m/>
    <m/>
    <m/>
    <m/>
    <m/>
    <m/>
    <m/>
    <m/>
    <m/>
    <m/>
    <m/>
    <m/>
    <m/>
  </r>
  <r>
    <x v="10"/>
    <x v="0"/>
    <x v="65"/>
    <x v="58"/>
    <s v="En Pausa / Suspendido "/>
    <x v="65"/>
    <m/>
    <d v="2023-11-01T00:00:00"/>
    <d v="2024-12-31T00:00:00"/>
    <n v="1.167123287671233"/>
    <x v="2"/>
    <s v="OSIS - Calidad en productos y servicios de TI"/>
    <s v="Luis Martín Barrera Pino"/>
    <s v="Johnny Alexander Rodríguez Beltrán_x000a_Mónica Patricia Pinzón Suárez"/>
    <s v="Cristhian Alejandro Amaya Saavedra"/>
    <n v="0.05"/>
    <n v="0.95"/>
    <n v="0"/>
    <n v="0"/>
    <n v="1"/>
    <n v="0.05"/>
    <n v="0.56729055258466998"/>
    <m/>
    <m/>
    <n v="0.61729055258467003"/>
    <n v="1"/>
    <n v="0.59714795008912636"/>
    <s v=""/>
    <s v=""/>
  </r>
  <r>
    <x v="10"/>
    <x v="1"/>
    <x v="66"/>
    <x v="51"/>
    <s v="En Pausa / Suspendido "/>
    <x v="66"/>
    <s v="Informe de Arquitectura Tecnológica"/>
    <d v="2023-11-01T00:00:00"/>
    <d v="2024-12-31T00:00:00"/>
    <n v="1.167123287671233"/>
    <x v="2"/>
    <s v="OSIS - Apoyo a las OOCC"/>
    <s v="Luis Martín Barrera Pino"/>
    <s v="Johnny Alexander Rodríguez Beltrán_x000a_Mónica Patricia Pinzón Suárez"/>
    <s v="Cristhian Alejandro Amaya Saavedra"/>
    <n v="0.1"/>
    <n v="0.9"/>
    <m/>
    <m/>
    <n v="1"/>
    <n v="0.1"/>
    <n v="0.375"/>
    <m/>
    <m/>
    <n v="0.47499999999999998"/>
    <n v="1"/>
    <n v="0.41666666666666663"/>
    <s v=""/>
    <s v=""/>
  </r>
  <r>
    <x v="10"/>
    <x v="2"/>
    <x v="67"/>
    <x v="53"/>
    <s v="En Pausa / Suspendido "/>
    <x v="67"/>
    <s v="Sistema de Información en Producción"/>
    <d v="2023-11-01T00:00:00"/>
    <d v="2024-12-31T00:00:00"/>
    <n v="1.167123287671233"/>
    <x v="2"/>
    <s v="OSIS - Apoyo a las OOCC"/>
    <s v="Luis Martín Barrera Pino"/>
    <s v="Johnny Alexander Rodríguez Beltrán_x000a_Mónica Patricia Pinzón Suárez"/>
    <s v="Cristhian Alejandro Amaya Saavedra"/>
    <n v="0.1"/>
    <n v="0.9"/>
    <m/>
    <m/>
    <n v="1"/>
    <n v="0.1"/>
    <n v="0.375"/>
    <m/>
    <m/>
    <n v="0.47499999999999998"/>
    <n v="1"/>
    <n v="0.41666666666666663"/>
    <s v=""/>
    <s v=""/>
  </r>
  <r>
    <x v="10"/>
    <x v="3"/>
    <x v="68"/>
    <x v="54"/>
    <s v="En Pausa / Suspendido "/>
    <x v="68"/>
    <s v="Informe de seguimiento a la operación del SI en Conteo Intercensal"/>
    <d v="2024-06-01T00:00:00"/>
    <d v="2024-12-31T00:00:00"/>
    <n v="0.58356164383561648"/>
    <x v="2"/>
    <s v="OSIS - Apoyo a las OOCC"/>
    <s v="Luis Martín Barrera Pino"/>
    <s v="Johnny Alexander Rodríguez Beltrán_x000a_Mónica Patricia Pinzón Suárez"/>
    <s v="Cristhian Alejandro Amaya Saavedra"/>
    <m/>
    <n v="1"/>
    <m/>
    <m/>
    <n v="1"/>
    <m/>
    <n v="0.42857142857142855"/>
    <m/>
    <m/>
    <n v="0.42857142857142855"/>
    <s v=""/>
    <n v="0.42857142857142855"/>
    <s v=""/>
    <s v=""/>
  </r>
  <r>
    <x v="10"/>
    <x v="4"/>
    <x v="69"/>
    <x v="55"/>
    <s v="En Pausa / Suspendido "/>
    <x v="69"/>
    <s v="Informes de Soporte a la operación del SI"/>
    <d v="2024-01-01T00:00:00"/>
    <d v="2024-12-31T00:00:00"/>
    <n v="1"/>
    <x v="2"/>
    <s v="OSIS - Apoyo a las OOCC"/>
    <s v="Luis Martín Barrera Pino"/>
    <s v="Johnny Alexander Rodríguez Beltrán_x000a_Mónica Patricia Pinzón Suárez"/>
    <s v="Cristhian Alejandro Amaya Saavedra"/>
    <m/>
    <n v="1"/>
    <m/>
    <m/>
    <n v="1"/>
    <m/>
    <n v="0.41666666666666663"/>
    <m/>
    <m/>
    <n v="0.41666666666666663"/>
    <s v=""/>
    <n v="0.41666666666666663"/>
    <s v=""/>
    <s v=""/>
  </r>
  <r>
    <x v="11"/>
    <x v="0"/>
    <x v="70"/>
    <x v="59"/>
    <s v="Cancelado"/>
    <x v="70"/>
    <m/>
    <d v="2023-01-01T00:00:00"/>
    <d v="2024-12-31T00:00:00"/>
    <n v="2"/>
    <x v="2"/>
    <s v="OSIS - Calidad en productos y servicios de TI"/>
    <s v="Luis Martín Barrera Pino"/>
    <s v="Fredy Alexander Sanabria"/>
    <s v="Eduardo Correa"/>
    <n v="1"/>
    <n v="0"/>
    <n v="0"/>
    <n v="0"/>
    <n v="1"/>
    <n v="1"/>
    <m/>
    <m/>
    <m/>
    <n v="1"/>
    <n v="1"/>
    <s v=""/>
    <s v=""/>
    <s v=""/>
  </r>
  <r>
    <x v="11"/>
    <x v="1"/>
    <x v="71"/>
    <x v="60"/>
    <s v="Cancelado"/>
    <x v="71"/>
    <m/>
    <d v="2023-01-01T00:00:00"/>
    <d v="2024-12-31T00:00:00"/>
    <n v="2"/>
    <x v="2"/>
    <s v="OSIS - Calidad en productos y servicios de TI"/>
    <s v="Luis Martín Barrera Pino"/>
    <s v="Fredy Alexander Sanabria"/>
    <s v="Eduardo Correa"/>
    <n v="1"/>
    <m/>
    <m/>
    <m/>
    <n v="1"/>
    <n v="1"/>
    <m/>
    <m/>
    <m/>
    <n v="1"/>
    <n v="1"/>
    <s v=""/>
    <s v=""/>
    <s v=""/>
  </r>
  <r>
    <x v="12"/>
    <x v="0"/>
    <x v="72"/>
    <x v="61"/>
    <s v="Ejecución"/>
    <x v="72"/>
    <m/>
    <d v="2023-10-01T00:00:00"/>
    <d v="2026-12-30T00:00:00"/>
    <n v="3.2493150684931509"/>
    <x v="2"/>
    <s v="DSCN"/>
    <s v="Juan Pablo Cardoso Torres"/>
    <s v="Katty Jeannette Davila Amaya"/>
    <s v="Sandra Liliana Rodríguez Alza"/>
    <n v="0.66666666666666663"/>
    <n v="0.16666666666666666"/>
    <n v="8.3333333333333329E-2"/>
    <n v="8.3333333333333329E-2"/>
    <n v="1"/>
    <n v="0.66666666666666663"/>
    <n v="0.20000000000000015"/>
    <m/>
    <m/>
    <n v="0.86666666666666681"/>
    <n v="1"/>
    <n v="1.2000000000000011"/>
    <n v="0"/>
    <n v="0"/>
  </r>
  <r>
    <x v="12"/>
    <x v="1"/>
    <x v="73"/>
    <x v="62"/>
    <s v="Finalizado"/>
    <x v="73"/>
    <s v="Matriz de necesidades y requerimientos"/>
    <d v="2023-10-01T00:00:00"/>
    <d v="2024-12-01T00:00:00"/>
    <n v="1.1698630136986301"/>
    <x v="2"/>
    <s v="DSCN"/>
    <s v="Juan Pablo Cardoso Torres"/>
    <s v="Katty Jeannette Davila Amaya"/>
    <s v="Sandra Liliana Rodríguez Alza"/>
    <n v="1"/>
    <m/>
    <m/>
    <m/>
    <n v="1"/>
    <n v="1"/>
    <m/>
    <m/>
    <m/>
    <n v="1"/>
    <n v="1"/>
    <s v=""/>
    <s v=""/>
    <s v=""/>
  </r>
  <r>
    <x v="12"/>
    <x v="2"/>
    <x v="74"/>
    <x v="63"/>
    <s v="Finalizado"/>
    <x v="74"/>
    <s v="x"/>
    <d v="2023-10-01T00:00:00"/>
    <d v="2024-12-01T00:00:00"/>
    <n v="1.1698630136986301"/>
    <x v="2"/>
    <s v="DSCN"/>
    <s v="Juan Pablo Cardoso Torres"/>
    <s v="Katty Jeannette Davila Amaya"/>
    <s v="Sandra Liliana Rodríguez Alza"/>
    <n v="1"/>
    <m/>
    <m/>
    <m/>
    <n v="1"/>
    <n v="1"/>
    <m/>
    <m/>
    <m/>
    <n v="1"/>
    <n v="1"/>
    <s v=""/>
    <s v=""/>
    <s v=""/>
  </r>
  <r>
    <x v="12"/>
    <x v="3"/>
    <x v="75"/>
    <x v="64"/>
    <s v="Ejecución"/>
    <x v="75"/>
    <m/>
    <d v="2023-11-01T00:00:00"/>
    <d v="2026-12-30T00:00:00"/>
    <n v="3.1643835616438358"/>
    <x v="2"/>
    <s v="DSCN"/>
    <s v="Juan Pablo Cardoso Torres"/>
    <s v="Katty Jeannette Davila Amaya"/>
    <s v="Sandra Liliana Rodríguez Alza"/>
    <m/>
    <n v="0.5"/>
    <n v="0.25"/>
    <n v="0.25"/>
    <n v="1"/>
    <m/>
    <n v="0.15"/>
    <m/>
    <m/>
    <n v="0.15"/>
    <s v=""/>
    <n v="0.3"/>
    <n v="0"/>
    <n v="0"/>
  </r>
  <r>
    <x v="13"/>
    <x v="0"/>
    <x v="76"/>
    <x v="65"/>
    <s v="Ejecución"/>
    <x v="76"/>
    <m/>
    <d v="2023-02-01T00:00:00"/>
    <d v="2026-12-30T00:00:00"/>
    <n v="3.9123287671232876"/>
    <x v="2"/>
    <s v="DIG"/>
    <s v="Elkin Ramirez"/>
    <s v="Diana Carolina Torres Vanegas"/>
    <s v="Raúl Emilio Ospina_x000a_Diana Carolina Torres Vanegas. "/>
    <n v="0.39999999999999997"/>
    <n v="0.3"/>
    <n v="0.19999999999999998"/>
    <n v="9.9999999999999992E-2"/>
    <n v="0.99999999999999989"/>
    <n v="0.39999999999999997"/>
    <n v="0.30000000000000043"/>
    <m/>
    <m/>
    <n v="0.7000000000000004"/>
    <n v="1"/>
    <n v="1.0000000000000016"/>
    <n v="0"/>
    <n v="0"/>
  </r>
  <r>
    <x v="13"/>
    <x v="1"/>
    <x v="77"/>
    <x v="66"/>
    <s v="Ejecución"/>
    <x v="77"/>
    <m/>
    <d v="2023-02-01T00:00:00"/>
    <d v="2026-12-30T00:00:00"/>
    <n v="3.9123287671232876"/>
    <x v="2"/>
    <s v="DIG"/>
    <s v="Elkin Ramirez"/>
    <s v="Diana Carolina Torres Vanegas"/>
    <s v="Raúl Emilio Ospina_x000a_Diana Carolina Torres Vanegas. "/>
    <n v="0.4"/>
    <n v="0.3"/>
    <n v="0.2"/>
    <n v="0.1"/>
    <n v="0.99999999999999989"/>
    <n v="0.4"/>
    <n v="0.3"/>
    <m/>
    <m/>
    <n v="0.7"/>
    <n v="1"/>
    <n v="1"/>
    <n v="0"/>
    <n v="0"/>
  </r>
  <r>
    <x v="13"/>
    <x v="2"/>
    <x v="78"/>
    <x v="67"/>
    <s v="Ejecución"/>
    <x v="78"/>
    <m/>
    <d v="2023-02-01T00:00:00"/>
    <d v="2026-12-30T00:00:00"/>
    <n v="3.9123287671232876"/>
    <x v="2"/>
    <s v="DIG"/>
    <s v="Elkin Ramirez"/>
    <s v="Diana Carolina Torres Vanegas"/>
    <s v="Raúl Emilio Ospina_x000a_Diana Carolina Torres Vanegas. "/>
    <n v="0.4"/>
    <n v="0.3"/>
    <n v="0.2"/>
    <n v="0.1"/>
    <n v="0.99999999999999989"/>
    <n v="0.4"/>
    <n v="0.3"/>
    <m/>
    <m/>
    <n v="0.7"/>
    <n v="1"/>
    <n v="1"/>
    <n v="0"/>
    <n v="0"/>
  </r>
  <r>
    <x v="13"/>
    <x v="3"/>
    <x v="79"/>
    <x v="68"/>
    <s v="Ejecución"/>
    <x v="79"/>
    <m/>
    <d v="2023-02-01T00:00:00"/>
    <d v="2026-12-30T00:00:00"/>
    <n v="3.9123287671232876"/>
    <x v="2"/>
    <s v="DIG"/>
    <s v="Elkin Ramirez"/>
    <s v="Diana Carolina Torres Vanegas"/>
    <s v="Raúl Emilio Ospina_x000a_Diana Carolina Torres Vanegas. "/>
    <n v="0.4"/>
    <n v="0.3"/>
    <n v="0.2"/>
    <n v="0.1"/>
    <n v="0.99999999999999989"/>
    <n v="0.4"/>
    <n v="0.3"/>
    <m/>
    <m/>
    <n v="0.7"/>
    <n v="1"/>
    <n v="1"/>
    <n v="0"/>
    <n v="0"/>
  </r>
  <r>
    <x v="13"/>
    <x v="4"/>
    <x v="80"/>
    <x v="69"/>
    <s v="Ejecución"/>
    <x v="80"/>
    <m/>
    <d v="2023-02-01T00:00:00"/>
    <d v="2026-12-30T00:00:00"/>
    <n v="3.9123287671232876"/>
    <x v="2"/>
    <s v="DIG"/>
    <s v="Elkin Ramirez"/>
    <s v="Diana Carolina Torres Vanegas"/>
    <s v="Raúl Emilio Ospina_x000a_Diana Carolina Torres Vanegas. "/>
    <n v="0.4"/>
    <n v="0.3"/>
    <n v="0.2"/>
    <n v="0.1"/>
    <n v="0.99999999999999989"/>
    <n v="0.4"/>
    <n v="0.3"/>
    <m/>
    <m/>
    <n v="0.7"/>
    <n v="1"/>
    <n v="1"/>
    <n v="0"/>
    <n v="0"/>
  </r>
  <r>
    <x v="13"/>
    <x v="5"/>
    <x v="81"/>
    <x v="70"/>
    <s v="Ejecución"/>
    <x v="81"/>
    <m/>
    <d v="2023-02-01T00:00:00"/>
    <d v="2026-12-30T00:00:00"/>
    <n v="3.9123287671232876"/>
    <x v="2"/>
    <s v="DIG"/>
    <s v="Elkin Ramirez"/>
    <s v="Diana Carolina Torres Vanegas"/>
    <s v="Raúl Emilio Ospina_x000a_Diana Carolina Torres Vanegas. "/>
    <n v="0.4"/>
    <n v="0.3"/>
    <n v="0.2"/>
    <n v="0.1"/>
    <n v="0.99999999999999989"/>
    <n v="0.4"/>
    <n v="0.3"/>
    <m/>
    <m/>
    <n v="0.7"/>
    <n v="1"/>
    <n v="1"/>
    <n v="0"/>
    <n v="0"/>
  </r>
  <r>
    <x v="13"/>
    <x v="6"/>
    <x v="82"/>
    <x v="71"/>
    <s v="Ejecución"/>
    <x v="82"/>
    <m/>
    <d v="2023-02-01T00:00:00"/>
    <d v="2026-12-30T00:00:00"/>
    <n v="3.9123287671232876"/>
    <x v="2"/>
    <s v="DIG"/>
    <s v="Elkin Ramirez"/>
    <s v="Diana Carolina Torres Vanegas"/>
    <s v="Raúl Emilio Ospina_x000a_Diana Carolina Torres Vanegas. "/>
    <n v="0.4"/>
    <n v="0.3"/>
    <n v="0.2"/>
    <n v="0.1"/>
    <n v="0.99999999999999989"/>
    <n v="0.4"/>
    <n v="0.3"/>
    <m/>
    <m/>
    <n v="0.7"/>
    <n v="1"/>
    <n v="1"/>
    <n v="0"/>
    <n v="0"/>
  </r>
  <r>
    <x v="14"/>
    <x v="0"/>
    <x v="83"/>
    <x v="72"/>
    <s v="Ejecución"/>
    <x v="83"/>
    <m/>
    <d v="2023-05-01T00:00:00"/>
    <d v="2026-06-30T00:00:00"/>
    <n v="3.1671232876712327"/>
    <x v="2"/>
    <s v="DIR_x000a_DRA_x000a_OSIS - Gestión de datos / Plataforma"/>
    <s v="Liliana Ibet Ávila Roble_x000a_Luis Martín Barrera Pino"/>
    <s v="Gina Fernanda Otálora Peña"/>
    <s v="Pablo José Sanchez Ariza"/>
    <n v="0.75"/>
    <n v="0.25"/>
    <n v="0"/>
    <n v="0"/>
    <n v="1"/>
    <n v="0.75"/>
    <n v="9.0909090909090939E-2"/>
    <m/>
    <m/>
    <n v="0.84090909090909094"/>
    <n v="1"/>
    <n v="0.36363636363636376"/>
    <s v=""/>
    <s v=""/>
  </r>
  <r>
    <x v="14"/>
    <x v="1"/>
    <x v="84"/>
    <x v="73"/>
    <s v="Finalizado"/>
    <x v="84"/>
    <n v="0"/>
    <d v="2023-05-01T00:00:00"/>
    <d v="2023-12-15T00:00:00"/>
    <n v="0.62465753424657533"/>
    <x v="2"/>
    <s v="DIR_x000a_DRA_x000a_OSIS - Gestión de datos / Plataforma"/>
    <s v="Andrés Felipe Rico_x000a_Luis Martín Barrera Pino"/>
    <s v="Camilo Andrés Méndez Coronado_x000a_Marly Esther de Moya_x000a_Yesid Ducuara"/>
    <s v="Andrés Felipe Rico_x000a_Camilo Andrés Méndez Coronado_x000a_Marly de Moya_x000a_Yesid Ducuara"/>
    <n v="1"/>
    <m/>
    <m/>
    <m/>
    <n v="1"/>
    <n v="1"/>
    <m/>
    <m/>
    <m/>
    <n v="1"/>
    <n v="1"/>
    <s v=""/>
    <s v=""/>
    <s v=""/>
  </r>
  <r>
    <x v="14"/>
    <x v="2"/>
    <x v="85"/>
    <x v="74"/>
    <s v="Finalizado"/>
    <x v="85"/>
    <n v="0"/>
    <d v="2023-05-01T00:00:00"/>
    <d v="2023-12-15T00:00:00"/>
    <n v="0.62465753424657533"/>
    <x v="2"/>
    <s v="DIR_x000a_DRA_x000a_OSIS - Gestión de datos / Plataforma"/>
    <s v="Andrés Felipe Rico_x000a_Luis Martín Barrera Pino"/>
    <s v="Camilo Andrés Méndez Coronado_x000a_Marly Esther de Moya_x000a_Yesid Ducuara"/>
    <s v="Andrés Felipe Rico_x000a_Camilo Andrés Méndez Coronado_x000a_Marly de Moya_x000a_Yesid Ducuara"/>
    <n v="1"/>
    <m/>
    <m/>
    <m/>
    <n v="1"/>
    <n v="1"/>
    <m/>
    <m/>
    <m/>
    <n v="1"/>
    <n v="1"/>
    <s v=""/>
    <s v=""/>
    <s v=""/>
  </r>
  <r>
    <x v="14"/>
    <x v="3"/>
    <x v="86"/>
    <x v="75"/>
    <s v="Finalizado"/>
    <x v="86"/>
    <n v="0"/>
    <d v="2023-05-01T00:00:00"/>
    <d v="2023-11-30T00:00:00"/>
    <n v="0.58356164383561648"/>
    <x v="2"/>
    <s v="DIR_x000a_DRA_x000a_OSIS - Gestión de datos / Plataforma"/>
    <s v="Andrés Felipe Rico_x000a_Luis Martín Barrera Pino"/>
    <s v="Camilo Andrés Méndez Coronado_x000a_Marly Esther de Moya_x000a_Yesid Ducuara"/>
    <s v="Andrés Felipe Rico_x000a_Camilo Andrés Méndez Coronado_x000a_Marly de Moya_x000a_Yesid Ducuara"/>
    <n v="1"/>
    <m/>
    <m/>
    <m/>
    <n v="1"/>
    <n v="1"/>
    <m/>
    <m/>
    <m/>
    <n v="1"/>
    <n v="1"/>
    <s v=""/>
    <s v=""/>
    <s v=""/>
  </r>
  <r>
    <x v="14"/>
    <x v="4"/>
    <x v="87"/>
    <x v="76"/>
    <s v="Ejecución"/>
    <x v="87"/>
    <m/>
    <d v="2024-02-01T00:00:00"/>
    <d v="2026-06-30T00:00:00"/>
    <n v="2.4109589041095889"/>
    <x v="2"/>
    <s v="DIR_x000a_DRA_x000a_OSIS - Gestión de datos / Plataforma"/>
    <s v="Liliana Ibet Ávila Roble_x000a_Luis Martín Barrera Pino"/>
    <s v="Gina Fernanda Otálora Peña"/>
    <s v="Pablo José Sanchez Ariza"/>
    <m/>
    <n v="1"/>
    <m/>
    <m/>
    <n v="1"/>
    <m/>
    <n v="0.90909090909090928"/>
    <m/>
    <m/>
    <n v="0.90909090909090928"/>
    <s v=""/>
    <n v="0.90909090909090928"/>
    <s v=""/>
    <s v=""/>
  </r>
  <r>
    <x v="15"/>
    <x v="0"/>
    <x v="88"/>
    <x v="77"/>
    <s v="Ejecución"/>
    <x v="88"/>
    <m/>
    <d v="2023-01-01T00:00:00"/>
    <d v="2026-12-01T00:00:00"/>
    <n v="3.9178082191780823"/>
    <x v="3"/>
    <s v="OSIS - Plataforma"/>
    <s v="Luis Martín Barrera Pino"/>
    <s v="Ángel Yesid Ducuara Cruz_x000a_Nelson Mauricio Parada"/>
    <s v="Leidy Carolina Pacheco León_x000a_Dayana Romero Gacha_x000a_Carlos Augusto Fernandez Fernandez"/>
    <n v="0.25"/>
    <n v="0.25"/>
    <n v="0.25"/>
    <n v="0.25"/>
    <n v="1"/>
    <n v="0.25"/>
    <n v="0.25000000000000011"/>
    <m/>
    <m/>
    <n v="0.50000000000000011"/>
    <n v="1"/>
    <n v="1.0000000000000004"/>
    <n v="0"/>
    <n v="0"/>
  </r>
  <r>
    <x v="15"/>
    <x v="1"/>
    <x v="89"/>
    <x v="78"/>
    <s v="Ejecución"/>
    <x v="89"/>
    <s v="Documentos de la contratación de la suscripción"/>
    <d v="2023-01-01T00:00:00"/>
    <d v="2026-12-01T00:00:00"/>
    <n v="3.9178082191780823"/>
    <x v="3"/>
    <s v="OSIS - Plataforma"/>
    <s v="Luis Martín Barrera Pino"/>
    <s v="Ángel Yesid Ducuara Cruz_x000a_Nelson Mauricio Parada"/>
    <s v="Leidy Carolina Pacheco León_x000a_Dayana Romero Gacha_x000a_Carlos Augusto Fernandez Fernandez"/>
    <n v="0.25"/>
    <n v="0.25"/>
    <n v="0.25"/>
    <n v="0.25"/>
    <n v="1"/>
    <n v="0.25"/>
    <n v="0.1875"/>
    <m/>
    <m/>
    <n v="0.4375"/>
    <n v="1"/>
    <n v="0.75"/>
    <n v="0"/>
    <n v="0"/>
  </r>
  <r>
    <x v="15"/>
    <x v="2"/>
    <x v="90"/>
    <x v="79"/>
    <s v="Ejecución"/>
    <x v="90"/>
    <s v="Documentos de la contratación de la suscripción"/>
    <d v="2023-01-01T00:00:00"/>
    <d v="2026-12-01T00:00:00"/>
    <n v="3.9178082191780823"/>
    <x v="3"/>
    <s v="OSIS - Plataforma"/>
    <s v="Luis Martín Barrera Pino"/>
    <s v="Ángel Yesid Ducuara Cruz_x000a_Nelson Mauricio Parada"/>
    <s v="Leidy Carolina Pacheco León_x000a_Dayana Romero Gacha_x000a_Carlos Augusto Fernandez Fernandez"/>
    <n v="0.25"/>
    <n v="0.25"/>
    <n v="0.25"/>
    <n v="0.25"/>
    <n v="1"/>
    <n v="0.25"/>
    <n v="0.12499999999999999"/>
    <m/>
    <m/>
    <n v="0.375"/>
    <n v="1"/>
    <n v="0.49999999999999994"/>
    <n v="0"/>
    <n v="0"/>
  </r>
  <r>
    <x v="15"/>
    <x v="3"/>
    <x v="91"/>
    <x v="80"/>
    <s v="Ejecución"/>
    <x v="91"/>
    <s v="Documentos de la contratación de la suscripción"/>
    <d v="2023-01-01T00:00:00"/>
    <d v="2026-12-01T00:00:00"/>
    <n v="3.9178082191780823"/>
    <x v="3"/>
    <s v="OSIS - Plataforma"/>
    <s v="Luis Martín Barrera Pino"/>
    <s v="Ángel Yesid Ducuara Cruz_x000a_Nelson Mauricio Parada"/>
    <s v="Leidy Carolina Pacheco León_x000a_Dayana Romero Gacha_x000a_Carlos Augusto Fernandez Fernandez"/>
    <n v="0.25"/>
    <n v="0.25"/>
    <n v="0.25"/>
    <n v="0.25"/>
    <n v="1"/>
    <n v="0.25"/>
    <n v="0.1875"/>
    <m/>
    <m/>
    <n v="0.4375"/>
    <n v="1"/>
    <n v="0.75"/>
    <n v="0"/>
    <n v="0"/>
  </r>
  <r>
    <x v="16"/>
    <x v="0"/>
    <x v="92"/>
    <x v="81"/>
    <s v="Ejecución"/>
    <x v="92"/>
    <m/>
    <d v="2023-01-01T00:00:00"/>
    <d v="2026-12-01T00:00:00"/>
    <n v="3.9178082191780823"/>
    <x v="3"/>
    <s v="OSIS - Plataforma"/>
    <s v="Luis Martín Barrera Pino"/>
    <s v="Ángel Yesid Ducuara Cruz_x000a_Nelson Mauricio Parada"/>
    <s v="Leidy Carolina Pacheco León_x000a_Dayana Romero Gacha_x000a_Carlos Augusto Fernandez Fernandez"/>
    <n v="0.69999999999999984"/>
    <n v="0.10000000000000002"/>
    <n v="0.10000000000000002"/>
    <n v="0.10000000000000002"/>
    <n v="0.99999999999999978"/>
    <n v="0.69999999999999973"/>
    <n v="9.9999999999999964E-2"/>
    <m/>
    <m/>
    <n v="0.79999999999999971"/>
    <n v="0.99999999999999989"/>
    <n v="0.99999999999999944"/>
    <n v="0"/>
    <n v="0"/>
  </r>
  <r>
    <x v="16"/>
    <x v="1"/>
    <x v="93"/>
    <x v="82"/>
    <s v="Ejecución"/>
    <x v="93"/>
    <s v="Reportes de operación del portal_x000a_documento de arquitectura"/>
    <d v="2023-01-01T00:00:00"/>
    <d v="2026-12-01T00:00:00"/>
    <n v="3.9178082191780823"/>
    <x v="3"/>
    <s v="OSIS - Plataforma"/>
    <s v="Luis Martín Barrera Pino"/>
    <s v="Ángel Yesid Ducuara Cruz_x000a_Nelson Mauricio Parada"/>
    <s v="Leidy Carolina Pacheco León_x000a_Dayana Romero Gacha_x000a_Carlos Augusto Fernandez Fernandez"/>
    <n v="0.7"/>
    <n v="0.1"/>
    <n v="0.1"/>
    <n v="0.1"/>
    <n v="0.99999999999999989"/>
    <n v="0.7"/>
    <n v="9.9999999999999992E-2"/>
    <m/>
    <m/>
    <n v="0.79999999999999993"/>
    <n v="1"/>
    <n v="0.99999999999999989"/>
    <n v="0"/>
    <n v="0"/>
  </r>
  <r>
    <x v="16"/>
    <x v="2"/>
    <x v="94"/>
    <x v="83"/>
    <s v="Ejecución"/>
    <x v="94"/>
    <s v="Reportes de operación del portal_x000a_documento de arquitectura"/>
    <d v="2023-01-01T00:00:00"/>
    <d v="2026-12-01T00:00:00"/>
    <n v="3.9178082191780823"/>
    <x v="3"/>
    <s v="OSIS - Plataforma"/>
    <s v="Luis Martín Barrera Pino"/>
    <s v="Ángel Yesid Ducuara Cruz_x000a_Nelson Mauricio Parada"/>
    <s v="Leidy Carolina Pacheco León_x000a_Dayana Romero Gacha_x000a_Carlos Augusto Fernandez Fernandez"/>
    <n v="0.7"/>
    <n v="0.1"/>
    <n v="0.1"/>
    <n v="0.1"/>
    <n v="0.99999999999999989"/>
    <n v="0.7"/>
    <n v="9.9999999999999992E-2"/>
    <m/>
    <m/>
    <n v="0.79999999999999993"/>
    <n v="1"/>
    <n v="0.99999999999999989"/>
    <n v="0"/>
    <n v="0"/>
  </r>
  <r>
    <x v="16"/>
    <x v="3"/>
    <x v="95"/>
    <x v="84"/>
    <s v="Ejecución"/>
    <x v="95"/>
    <s v="Reportes de operación del portal_x000a_documento de arquitectura"/>
    <d v="2023-01-01T00:00:00"/>
    <d v="2026-12-01T00:00:00"/>
    <n v="3.9178082191780823"/>
    <x v="3"/>
    <s v="OSIS - Plataforma"/>
    <s v="Luis Martín Barrera Pino"/>
    <s v="Ángel Yesid Ducuara Cruz_x000a_Nelson Mauricio Parada"/>
    <s v="Leidy Carolina Pacheco León_x000a_Dayana Romero Gacha_x000a_Carlos Augusto Fernandez Fernandez"/>
    <n v="0.7"/>
    <n v="0.1"/>
    <n v="0.1"/>
    <n v="0.1"/>
    <n v="0.99999999999999989"/>
    <n v="0.7"/>
    <n v="9.9999999999999992E-2"/>
    <m/>
    <m/>
    <n v="0.79999999999999993"/>
    <n v="1"/>
    <n v="0.99999999999999989"/>
    <n v="0"/>
    <n v="0"/>
  </r>
  <r>
    <x v="17"/>
    <x v="0"/>
    <x v="96"/>
    <x v="85"/>
    <s v="Ejecución"/>
    <x v="96"/>
    <m/>
    <d v="2023-01-01T00:00:00"/>
    <d v="2026-12-01T00:00:00"/>
    <n v="3.9178082191780823"/>
    <x v="3"/>
    <s v="OSIS - Plataforma"/>
    <s v="Luis Martín Barrera Pino"/>
    <s v="Ángel Yesid Ducuara Cruz_x000a_Nelson Mauricio Parada"/>
    <s v="Leidy Carolina Pacheco León_x000a_Dayana Romero Gacha_x000a_Carlos Augusto Fernandez Fernandez"/>
    <n v="0.32500000000000001"/>
    <n v="0.32499999999999996"/>
    <n v="0.17499999999999999"/>
    <n v="0.17499999999999999"/>
    <n v="1"/>
    <n v="0.32500000000000001"/>
    <n v="0.32499999999999996"/>
    <m/>
    <m/>
    <n v="0.64999999999999991"/>
    <n v="1"/>
    <n v="1"/>
    <n v="0"/>
    <n v="0"/>
  </r>
  <r>
    <x v="17"/>
    <x v="1"/>
    <x v="97"/>
    <x v="86"/>
    <s v="Ejecución"/>
    <x v="97"/>
    <s v="Reporte de la operación y administración del Switch Core."/>
    <d v="2023-01-01T00:00:00"/>
    <d v="2026-12-01T00:00:00"/>
    <n v="3.9178082191780823"/>
    <x v="3"/>
    <s v="OSIS - Plataforma"/>
    <s v="Luis Martín Barrera Pino"/>
    <s v="Ángel Yesid Ducuara Cruz_x000a_Nelson Mauricio Parada"/>
    <s v="Leidy Carolina Pacheco León_x000a_Dayana Romero Gacha_x000a_Carlos Augusto Fernandez Fernandez"/>
    <n v="0.7"/>
    <n v="0.1"/>
    <n v="0.1"/>
    <n v="0.1"/>
    <n v="0.99999999999999989"/>
    <n v="0.7"/>
    <n v="9.9999999999999992E-2"/>
    <m/>
    <m/>
    <n v="0.79999999999999993"/>
    <n v="1"/>
    <n v="0.99999999999999989"/>
    <n v="0"/>
    <n v="0"/>
  </r>
  <r>
    <x v="17"/>
    <x v="2"/>
    <x v="98"/>
    <x v="87"/>
    <s v="Ejecución"/>
    <x v="98"/>
    <s v="Contratación y prestación de servicios de conectividad"/>
    <d v="2023-01-01T00:00:00"/>
    <d v="2026-12-01T00:00:00"/>
    <n v="3.9178082191780823"/>
    <x v="3"/>
    <s v="OSIS - Plataforma"/>
    <s v="Luis Martín Barrera Pino"/>
    <s v="Ángel Yesid Ducuara Cruz_x000a_Nelson Mauricio Parada"/>
    <s v="Leidy Carolina Pacheco León_x000a_Dayana Romero Gacha_x000a_Carlos Augusto Fernandez Fernandez"/>
    <n v="0.25"/>
    <n v="0.25"/>
    <n v="0.25"/>
    <n v="0.25"/>
    <n v="1"/>
    <n v="0.25"/>
    <n v="0.25"/>
    <m/>
    <m/>
    <n v="0.5"/>
    <n v="1"/>
    <n v="1"/>
    <n v="0"/>
    <n v="0"/>
  </r>
  <r>
    <x v="17"/>
    <x v="3"/>
    <x v="99"/>
    <x v="88"/>
    <s v="Ejecución"/>
    <x v="99"/>
    <s v="Reporte de la operación y administración de la infraestructura de la red LAN de DANE Central y sedes territoriales."/>
    <d v="2023-01-01T00:00:00"/>
    <d v="2026-12-01T00:00:00"/>
    <n v="3.9178082191780823"/>
    <x v="3"/>
    <s v="OSIS - Plataforma"/>
    <s v="Luis Martín Barrera Pino"/>
    <s v="Ángel Yesid Ducuara Cruz_x000a_Nelson Mauricio Parada"/>
    <s v="Leidy Carolina Pacheco León_x000a_Dayana Romero Gacha_x000a_Carlos Augusto Fernandez Fernandez"/>
    <n v="0.25"/>
    <n v="0.25"/>
    <n v="0.25"/>
    <n v="0.25"/>
    <n v="1"/>
    <n v="0.25"/>
    <n v="0.25"/>
    <m/>
    <m/>
    <n v="0.5"/>
    <n v="1"/>
    <n v="1"/>
    <n v="0"/>
    <n v="0"/>
  </r>
  <r>
    <x v="17"/>
    <x v="4"/>
    <x v="100"/>
    <x v="89"/>
    <s v="Ejecución"/>
    <x v="100"/>
    <s v="Reporte de la gestión de la infraestructura de la red inalámbrica de DANE Central y sedes territoriales."/>
    <d v="2023-01-01T00:00:00"/>
    <d v="2026-12-01T00:00:00"/>
    <n v="3.9178082191780823"/>
    <x v="3"/>
    <s v="OSIS - Plataforma"/>
    <s v="Luis Martín Barrera Pino"/>
    <s v="Ángel Yesid Ducuara Cruz_x000a_Nelson Mauricio Parada"/>
    <s v="Leidy Carolina Pacheco León_x000a_Dayana Romero Gacha_x000a_Carlos Augusto Fernandez Fernandez"/>
    <n v="0.1"/>
    <n v="0.7"/>
    <n v="0.1"/>
    <n v="0.1"/>
    <n v="0.99999999999999989"/>
    <n v="0.1"/>
    <n v="0.70000000000000007"/>
    <m/>
    <m/>
    <n v="0.8"/>
    <n v="1"/>
    <n v="1.0000000000000002"/>
    <n v="0"/>
    <n v="0"/>
  </r>
  <r>
    <x v="18"/>
    <x v="0"/>
    <x v="101"/>
    <x v="90"/>
    <s v="Ejecución"/>
    <x v="101"/>
    <m/>
    <d v="2023-01-01T00:00:00"/>
    <d v="2026-12-01T00:00:00"/>
    <n v="3.9178082191780823"/>
    <x v="3"/>
    <s v="OSIS - Plataforma"/>
    <s v="Luis Martín Barrera Pino"/>
    <s v="Ángel Yesid Ducuara Cruz_x000a_Nelson Mauricio Parada"/>
    <s v="Leidy Carolina Pacheco León_x000a_Dayana Romero Gacha_x000a_Carlos Augusto Fernandez Fernandez"/>
    <n v="0.35769230769230775"/>
    <n v="0.28076923076923083"/>
    <n v="0.2038461538461539"/>
    <n v="0.15769230769230771"/>
    <n v="1.0000000000000002"/>
    <n v="0.3576923076923077"/>
    <n v="0.26025584812190894"/>
    <m/>
    <m/>
    <n v="0.61794815581421658"/>
    <n v="0.99999999999999989"/>
    <n v="0.9269386371465248"/>
    <n v="0"/>
    <n v="0"/>
  </r>
  <r>
    <x v="18"/>
    <x v="1"/>
    <x v="102"/>
    <x v="91"/>
    <s v="Ejecución"/>
    <x v="102"/>
    <s v="Adquisición, administración de sistemas de UPS y aire acondicionado"/>
    <d v="2023-01-01T00:00:00"/>
    <d v="2026-12-01T00:00:00"/>
    <n v="3.9178082191780823"/>
    <x v="3"/>
    <s v="OSIS - Plataforma"/>
    <s v="Luis Martín Barrera Pino"/>
    <s v="Ángel Yesid Ducuara Cruz_x000a_Nelson Mauricio Parada"/>
    <s v="Leidy Carolina Pacheco León_x000a_Dayana Romero Gacha_x000a_Carlos Augusto Fernandez Fernandez"/>
    <n v="0.7"/>
    <n v="0.1"/>
    <n v="0.1"/>
    <n v="0.1"/>
    <n v="0.99999999999999989"/>
    <n v="0.7"/>
    <n v="9.9999999999999992E-2"/>
    <m/>
    <m/>
    <n v="0.79999999999999993"/>
    <n v="1"/>
    <n v="0.99999999999999989"/>
    <n v="0"/>
    <n v="0"/>
  </r>
  <r>
    <x v="18"/>
    <x v="2"/>
    <x v="103"/>
    <x v="92"/>
    <s v="Finalizado"/>
    <x v="103"/>
    <s v="Documentación sobre la renovación de DMC"/>
    <d v="2023-01-01T00:00:00"/>
    <d v="2024-12-01T00:00:00"/>
    <n v="1.9178082191780821"/>
    <x v="3"/>
    <s v="OSIS - Plataforma"/>
    <s v="Luis Martín Barrera Pino"/>
    <s v="Ángel Yesid Ducuara Cruz_x000a_Nelson Mauricio Parada"/>
    <s v="Leidy Carolina Pacheco León_x000a_Dayana Romero Gacha_x000a_Carlos Augusto Fernandez Fernandez"/>
    <n v="0.3"/>
    <n v="0.7"/>
    <m/>
    <m/>
    <n v="1"/>
    <n v="0.3"/>
    <n v="0.35"/>
    <m/>
    <m/>
    <n v="0.64999999999999991"/>
    <n v="1"/>
    <n v="0.5"/>
    <s v=""/>
    <s v=""/>
  </r>
  <r>
    <x v="18"/>
    <x v="3"/>
    <x v="104"/>
    <x v="93"/>
    <s v="Ejecución"/>
    <x v="104"/>
    <s v="Informes de máquinas virtuales destinadas a usuarios finales"/>
    <d v="2023-01-01T00:00:00"/>
    <d v="2026-12-01T00:00:00"/>
    <n v="3.9178082191780823"/>
    <x v="3"/>
    <s v="OSIS - Plataforma"/>
    <s v="Luis Martín Barrera Pino"/>
    <s v="Ángel Yesid Ducuara Cruz_x000a_Nelson Mauricio Parada"/>
    <s v="Leidy Carolina Pacheco León_x000a_Dayana Romero Gacha_x000a_Carlos Augusto Fernandez Fernandez"/>
    <n v="0.25"/>
    <n v="0.25"/>
    <n v="0.25"/>
    <n v="0.25"/>
    <n v="1"/>
    <n v="0.25"/>
    <n v="0.25"/>
    <m/>
    <m/>
    <n v="0.5"/>
    <n v="1"/>
    <n v="1"/>
    <n v="0"/>
    <n v="0"/>
  </r>
  <r>
    <x v="18"/>
    <x v="4"/>
    <x v="105"/>
    <x v="94"/>
    <s v="Ejecución"/>
    <x v="105"/>
    <s v="Documentos actualizados para soportar la Mesa de Servicios TIC, cuando aplique._x000a_Reportes de la prestación de asistencia, soporte técnico y documentación a través de la Mesa de Servicios TIC."/>
    <d v="2023-01-01T00:00:00"/>
    <d v="2026-12-01T00:00:00"/>
    <n v="3.9178082191780823"/>
    <x v="3"/>
    <s v="OSIS - Plataforma"/>
    <s v="Luis Martín Barrera Pino"/>
    <s v="Ángel Yesid Ducuara Cruz_x000a_Nelson Mauricio Parada"/>
    <s v="Leidy Carolina Pacheco León_x000a_Dayana Romero Gacha_x000a_Carlos Augusto Fernandez Fernandez"/>
    <n v="0.25"/>
    <n v="0.25"/>
    <n v="0.25"/>
    <n v="0.25"/>
    <n v="1"/>
    <n v="0.25"/>
    <n v="0.25"/>
    <m/>
    <m/>
    <n v="0.5"/>
    <n v="1"/>
    <n v="1"/>
    <n v="0"/>
    <n v="0"/>
  </r>
  <r>
    <x v="18"/>
    <x v="5"/>
    <x v="106"/>
    <x v="95"/>
    <s v="Ejecución"/>
    <x v="106"/>
    <s v="Reporte de monitoreo de disponibilidad, rendimiento y seguridad de la infraestructura tecnológica."/>
    <d v="2023-01-01T00:00:00"/>
    <d v="2026-12-01T00:00:00"/>
    <n v="3.9178082191780823"/>
    <x v="3"/>
    <s v="OSIS - Plataforma"/>
    <s v="Luis Martín Barrera Pino"/>
    <s v="Ángel Yesid Ducuara Cruz_x000a_Nelson Mauricio Parada"/>
    <s v="Leidy Carolina Pacheco León_x000a_Dayana Romero Gacha_x000a_Carlos Augusto Fernandez Fernandez"/>
    <n v="0.25"/>
    <n v="0.25"/>
    <n v="0.25"/>
    <n v="0.25"/>
    <n v="1"/>
    <n v="0.25"/>
    <n v="0.25"/>
    <m/>
    <m/>
    <n v="0.5"/>
    <n v="1"/>
    <n v="1"/>
    <n v="0"/>
    <n v="0"/>
  </r>
  <r>
    <x v="18"/>
    <x v="6"/>
    <x v="107"/>
    <x v="96"/>
    <s v="Ejecución"/>
    <x v="107"/>
    <s v="Adquisición y administración Planta telefónica"/>
    <d v="2024-01-01T00:00:00"/>
    <d v="2026-12-01T00:00:00"/>
    <n v="2.9178082191780823"/>
    <x v="3"/>
    <s v="OSIS - Plataforma"/>
    <s v="Luis Martín Barrera Pino"/>
    <s v="Ángel Yesid Ducuara Cruz_x000a_Nelson Mauricio Parada"/>
    <s v="Leidy Carolina Pacheco León_x000a_Dayana Romero Gacha_x000a_Carlos Augusto Fernandez Fernandez"/>
    <m/>
    <n v="0.2"/>
    <n v="0.7"/>
    <n v="0.1"/>
    <n v="0.99999999999999989"/>
    <m/>
    <n v="0.19999999999999998"/>
    <m/>
    <m/>
    <n v="0.19999999999999998"/>
    <s v=""/>
    <n v="0.99999999999999989"/>
    <n v="0"/>
    <n v="0"/>
  </r>
  <r>
    <x v="18"/>
    <x v="7"/>
    <x v="108"/>
    <x v="97"/>
    <s v="Ejecución"/>
    <x v="108"/>
    <s v="Renovación de la licencia de la plataforma MDM de gestión de dispositivos móviles."/>
    <d v="2023-01-01T00:00:00"/>
    <d v="2026-12-01T00:00:00"/>
    <n v="3.9178082191780823"/>
    <x v="3"/>
    <s v="OSIS - Plataforma"/>
    <s v="Luis Martín Barrera Pino"/>
    <s v="Ángel Yesid Ducuara Cruz_x000a_Nelson Mauricio Parada"/>
    <s v="Leidy Carolina Pacheco León_x000a_Dayana Romero Gacha_x000a_Carlos Augusto Fernandez Fernandez"/>
    <n v="0.25"/>
    <n v="0.25"/>
    <n v="0.25"/>
    <n v="0.25"/>
    <n v="1"/>
    <n v="0.25"/>
    <n v="0.25"/>
    <m/>
    <m/>
    <n v="0.5"/>
    <n v="1"/>
    <n v="1"/>
    <n v="0"/>
    <n v="0"/>
  </r>
  <r>
    <x v="18"/>
    <x v="8"/>
    <x v="109"/>
    <x v="98"/>
    <s v="Ejecución"/>
    <x v="109"/>
    <s v="Licenciamiento y gestión de bases de datos y plataformas de capa media"/>
    <d v="2023-01-01T00:00:00"/>
    <d v="2026-12-01T00:00:00"/>
    <n v="3.9178082191780823"/>
    <x v="3"/>
    <s v="OSIS - Plataforma"/>
    <s v="Luis Martín Barrera Pino"/>
    <s v="Ángel Yesid Ducuara Cruz_x000a_Nelson Mauricio Parada"/>
    <s v="Leidy Carolina Pacheco León_x000a_Dayana Romero Gacha_x000a_Carlos Augusto Fernandez Fernandez"/>
    <n v="0.25"/>
    <n v="0.25"/>
    <n v="0.25"/>
    <n v="0.25"/>
    <n v="1"/>
    <n v="0.25"/>
    <n v="0.25"/>
    <m/>
    <m/>
    <n v="0.5"/>
    <n v="1"/>
    <n v="1"/>
    <n v="0"/>
    <n v="0"/>
  </r>
  <r>
    <x v="18"/>
    <x v="9"/>
    <x v="110"/>
    <x v="99"/>
    <s v="Ejecución"/>
    <x v="110"/>
    <s v="Licenciamiento de sistemas operativos_x000a_Linux_x000a_Windows"/>
    <d v="2023-01-01T00:00:00"/>
    <d v="2026-12-01T00:00:00"/>
    <n v="3.9178082191780823"/>
    <x v="3"/>
    <s v="OSIS - Plataforma"/>
    <s v="Luis Martín Barrera Pino"/>
    <s v="Ángel Yesid Ducuara Cruz_x000a_Nelson Mauricio Parada"/>
    <s v="Leidy Carolina Pacheco León_x000a_Dayana Romero Gacha_x000a_Carlos Augusto Fernandez Fernandez"/>
    <n v="0.25"/>
    <n v="0.25"/>
    <n v="0.25"/>
    <n v="0.25"/>
    <n v="1"/>
    <n v="0.25"/>
    <n v="0.25"/>
    <m/>
    <m/>
    <n v="0.5"/>
    <n v="1"/>
    <n v="1"/>
    <n v="0"/>
    <n v="0"/>
  </r>
  <r>
    <x v="18"/>
    <x v="10"/>
    <x v="111"/>
    <x v="100"/>
    <s v="Finalizado"/>
    <x v="111"/>
    <s v="Equipos cómputo_x000a_Portátiles_x000a_Pantallas Interactivas_x000a_Impresoras multifuncionales_x000a_Plotters_x000a_Escáneres_x000a_Proyectores_x000a_Tabletas"/>
    <d v="2023-01-01T00:00:00"/>
    <d v="2026-12-01T00:00:00"/>
    <n v="3.9178082191780823"/>
    <x v="3"/>
    <s v="OSIS - Plataforma"/>
    <s v="Luis Martín Barrera Pino"/>
    <s v="Ángel Yesid Ducuara Cruz_x000a_Nelson Mauricio Parada"/>
    <s v="Leidy Carolina Pacheco León_x000a_Dayana Romero Gacha_x000a_Julie Adriana Plazas Tobar"/>
    <n v="0.9"/>
    <n v="0.1"/>
    <m/>
    <m/>
    <n v="1"/>
    <n v="0.9"/>
    <n v="9.9999999999999992E-2"/>
    <m/>
    <m/>
    <n v="1"/>
    <n v="1"/>
    <n v="0.99999999999999989"/>
    <s v=""/>
    <s v=""/>
  </r>
  <r>
    <x v="18"/>
    <x v="11"/>
    <x v="112"/>
    <x v="101"/>
    <s v="Finalizado"/>
    <x v="112"/>
    <s v="Plataforma Hiperconvergente "/>
    <d v="2023-01-01T00:00:00"/>
    <d v="2026-12-01T00:00:00"/>
    <n v="3.9178082191780823"/>
    <x v="3"/>
    <s v="OSIS - Plataforma"/>
    <s v="Luis Martín Barrera Pino"/>
    <s v="Ángel Yesid Ducuara Cruz_x000a_Nelson Mauricio Parada"/>
    <s v="Leidy Carolina Pacheco León_x000a_Dayana Romero Gacha_x000a_Julie Adriana Plazas Tobar"/>
    <n v="0.3"/>
    <n v="0.7"/>
    <m/>
    <m/>
    <n v="1"/>
    <n v="0.3"/>
    <n v="0.70000000000000007"/>
    <m/>
    <m/>
    <n v="1"/>
    <n v="1"/>
    <n v="1.0000000000000002"/>
    <s v=""/>
    <s v=""/>
  </r>
  <r>
    <x v="18"/>
    <x v="12"/>
    <x v="113"/>
    <x v="102"/>
    <s v="Ejecución"/>
    <x v="113"/>
    <s v="Servicios de mantenimientos"/>
    <d v="2023-01-01T00:00:00"/>
    <d v="2026-12-01T00:00:00"/>
    <n v="3.9178082191780823"/>
    <x v="3"/>
    <s v="OSIS - Plataforma"/>
    <s v="Luis Martín Barrera Pino"/>
    <s v="Ángel Yesid Ducuara Cruz_x000a_Nelson Mauricio Parada"/>
    <s v="Leidy Carolina Pacheco León_x000a_Dayana Romero Gacha_x000a_Carlos Augusto Fernandez Fernandez"/>
    <n v="0.25"/>
    <n v="0.25"/>
    <n v="0.25"/>
    <n v="0.25"/>
    <n v="1"/>
    <n v="0.25"/>
    <n v="0.25"/>
    <m/>
    <m/>
    <n v="0.5"/>
    <n v="1"/>
    <n v="1"/>
    <n v="0"/>
    <n v="0"/>
  </r>
  <r>
    <x v="18"/>
    <x v="13"/>
    <x v="114"/>
    <x v="103"/>
    <s v="Ejecución"/>
    <x v="114"/>
    <s v="Reportes de gestión de las plataformas en nube publica."/>
    <d v="2023-01-01T00:00:00"/>
    <d v="2026-12-01T00:00:00"/>
    <n v="3.9178082191780823"/>
    <x v="3"/>
    <s v="OSIS - Plataforma"/>
    <s v="Luis Martín Barrera Pino"/>
    <s v="Ángel Yesid Ducuara Cruz_x000a_Nelson Mauricio Parada"/>
    <s v="Leidy Carolina Pacheco León_x000a_Dayana Romero Gacha_x000a_Carlos Augusto Fernandez Fernandez"/>
    <n v="0.7"/>
    <n v="0.1"/>
    <n v="0.1"/>
    <n v="0.1"/>
    <n v="0.99999999999999989"/>
    <n v="0.7"/>
    <n v="9.9999999999999992E-2"/>
    <m/>
    <m/>
    <n v="0.79999999999999993"/>
    <n v="1"/>
    <n v="0.99999999999999989"/>
    <n v="0"/>
    <n v="0"/>
  </r>
  <r>
    <x v="18"/>
    <x v="14"/>
    <x v="115"/>
    <x v="104"/>
    <s v="No iniciado"/>
    <x v="115"/>
    <s v="Informe del avance del piloto de Inteligencia Artificial para soporte técnico."/>
    <d v="2025-02-03T00:00:00"/>
    <d v="2026-12-01T00:00:00"/>
    <n v="1.8246575342465754"/>
    <x v="3"/>
    <s v="OSIS - Plataforma"/>
    <s v="Luis Martín Barrera Pino"/>
    <s v="Ángel Yesid Ducuara Cruz_x000a_Nelson Mauricio Parada"/>
    <s v="Leidy Carolina Pacheco León_x000a_Dayana Romero Gacha_x000a_Carlos Augusto Fernandez Fernandez"/>
    <n v="0"/>
    <n v="0"/>
    <n v="0.5"/>
    <n v="0.5"/>
    <n v="1"/>
    <n v="0"/>
    <n v="0"/>
    <m/>
    <m/>
    <n v="0"/>
    <s v=""/>
    <s v=""/>
    <n v="0"/>
    <n v="0"/>
  </r>
  <r>
    <x v="19"/>
    <x v="0"/>
    <x v="116"/>
    <x v="105"/>
    <s v="Ejecución"/>
    <x v="116"/>
    <m/>
    <d v="2023-01-01T00:00:00"/>
    <d v="2026-12-01T00:00:00"/>
    <n v="3.9178082191780823"/>
    <x v="3"/>
    <s v="OSIS - Plataforma"/>
    <s v="Luis Martín Barrera Pino"/>
    <s v="Ángel Yesid Ducuara Cruz_x000a_Nelson Mauricio Parada"/>
    <s v="Leidy Carolina Pacheco León_x000a_Dayana Romero Gacha_x000a_Julie Adriana Plazas Tobar"/>
    <n v="0.25"/>
    <n v="0.25"/>
    <n v="0.25"/>
    <n v="0.25"/>
    <n v="1"/>
    <n v="0.25"/>
    <n v="0.24999999999999989"/>
    <m/>
    <m/>
    <n v="0.49999999999999989"/>
    <n v="1"/>
    <n v="0.99999999999999956"/>
    <n v="0"/>
    <n v="0"/>
  </r>
  <r>
    <x v="19"/>
    <x v="1"/>
    <x v="117"/>
    <x v="106"/>
    <s v="Ejecución"/>
    <x v="117"/>
    <s v="Correo institucional Office 365_x000a_Zimbra"/>
    <d v="2023-01-01T00:00:00"/>
    <d v="2026-12-01T00:00:00"/>
    <n v="3.9178082191780823"/>
    <x v="3"/>
    <s v="OSIS - Plataforma"/>
    <s v="Luis Martín Barrera Pino"/>
    <s v="Ángel Yesid Ducuara Cruz_x000a_Nelson Mauricio Parada"/>
    <s v="Leidy Carolina Pacheco León_x000a_Dayana Romero Gacha_x000a_Julie Adriana Plazas Tobar"/>
    <n v="0.25"/>
    <n v="0.25"/>
    <n v="0.25"/>
    <n v="0.25"/>
    <n v="1"/>
    <n v="0.25"/>
    <n v="0.25"/>
    <m/>
    <m/>
    <n v="0.5"/>
    <n v="1"/>
    <n v="1"/>
    <n v="0"/>
    <n v="0"/>
  </r>
  <r>
    <x v="19"/>
    <x v="2"/>
    <x v="118"/>
    <x v="107"/>
    <s v="Ejecución"/>
    <x v="118"/>
    <s v="Repositorios SharePoint_x000a_Repositorios OneDrive"/>
    <d v="2023-01-01T00:00:00"/>
    <d v="2026-12-01T00:00:00"/>
    <n v="3.9178082191780823"/>
    <x v="3"/>
    <s v="OSIS - Plataforma"/>
    <s v="Luis Martín Barrera Pino"/>
    <s v="Ángel Yesid Ducuara Cruz_x000a_Nelson Mauricio Parada"/>
    <s v="Leidy Carolina Pacheco León_x000a_Dayana Romero Gacha_x000a_Julie Adriana Plazas Tobar"/>
    <n v="0.25"/>
    <n v="0.25"/>
    <n v="0.25"/>
    <n v="0.25"/>
    <n v="1"/>
    <n v="0.25"/>
    <n v="0.25"/>
    <m/>
    <m/>
    <n v="0.5"/>
    <n v="1"/>
    <n v="1"/>
    <n v="0"/>
    <n v="0"/>
  </r>
  <r>
    <x v="19"/>
    <x v="3"/>
    <x v="119"/>
    <x v="108"/>
    <s v="Ejecución"/>
    <x v="119"/>
    <s v="Plataforma de mensajería Instantánea Teams"/>
    <d v="2023-01-01T00:00:00"/>
    <d v="2026-12-01T00:00:00"/>
    <n v="3.9178082191780823"/>
    <x v="3"/>
    <s v="OSIS - Plataforma"/>
    <s v="Luis Martín Barrera Pino"/>
    <s v="Ángel Yesid Ducuara Cruz_x000a_Nelson Mauricio Parada"/>
    <s v="Leidy Carolina Pacheco León_x000a_Dayana Romero Gacha_x000a_Julie Adriana Plazas Tobar"/>
    <n v="0.25"/>
    <n v="0.25"/>
    <n v="0.25"/>
    <n v="0.25"/>
    <n v="1"/>
    <n v="0.25"/>
    <n v="0.25"/>
    <m/>
    <m/>
    <n v="0.5"/>
    <n v="1"/>
    <n v="1"/>
    <n v="0"/>
    <n v="0"/>
  </r>
  <r>
    <x v="19"/>
    <x v="4"/>
    <x v="120"/>
    <x v="109"/>
    <s v="Ejecución"/>
    <x v="120"/>
    <s v="Informe de gestión y administración de la herramienta colaborativa"/>
    <d v="2023-01-01T00:00:00"/>
    <d v="2026-12-01T00:00:00"/>
    <n v="3.9178082191780823"/>
    <x v="3"/>
    <s v="OSIS - Plataforma"/>
    <s v="Luis Martín Barrera Pino"/>
    <s v="Ángel Yesid Ducuara Cruz_x000a_Nelson Mauricio Parada"/>
    <s v="Leidy Carolina Pacheco León_x000a_Dayana Romero Gacha_x000a_Carlos Augusto Fernandez Fernandez"/>
    <n v="0.25"/>
    <n v="0.25"/>
    <n v="0.25"/>
    <n v="0.25"/>
    <n v="1"/>
    <n v="0.25"/>
    <n v="0.25"/>
    <m/>
    <m/>
    <n v="0.5"/>
    <n v="1"/>
    <n v="1"/>
    <n v="0"/>
    <n v="0"/>
  </r>
  <r>
    <x v="20"/>
    <x v="0"/>
    <x v="121"/>
    <x v="110"/>
    <s v="Ejecución"/>
    <x v="121"/>
    <m/>
    <d v="2023-01-01T00:00:00"/>
    <d v="2026-12-01T00:00:00"/>
    <n v="3.9178082191780823"/>
    <x v="4"/>
    <s v="OSIS - Plataforma  / Seguridad de la información"/>
    <s v="Luis Martín Barrera Pino"/>
    <s v="Ángel Yesid Ducuara Cruz_x000a_Nelson Mauricio Parada_x000a_Andrea Neira"/>
    <s v="Teresa García_x000a_Leidy Carolina Pacheco León_x000a_Gloria Yazmin Herrera Linares_x000a_Julie Adriana Plazas Tobar"/>
    <n v="0.375"/>
    <n v="0.20833333333333331"/>
    <n v="0.20833333333333331"/>
    <n v="0.20833333333333331"/>
    <n v="0.99999999999999978"/>
    <n v="0.375"/>
    <n v="0.20833958302084893"/>
    <m/>
    <m/>
    <n v="0.58333958302084898"/>
    <n v="1"/>
    <n v="1.0000299985000749"/>
    <n v="0"/>
    <n v="0"/>
  </r>
  <r>
    <x v="20"/>
    <x v="1"/>
    <x v="122"/>
    <x v="111"/>
    <s v="Ejecución"/>
    <x v="122"/>
    <s v="Productos finales que le corresponden a la OSIS desarrollar de acuerdo con el plan de seguridad de la información del año en curso"/>
    <d v="2023-01-01T00:00:00"/>
    <d v="2026-12-01T00:00:00"/>
    <n v="3.9178082191780823"/>
    <x v="4"/>
    <s v="OSIS - Plataforma  / Seguridad de la información"/>
    <s v="Luis Martín Barrera Pino"/>
    <s v="Andrea Neira"/>
    <s v="Leidy Carolina Pacheco León_x000a_Teresa García_x000a_Andrea Neira"/>
    <n v="0.25"/>
    <n v="0.25"/>
    <n v="0.25"/>
    <n v="0.25"/>
    <n v="1"/>
    <n v="0.25"/>
    <n v="0.25"/>
    <m/>
    <m/>
    <n v="0.5"/>
    <n v="1"/>
    <n v="1"/>
    <n v="0"/>
    <n v="0"/>
  </r>
  <r>
    <x v="20"/>
    <x v="2"/>
    <x v="123"/>
    <x v="112"/>
    <s v="Ejecución"/>
    <x v="123"/>
    <s v="Informe de Gestión de monitoreo y controles de seguridad informática que apliquen a la vigencia"/>
    <d v="2023-01-01T00:00:00"/>
    <d v="2026-12-01T00:00:00"/>
    <n v="3.9178082191780823"/>
    <x v="4"/>
    <s v="OSIS - Plataforma  / Seguridad de la información"/>
    <s v="Luis Martín Barrera Pino"/>
    <s v="Ángel Yesid Ducuara Cruz_x000a_Nelson Mauricio Parada"/>
    <s v="Leidy Carolina Pacheco León_x000a_Dayana Romero Gacha_x000a_Carlos Augusto Fernandez Fernandez"/>
    <n v="0.5"/>
    <n v="0.16666666666666666"/>
    <n v="0.16666666666666666"/>
    <n v="0.16666666666666666"/>
    <n v="0.99999999999999989"/>
    <n v="0.5"/>
    <n v="0.16666666666666671"/>
    <m/>
    <m/>
    <n v="0.66666666666666674"/>
    <n v="1"/>
    <n v="1.0000000000000004"/>
    <n v="0"/>
    <n v="0"/>
  </r>
  <r>
    <x v="21"/>
    <x v="0"/>
    <x v="124"/>
    <x v="113"/>
    <s v="Finalizado"/>
    <x v="124"/>
    <m/>
    <d v="2023-01-01T00:00:00"/>
    <d v="2023-12-01T00:00:00"/>
    <n v="0.91506849315068495"/>
    <x v="4"/>
    <s v="OSIS - Plataforma"/>
    <s v="Luis Martín Barrera Pino"/>
    <s v="Ángel Yesid Ducuara Cruz_x000a_Nelson Mauricio Parada"/>
    <s v="Leidy Carolina Pacheco León_x000a_Dayana Romero Gacha_x000a_Julie Adriana Plazas Tobar"/>
    <n v="1"/>
    <n v="0"/>
    <n v="0"/>
    <n v="0"/>
    <n v="1"/>
    <n v="1"/>
    <m/>
    <m/>
    <m/>
    <n v="1"/>
    <n v="1"/>
    <s v=""/>
    <s v=""/>
    <s v=""/>
  </r>
  <r>
    <x v="21"/>
    <x v="1"/>
    <x v="125"/>
    <x v="114"/>
    <s v="Finalizado"/>
    <x v="125"/>
    <m/>
    <d v="2023-01-01T00:00:00"/>
    <d v="2023-12-01T00:00:00"/>
    <n v="0.91506849315068495"/>
    <x v="4"/>
    <s v="OSIS - Plataforma"/>
    <s v="Luis Martín Barrera Pino"/>
    <s v="Ángel Yesid Ducuara Cruz_x000a_Nelson Mauricio Parada"/>
    <s v="Leidy Carolina Pacheco León_x000a_Dayana Romero Gacha_x000a_Julie Adriana Plazas Tobar"/>
    <n v="1"/>
    <m/>
    <m/>
    <m/>
    <n v="1"/>
    <n v="1"/>
    <m/>
    <m/>
    <m/>
    <n v="1"/>
    <n v="1"/>
    <s v=""/>
    <s v=""/>
    <s v=""/>
  </r>
  <r>
    <x v="21"/>
    <x v="2"/>
    <x v="126"/>
    <x v="115"/>
    <s v="Finalizado"/>
    <x v="126"/>
    <m/>
    <d v="2023-01-01T00:00:00"/>
    <d v="2023-12-01T00:00:00"/>
    <n v="0.91506849315068495"/>
    <x v="4"/>
    <s v="OSIS - Plataforma"/>
    <s v="Luis Martín Barrera Pino"/>
    <s v="Ángel Yesid Ducuara Cruz_x000a_Nelson Mauricio Parada"/>
    <s v="Leidy Carolina Pacheco León_x000a_Dayana Romero Gacha_x000a_Julie Adriana Plazas Tobar"/>
    <n v="1"/>
    <m/>
    <m/>
    <m/>
    <n v="1"/>
    <n v="1"/>
    <m/>
    <m/>
    <m/>
    <n v="1"/>
    <n v="1"/>
    <s v=""/>
    <s v=""/>
    <s v=""/>
  </r>
  <r>
    <x v="22"/>
    <x v="0"/>
    <x v="127"/>
    <x v="116"/>
    <s v="No iniciado"/>
    <x v="127"/>
    <m/>
    <d v="2025-02-01T00:00:00"/>
    <d v="2025-12-31T00:00:00"/>
    <n v="0.9123287671232877"/>
    <x v="2"/>
    <s v="OSIS - Sistemas de Información"/>
    <s v="Luis Martín Barrera Pino"/>
    <s v="Fredy Alexander Sanabria"/>
    <s v="Eduardo Correa"/>
    <n v="0"/>
    <n v="0"/>
    <n v="1"/>
    <n v="0"/>
    <n v="1"/>
    <m/>
    <m/>
    <m/>
    <m/>
    <n v="0"/>
    <s v=""/>
    <s v=""/>
    <n v="0"/>
    <s v=""/>
  </r>
  <r>
    <x v="22"/>
    <x v="1"/>
    <x v="128"/>
    <x v="117"/>
    <s v="No iniciado"/>
    <x v="128"/>
    <s v="Encuesta multipropósito"/>
    <d v="2025-02-01T00:00:00"/>
    <d v="2025-12-31T00:00:00"/>
    <n v="0.9123287671232877"/>
    <x v="2"/>
    <s v="OSIS - Sistemas de Información"/>
    <s v="Luis Martín Barrera Pino"/>
    <s v="Fredy Alexander Sanabria"/>
    <s v="Eduardo Correa"/>
    <n v="0"/>
    <n v="0"/>
    <n v="1"/>
    <n v="0"/>
    <n v="1"/>
    <m/>
    <m/>
    <m/>
    <m/>
    <n v="1"/>
    <s v=""/>
    <s v=""/>
    <n v="0"/>
    <s v=""/>
  </r>
  <r>
    <x v="22"/>
    <x v="2"/>
    <x v="129"/>
    <x v="118"/>
    <s v="No iniciado"/>
    <x v="129"/>
    <s v="Encuesta multipropósito"/>
    <d v="2025-02-01T00:00:00"/>
    <d v="2025-12-31T00:00:00"/>
    <n v="0.9123287671232877"/>
    <x v="2"/>
    <s v="OSIS - Sistemas de Información"/>
    <s v="Luis Martín Barrera Pino"/>
    <s v="Ángel Yesid Ducuara Cruz_x000a_Nelson Mauricio Parada"/>
    <s v="Leidy Carolina Pacheco León_x000a_Dayana Romero Gacha_x000a_Julie Adriana Plazas Tobar"/>
    <n v="0"/>
    <n v="0"/>
    <n v="1"/>
    <n v="0"/>
    <n v="1"/>
    <m/>
    <m/>
    <m/>
    <m/>
    <n v="1"/>
    <s v=""/>
    <s v=""/>
    <n v="0"/>
    <s v=""/>
  </r>
  <r>
    <x v="23"/>
    <x v="16"/>
    <x v="130"/>
    <x v="119"/>
    <m/>
    <x v="71"/>
    <m/>
    <m/>
    <m/>
    <m/>
    <x v="5"/>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5662979-98C4-4001-AB3A-C79947B2F370}" name="TablaDinámica1" cacheId="0" applyNumberFormats="0" applyBorderFormats="0" applyFontFormats="0" applyPatternFormats="0" applyAlignmentFormats="0" applyWidthHeightFormats="1" dataCaption="Valores" showError="1" updatedVersion="8" minRefreshableVersion="3" useAutoFormatting="1" rowGrandTotals="0" colGrandTotals="0" itemPrintTitles="1" createdVersion="8" indent="0" compact="0" compactData="0" multipleFieldFilters="0">
  <location ref="A3:E133" firstHeaderRow="0" firstDataRow="1" firstDataCol="3" rowPageCount="1" colPageCount="1"/>
  <pivotFields count="29">
    <pivotField axis="axisRow" compact="0" outline="0" showAll="0" defaultSubtotal="0">
      <items count="24">
        <item x="0"/>
        <item x="1"/>
        <item x="2"/>
        <item x="3"/>
        <item x="4"/>
        <item x="5"/>
        <item x="6"/>
        <item x="7"/>
        <item x="8"/>
        <item x="9"/>
        <item x="10"/>
        <item x="11"/>
        <item x="12"/>
        <item x="13"/>
        <item x="14"/>
        <item x="15"/>
        <item x="16"/>
        <item x="17"/>
        <item x="18"/>
        <item x="19"/>
        <item x="20"/>
        <item x="21"/>
        <item h="1" x="23"/>
        <item x="22"/>
      </items>
    </pivotField>
    <pivotField axis="axisPage" compact="0" outline="0" multipleItemSelectionAllowed="1" showAll="0" defaultSubtotal="0">
      <items count="17">
        <item x="0"/>
        <item x="1"/>
        <item x="2"/>
        <item x="3"/>
        <item x="4"/>
        <item x="5"/>
        <item x="6"/>
        <item x="7"/>
        <item x="8"/>
        <item x="9"/>
        <item x="10"/>
        <item x="11"/>
        <item x="12"/>
        <item x="13"/>
        <item x="14"/>
        <item x="15"/>
        <item x="16"/>
      </items>
    </pivotField>
    <pivotField axis="axisRow" compact="0" outline="0" showAll="0" defaultSubtotal="0">
      <items count="131">
        <item x="0"/>
        <item x="1"/>
        <item x="2"/>
        <item x="3"/>
        <item x="4"/>
        <item x="5"/>
        <item x="6"/>
        <item x="7"/>
        <item x="9"/>
        <item x="10"/>
        <item x="11"/>
        <item x="12"/>
        <item x="13"/>
        <item x="14"/>
        <item x="15"/>
        <item x="16"/>
        <item x="17"/>
        <item x="18"/>
        <item x="19"/>
        <item x="20"/>
        <item x="21"/>
        <item x="22"/>
        <item x="23"/>
        <item x="24"/>
        <item x="25"/>
        <item x="26"/>
        <item x="27"/>
        <item x="28"/>
        <item x="29"/>
        <item x="31"/>
        <item x="32"/>
        <item x="33"/>
        <item x="34"/>
        <item x="35"/>
        <item x="36"/>
        <item x="37"/>
        <item x="38"/>
        <item x="39"/>
        <item x="40"/>
        <item x="43"/>
        <item x="44"/>
        <item x="48"/>
        <item x="49"/>
        <item x="50"/>
        <item x="51"/>
        <item x="52"/>
        <item x="53"/>
        <item x="54"/>
        <item x="55"/>
        <item x="56"/>
        <item x="57"/>
        <item x="59"/>
        <item x="60"/>
        <item x="61"/>
        <item x="62"/>
        <item x="63"/>
        <item x="65"/>
        <item x="66"/>
        <item x="70"/>
        <item x="71"/>
        <item x="72"/>
        <item x="73"/>
        <item x="74"/>
        <item x="75"/>
        <item x="76"/>
        <item x="77"/>
        <item x="78"/>
        <item x="79"/>
        <item x="80"/>
        <item x="83"/>
        <item x="84"/>
        <item x="85"/>
        <item x="86"/>
        <item x="88"/>
        <item x="89"/>
        <item x="90"/>
        <item x="91"/>
        <item x="92"/>
        <item x="93"/>
        <item x="94"/>
        <item x="95"/>
        <item x="96"/>
        <item x="97"/>
        <item x="98"/>
        <item x="99"/>
        <item x="100"/>
        <item x="101"/>
        <item x="102"/>
        <item x="103"/>
        <item x="104"/>
        <item x="116"/>
        <item x="117"/>
        <item x="118"/>
        <item x="121"/>
        <item x="122"/>
        <item x="123"/>
        <item x="41"/>
        <item x="42"/>
        <item x="45"/>
        <item x="46"/>
        <item x="47"/>
        <item x="67"/>
        <item x="68"/>
        <item x="69"/>
        <item x="81"/>
        <item x="82"/>
        <item x="87"/>
        <item x="105"/>
        <item x="106"/>
        <item x="107"/>
        <item x="108"/>
        <item x="109"/>
        <item x="110"/>
        <item x="111"/>
        <item x="112"/>
        <item x="113"/>
        <item x="114"/>
        <item x="119"/>
        <item x="124"/>
        <item x="125"/>
        <item x="126"/>
        <item x="30"/>
        <item x="8"/>
        <item x="130"/>
        <item x="115"/>
        <item x="120"/>
        <item x="127"/>
        <item x="128"/>
        <item x="129"/>
        <item x="58"/>
        <item x="64"/>
      </items>
    </pivotField>
    <pivotField axis="axisRow" compact="0" outline="0" showAll="0" defaultSubtotal="0">
      <items count="126">
        <item x="66"/>
        <item x="91"/>
        <item x="101"/>
        <item x="24"/>
        <item x="7"/>
        <item x="68"/>
        <item m="1" x="122"/>
        <item x="114"/>
        <item x="47"/>
        <item m="1" x="120"/>
        <item x="55"/>
        <item x="87"/>
        <item x="5"/>
        <item x="58"/>
        <item x="115"/>
        <item x="70"/>
        <item x="71"/>
        <item x="2"/>
        <item x="32"/>
        <item x="54"/>
        <item x="100"/>
        <item x="93"/>
        <item x="11"/>
        <item m="1" x="125"/>
        <item x="83"/>
        <item x="97"/>
        <item x="67"/>
        <item x="90"/>
        <item x="112"/>
        <item x="14"/>
        <item x="6"/>
        <item x="50"/>
        <item x="0"/>
        <item x="105"/>
        <item x="77"/>
        <item x="20"/>
        <item x="35"/>
        <item x="53"/>
        <item x="4"/>
        <item x="41"/>
        <item x="37"/>
        <item x="99"/>
        <item x="98"/>
        <item x="22"/>
        <item x="69"/>
        <item x="94"/>
        <item x="95"/>
        <item x="62"/>
        <item m="1" x="123"/>
        <item x="1"/>
        <item x="18"/>
        <item x="96"/>
        <item x="82"/>
        <item x="81"/>
        <item x="63"/>
        <item x="3"/>
        <item x="89"/>
        <item x="88"/>
        <item x="85"/>
        <item x="72"/>
        <item x="65"/>
        <item x="107"/>
        <item x="113"/>
        <item x="38"/>
        <item x="111"/>
        <item x="110"/>
        <item x="84"/>
        <item x="40"/>
        <item x="106"/>
        <item x="103"/>
        <item x="48"/>
        <item x="43"/>
        <item x="61"/>
        <item x="51"/>
        <item x="33"/>
        <item x="76"/>
        <item x="36"/>
        <item x="31"/>
        <item x="42"/>
        <item x="86"/>
        <item x="108"/>
        <item x="34"/>
        <item x="25"/>
        <item x="26"/>
        <item x="27"/>
        <item x="45"/>
        <item x="46"/>
        <item x="64"/>
        <item x="52"/>
        <item n="Registro multidimensional Wayúu2" x="57"/>
        <item x="28"/>
        <item x="29"/>
        <item x="30"/>
        <item x="8"/>
        <item x="9"/>
        <item x="10"/>
        <item x="12"/>
        <item x="13"/>
        <item x="16"/>
        <item x="17"/>
        <item x="19"/>
        <item x="21"/>
        <item x="23"/>
        <item x="44"/>
        <item x="59"/>
        <item x="60"/>
        <item x="73"/>
        <item x="74"/>
        <item x="75"/>
        <item x="78"/>
        <item x="79"/>
        <item x="80"/>
        <item m="1" x="124"/>
        <item x="119"/>
        <item m="1" x="121"/>
        <item x="39"/>
        <item x="92"/>
        <item x="102"/>
        <item x="104"/>
        <item x="109"/>
        <item x="116"/>
        <item x="117"/>
        <item x="15"/>
        <item x="118"/>
        <item x="49"/>
        <item x="56"/>
      </items>
    </pivotField>
    <pivotField compact="0" outline="0" subtotalTop="0" showAll="0" defaultSubtotal="0"/>
    <pivotField compact="0" outline="0" showAll="0" defaultSubtotal="0"/>
    <pivotField compact="0" outline="0" showAll="0" defaultSubtotal="0"/>
    <pivotField dataField="1" compact="0" outline="0" showAll="0" defaultSubtotal="0"/>
    <pivotField dataField="1" compact="0" outline="0" showAll="0" defaultSubtotal="0"/>
    <pivotField compact="0" numFmtId="2" outline="0" showAll="0" defaultSubtotal="0"/>
    <pivotField compact="0" outline="0" showAll="0" defaultSubtotal="0">
      <items count="6">
        <item x="0"/>
        <item x="1"/>
        <item x="2"/>
        <item x="3"/>
        <item h="1" x="5"/>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s>
  <rowFields count="3">
    <field x="0"/>
    <field x="2"/>
    <field x="3"/>
  </rowFields>
  <rowItems count="130">
    <i>
      <x/>
      <x/>
      <x v="32"/>
    </i>
    <i r="1">
      <x v="1"/>
      <x v="49"/>
    </i>
    <i r="1">
      <x v="2"/>
      <x v="17"/>
    </i>
    <i r="1">
      <x v="3"/>
      <x v="55"/>
    </i>
    <i r="1">
      <x v="4"/>
      <x v="38"/>
    </i>
    <i r="1">
      <x v="5"/>
      <x v="12"/>
    </i>
    <i r="1">
      <x v="6"/>
      <x v="30"/>
    </i>
    <i r="1">
      <x v="7"/>
      <x v="4"/>
    </i>
    <i r="1">
      <x v="122"/>
      <x v="93"/>
    </i>
    <i>
      <x v="1"/>
      <x v="8"/>
      <x v="94"/>
    </i>
    <i r="1">
      <x v="9"/>
      <x v="95"/>
    </i>
    <i r="1">
      <x v="10"/>
      <x v="22"/>
    </i>
    <i r="1">
      <x v="11"/>
      <x v="96"/>
    </i>
    <i r="1">
      <x v="12"/>
      <x v="97"/>
    </i>
    <i r="1">
      <x v="13"/>
      <x v="29"/>
    </i>
    <i r="1">
      <x v="14"/>
      <x v="122"/>
    </i>
    <i r="1">
      <x v="15"/>
      <x v="98"/>
    </i>
    <i r="1">
      <x v="16"/>
      <x v="99"/>
    </i>
    <i r="1">
      <x v="17"/>
      <x v="50"/>
    </i>
    <i r="1">
      <x v="18"/>
      <x v="100"/>
    </i>
    <i r="1">
      <x v="19"/>
      <x v="35"/>
    </i>
    <i r="1">
      <x v="20"/>
      <x v="101"/>
    </i>
    <i r="1">
      <x v="21"/>
      <x v="43"/>
    </i>
    <i r="1">
      <x v="22"/>
      <x v="102"/>
    </i>
    <i r="1">
      <x v="23"/>
      <x v="3"/>
    </i>
    <i>
      <x v="2"/>
      <x v="24"/>
      <x v="82"/>
    </i>
    <i r="1">
      <x v="25"/>
      <x v="83"/>
    </i>
    <i r="1">
      <x v="26"/>
      <x v="84"/>
    </i>
    <i r="1">
      <x v="27"/>
      <x v="90"/>
    </i>
    <i r="1">
      <x v="28"/>
      <x v="91"/>
    </i>
    <i r="1">
      <x v="121"/>
      <x v="92"/>
    </i>
    <i>
      <x v="3"/>
      <x v="29"/>
      <x v="77"/>
    </i>
    <i r="1">
      <x v="30"/>
      <x v="18"/>
    </i>
    <i r="1">
      <x v="31"/>
      <x v="74"/>
    </i>
    <i r="1">
      <x v="32"/>
      <x v="81"/>
    </i>
    <i r="1">
      <x v="33"/>
      <x v="36"/>
    </i>
    <i>
      <x v="4"/>
      <x v="34"/>
      <x v="76"/>
    </i>
    <i r="1">
      <x v="35"/>
      <x v="40"/>
    </i>
    <i r="1">
      <x v="36"/>
      <x v="63"/>
    </i>
    <i r="1">
      <x v="37"/>
      <x v="115"/>
    </i>
    <i r="1">
      <x v="38"/>
      <x v="67"/>
    </i>
    <i r="1">
      <x v="96"/>
      <x v="39"/>
    </i>
    <i r="1">
      <x v="97"/>
      <x v="78"/>
    </i>
    <i>
      <x v="5"/>
      <x v="39"/>
      <x v="71"/>
    </i>
    <i r="1">
      <x v="40"/>
      <x v="103"/>
    </i>
    <i r="1">
      <x v="98"/>
      <x v="85"/>
    </i>
    <i r="1">
      <x v="99"/>
      <x v="86"/>
    </i>
    <i r="1">
      <x v="100"/>
      <x v="8"/>
    </i>
    <i>
      <x v="6"/>
      <x v="41"/>
      <x v="70"/>
    </i>
    <i r="1">
      <x v="42"/>
      <x v="70"/>
    </i>
    <i>
      <x v="7"/>
      <x v="43"/>
      <x v="124"/>
    </i>
    <i r="1">
      <x v="44"/>
      <x v="31"/>
    </i>
    <i r="1">
      <x v="45"/>
      <x v="73"/>
    </i>
    <i>
      <x v="8"/>
      <x v="46"/>
      <x v="88"/>
    </i>
    <i r="1">
      <x v="47"/>
      <x v="73"/>
    </i>
    <i r="1">
      <x v="48"/>
      <x v="37"/>
    </i>
    <i r="1">
      <x v="49"/>
      <x v="19"/>
    </i>
    <i r="1">
      <x v="50"/>
      <x v="10"/>
    </i>
    <i r="1">
      <x v="129"/>
      <x v="125"/>
    </i>
    <i>
      <x v="9"/>
      <x v="51"/>
      <x v="89"/>
    </i>
    <i r="1">
      <x v="52"/>
      <x v="73"/>
    </i>
    <i r="1">
      <x v="53"/>
      <x v="37"/>
    </i>
    <i r="1">
      <x v="54"/>
      <x v="19"/>
    </i>
    <i r="1">
      <x v="55"/>
      <x v="10"/>
    </i>
    <i r="1">
      <x v="130"/>
      <x v="125"/>
    </i>
    <i>
      <x v="10"/>
      <x v="56"/>
      <x v="13"/>
    </i>
    <i r="1">
      <x v="57"/>
      <x v="73"/>
    </i>
    <i r="1">
      <x v="101"/>
      <x v="37"/>
    </i>
    <i r="1">
      <x v="102"/>
      <x v="19"/>
    </i>
    <i r="1">
      <x v="103"/>
      <x v="10"/>
    </i>
    <i>
      <x v="11"/>
      <x v="58"/>
      <x v="104"/>
    </i>
    <i r="1">
      <x v="59"/>
      <x v="105"/>
    </i>
    <i>
      <x v="12"/>
      <x v="60"/>
      <x v="72"/>
    </i>
    <i r="1">
      <x v="61"/>
      <x v="47"/>
    </i>
    <i r="1">
      <x v="62"/>
      <x v="54"/>
    </i>
    <i r="1">
      <x v="63"/>
      <x v="87"/>
    </i>
    <i>
      <x v="13"/>
      <x v="64"/>
      <x v="60"/>
    </i>
    <i r="1">
      <x v="65"/>
      <x/>
    </i>
    <i r="1">
      <x v="66"/>
      <x v="26"/>
    </i>
    <i r="1">
      <x v="67"/>
      <x v="5"/>
    </i>
    <i r="1">
      <x v="68"/>
      <x v="44"/>
    </i>
    <i r="1">
      <x v="104"/>
      <x v="15"/>
    </i>
    <i r="1">
      <x v="105"/>
      <x v="16"/>
    </i>
    <i>
      <x v="14"/>
      <x v="69"/>
      <x v="59"/>
    </i>
    <i r="1">
      <x v="70"/>
      <x v="106"/>
    </i>
    <i r="1">
      <x v="71"/>
      <x v="107"/>
    </i>
    <i r="1">
      <x v="72"/>
      <x v="108"/>
    </i>
    <i r="1">
      <x v="106"/>
      <x v="75"/>
    </i>
    <i>
      <x v="15"/>
      <x v="73"/>
      <x v="34"/>
    </i>
    <i r="1">
      <x v="74"/>
      <x v="109"/>
    </i>
    <i r="1">
      <x v="75"/>
      <x v="110"/>
    </i>
    <i r="1">
      <x v="76"/>
      <x v="111"/>
    </i>
    <i>
      <x v="16"/>
      <x v="77"/>
      <x v="53"/>
    </i>
    <i r="1">
      <x v="78"/>
      <x v="52"/>
    </i>
    <i r="1">
      <x v="79"/>
      <x v="24"/>
    </i>
    <i r="1">
      <x v="80"/>
      <x v="66"/>
    </i>
    <i>
      <x v="17"/>
      <x v="81"/>
      <x v="58"/>
    </i>
    <i r="1">
      <x v="82"/>
      <x v="79"/>
    </i>
    <i r="1">
      <x v="83"/>
      <x v="11"/>
    </i>
    <i r="1">
      <x v="84"/>
      <x v="57"/>
    </i>
    <i r="1">
      <x v="85"/>
      <x v="56"/>
    </i>
    <i>
      <x v="18"/>
      <x v="86"/>
      <x v="27"/>
    </i>
    <i r="1">
      <x v="87"/>
      <x v="1"/>
    </i>
    <i r="1">
      <x v="88"/>
      <x v="116"/>
    </i>
    <i r="1">
      <x v="89"/>
      <x v="21"/>
    </i>
    <i r="1">
      <x v="107"/>
      <x v="45"/>
    </i>
    <i r="1">
      <x v="108"/>
      <x v="46"/>
    </i>
    <i r="1">
      <x v="109"/>
      <x v="51"/>
    </i>
    <i r="1">
      <x v="110"/>
      <x v="25"/>
    </i>
    <i r="1">
      <x v="111"/>
      <x v="42"/>
    </i>
    <i r="1">
      <x v="112"/>
      <x v="41"/>
    </i>
    <i r="1">
      <x v="113"/>
      <x v="20"/>
    </i>
    <i r="1">
      <x v="114"/>
      <x v="2"/>
    </i>
    <i r="1">
      <x v="115"/>
      <x v="117"/>
    </i>
    <i r="1">
      <x v="116"/>
      <x v="69"/>
    </i>
    <i r="1">
      <x v="124"/>
      <x v="118"/>
    </i>
    <i>
      <x v="19"/>
      <x v="90"/>
      <x v="33"/>
    </i>
    <i r="1">
      <x v="91"/>
      <x v="68"/>
    </i>
    <i r="1">
      <x v="92"/>
      <x v="61"/>
    </i>
    <i r="1">
      <x v="117"/>
      <x v="80"/>
    </i>
    <i r="1">
      <x v="125"/>
      <x v="119"/>
    </i>
    <i>
      <x v="20"/>
      <x v="93"/>
      <x v="65"/>
    </i>
    <i r="1">
      <x v="94"/>
      <x v="64"/>
    </i>
    <i r="1">
      <x v="95"/>
      <x v="28"/>
    </i>
    <i>
      <x v="21"/>
      <x v="118"/>
      <x v="62"/>
    </i>
    <i r="1">
      <x v="119"/>
      <x v="7"/>
    </i>
    <i r="1">
      <x v="120"/>
      <x v="14"/>
    </i>
    <i>
      <x v="23"/>
      <x v="126"/>
      <x v="120"/>
    </i>
    <i r="1">
      <x v="127"/>
      <x v="121"/>
    </i>
    <i r="1">
      <x v="128"/>
      <x v="123"/>
    </i>
  </rowItems>
  <colFields count="1">
    <field x="-2"/>
  </colFields>
  <colItems count="2">
    <i>
      <x/>
    </i>
    <i i="1">
      <x v="1"/>
    </i>
  </colItems>
  <pageFields count="1">
    <pageField fld="1" hier="-1"/>
  </pageFields>
  <dataFields count="2">
    <dataField name="Desde_x000a_(MM/AA)" fld="7" subtotal="min" baseField="3" baseItem="92" numFmtId="17"/>
    <dataField name="Hasta_x000a_(MM/AA)" fld="8" subtotal="max" baseField="3" baseItem="60" numFmtId="17"/>
  </dataFields>
  <formats count="46">
    <format dxfId="92">
      <pivotArea type="all" dataOnly="0" outline="0" fieldPosition="0"/>
    </format>
    <format dxfId="91">
      <pivotArea outline="0" collapsedLevelsAreSubtotals="1" fieldPosition="0"/>
    </format>
    <format dxfId="90">
      <pivotArea field="2" type="button" dataOnly="0" labelOnly="1" outline="0" axis="axisRow" fieldPosition="1"/>
    </format>
    <format dxfId="89">
      <pivotArea field="3" type="button" dataOnly="0" labelOnly="1" outline="0" axis="axisRow" fieldPosition="2"/>
    </format>
    <format dxfId="88">
      <pivotArea dataOnly="0" labelOnly="1" grandRow="1" outline="0" fieldPosition="0"/>
    </format>
    <format dxfId="87">
      <pivotArea type="all" dataOnly="0" outline="0" fieldPosition="0"/>
    </format>
    <format dxfId="86">
      <pivotArea outline="0" collapsedLevelsAreSubtotals="1" fieldPosition="0"/>
    </format>
    <format dxfId="85">
      <pivotArea field="10" type="button" dataOnly="0" labelOnly="1" outline="0"/>
    </format>
    <format dxfId="84">
      <pivotArea field="2" type="button" dataOnly="0" labelOnly="1" outline="0" axis="axisRow" fieldPosition="1"/>
    </format>
    <format dxfId="83">
      <pivotArea field="3" type="button" dataOnly="0" labelOnly="1" outline="0" axis="axisRow" fieldPosition="2"/>
    </format>
    <format dxfId="82">
      <pivotArea dataOnly="0" labelOnly="1" grandRow="1" outline="0" fieldPosition="0"/>
    </format>
    <format dxfId="81">
      <pivotArea type="all" dataOnly="0" outline="0" fieldPosition="0"/>
    </format>
    <format dxfId="80">
      <pivotArea type="all" dataOnly="0" outline="0" fieldPosition="0"/>
    </format>
    <format dxfId="79">
      <pivotArea field="10" type="button" dataOnly="0" labelOnly="1" outline="0"/>
    </format>
    <format dxfId="78">
      <pivotArea dataOnly="0" labelOnly="1" grandRow="1" outline="0" fieldPosition="0"/>
    </format>
    <format dxfId="77">
      <pivotArea outline="0" fieldPosition="0">
        <references count="1">
          <reference field="4294967294" count="1">
            <x v="0"/>
          </reference>
        </references>
      </pivotArea>
    </format>
    <format dxfId="76">
      <pivotArea outline="0" fieldPosition="0">
        <references count="1">
          <reference field="4294967294" count="1">
            <x v="1"/>
          </reference>
        </references>
      </pivotArea>
    </format>
    <format dxfId="75">
      <pivotArea type="all" dataOnly="0" outline="0" fieldPosition="0"/>
    </format>
    <format dxfId="74">
      <pivotArea outline="0" collapsedLevelsAreSubtotals="1" fieldPosition="0"/>
    </format>
    <format dxfId="73">
      <pivotArea field="10" type="button" dataOnly="0" labelOnly="1" outline="0"/>
    </format>
    <format dxfId="72">
      <pivotArea field="0" type="button" dataOnly="0" labelOnly="1" outline="0" axis="axisRow" fieldPosition="0"/>
    </format>
    <format dxfId="71">
      <pivotArea field="2" type="button" dataOnly="0" labelOnly="1" outline="0" axis="axisRow" fieldPosition="1"/>
    </format>
    <format dxfId="70">
      <pivotArea field="3" type="button" dataOnly="0" labelOnly="1" outline="0" axis="axisRow" fieldPosition="2"/>
    </format>
    <format dxfId="69">
      <pivotArea dataOnly="0" labelOnly="1" grandRow="1" outline="0" fieldPosition="0"/>
    </format>
    <format dxfId="68">
      <pivotArea dataOnly="0" labelOnly="1" outline="0" fieldPosition="0">
        <references count="1">
          <reference field="4294967294" count="2">
            <x v="0"/>
            <x v="1"/>
          </reference>
        </references>
      </pivotArea>
    </format>
    <format dxfId="67">
      <pivotArea type="all" dataOnly="0" outline="0" fieldPosition="0"/>
    </format>
    <format dxfId="66">
      <pivotArea outline="0" collapsedLevelsAreSubtotals="1" fieldPosition="0"/>
    </format>
    <format dxfId="65">
      <pivotArea field="10" type="button" dataOnly="0" labelOnly="1" outline="0"/>
    </format>
    <format dxfId="64">
      <pivotArea field="0" type="button" dataOnly="0" labelOnly="1" outline="0" axis="axisRow" fieldPosition="0"/>
    </format>
    <format dxfId="63">
      <pivotArea field="2" type="button" dataOnly="0" labelOnly="1" outline="0" axis="axisRow" fieldPosition="1"/>
    </format>
    <format dxfId="62">
      <pivotArea field="3" type="button" dataOnly="0" labelOnly="1" outline="0" axis="axisRow" fieldPosition="2"/>
    </format>
    <format dxfId="61">
      <pivotArea dataOnly="0" labelOnly="1" grandRow="1" outline="0" fieldPosition="0"/>
    </format>
    <format dxfId="60">
      <pivotArea dataOnly="0" labelOnly="1" outline="0" fieldPosition="0">
        <references count="1">
          <reference field="4294967294" count="2">
            <x v="0"/>
            <x v="1"/>
          </reference>
        </references>
      </pivotArea>
    </format>
    <format dxfId="59">
      <pivotArea dataOnly="0" labelOnly="1" outline="0" fieldPosition="0">
        <references count="1">
          <reference field="4294967294" count="2">
            <x v="0"/>
            <x v="1"/>
          </reference>
        </references>
      </pivotArea>
    </format>
    <format dxfId="58">
      <pivotArea outline="0" collapsedLevelsAreSubtotals="1" fieldPosition="0"/>
    </format>
    <format dxfId="57">
      <pivotArea dataOnly="0" labelOnly="1" outline="0" fieldPosition="0">
        <references count="1">
          <reference field="4294967294" count="2">
            <x v="0"/>
            <x v="1"/>
          </reference>
        </references>
      </pivotArea>
    </format>
    <format dxfId="56">
      <pivotArea dataOnly="0" labelOnly="1" outline="0" fieldPosition="0">
        <references count="1">
          <reference field="1" count="0"/>
        </references>
      </pivotArea>
    </format>
    <format dxfId="55">
      <pivotArea field="0" type="button" dataOnly="0" labelOnly="1" outline="0" axis="axisRow" fieldPosition="0"/>
    </format>
    <format dxfId="54">
      <pivotArea type="all" dataOnly="0" outline="0" fieldPosition="0"/>
    </format>
    <format dxfId="53">
      <pivotArea outline="0" collapsedLevelsAreSubtotals="1" fieldPosition="0"/>
    </format>
    <format dxfId="52">
      <pivotArea field="10" type="button" dataOnly="0" labelOnly="1" outline="0"/>
    </format>
    <format dxfId="51">
      <pivotArea field="0" type="button" dataOnly="0" labelOnly="1" outline="0" axis="axisRow" fieldPosition="0"/>
    </format>
    <format dxfId="50">
      <pivotArea field="2" type="button" dataOnly="0" labelOnly="1" outline="0" axis="axisRow" fieldPosition="1"/>
    </format>
    <format dxfId="49">
      <pivotArea field="3" type="button" dataOnly="0" labelOnly="1" outline="0" axis="axisRow" fieldPosition="2"/>
    </format>
    <format dxfId="48">
      <pivotArea dataOnly="0" labelOnly="1" outline="0" fieldPosition="0">
        <references count="1">
          <reference field="4294967294" count="2">
            <x v="0"/>
            <x v="1"/>
          </reference>
        </references>
      </pivotArea>
    </format>
    <format dxfId="47">
      <pivotArea outline="0" collapsedLevelsAreSubtotals="1" fieldPosition="0"/>
    </format>
  </formats>
  <pivotTableStyleInfo name="PivotStyleMedium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4FC96EF-3C6C-4669-B638-7C2986862673}" name="TablaDinámica1" cacheId="0" applyNumberFormats="0" applyBorderFormats="0" applyFontFormats="0" applyPatternFormats="0" applyAlignmentFormats="0" applyWidthHeightFormats="1" dataCaption="Valores" showError="1" updatedVersion="8" minRefreshableVersion="3" useAutoFormatting="1" rowGrandTotals="0" colGrandTotals="0" itemPrintTitles="1" createdVersion="8" indent="0" compact="0" compactData="0" multipleFieldFilters="0">
  <location ref="A3:E133" firstHeaderRow="1" firstDataRow="1" firstDataCol="5" rowPageCount="1" colPageCount="1"/>
  <pivotFields count="29">
    <pivotField axis="axisRow" compact="0" outline="0" showAll="0" defaultSubtotal="0">
      <items count="24">
        <item x="0"/>
        <item x="1"/>
        <item x="2"/>
        <item x="3"/>
        <item x="4"/>
        <item x="5"/>
        <item x="6"/>
        <item x="7"/>
        <item x="8"/>
        <item x="9"/>
        <item x="10"/>
        <item x="11"/>
        <item x="12"/>
        <item x="13"/>
        <item x="14"/>
        <item x="15"/>
        <item x="16"/>
        <item x="17"/>
        <item x="18"/>
        <item x="19"/>
        <item x="20"/>
        <item x="21"/>
        <item x="23"/>
        <item x="22"/>
      </items>
    </pivotField>
    <pivotField axis="axisPage" compact="0" outline="0" multipleItemSelectionAllowed="1" showAll="0" defaultSubtotal="0">
      <items count="17">
        <item x="0"/>
        <item x="1"/>
        <item x="2"/>
        <item x="3"/>
        <item x="4"/>
        <item x="5"/>
        <item x="6"/>
        <item x="7"/>
        <item x="8"/>
        <item x="9"/>
        <item x="10"/>
        <item x="11"/>
        <item x="12"/>
        <item x="13"/>
        <item x="14"/>
        <item x="15"/>
        <item x="16"/>
      </items>
    </pivotField>
    <pivotField axis="axisRow" compact="0" outline="0" showAll="0" defaultSubtotal="0">
      <items count="131">
        <item x="0"/>
        <item x="1"/>
        <item x="2"/>
        <item x="3"/>
        <item x="4"/>
        <item x="5"/>
        <item x="6"/>
        <item x="7"/>
        <item x="9"/>
        <item x="10"/>
        <item x="11"/>
        <item x="12"/>
        <item x="13"/>
        <item x="14"/>
        <item x="15"/>
        <item x="16"/>
        <item x="17"/>
        <item x="18"/>
        <item x="19"/>
        <item x="20"/>
        <item x="21"/>
        <item x="22"/>
        <item x="23"/>
        <item x="24"/>
        <item x="25"/>
        <item x="26"/>
        <item x="27"/>
        <item x="28"/>
        <item x="29"/>
        <item x="31"/>
        <item x="32"/>
        <item x="33"/>
        <item x="34"/>
        <item x="35"/>
        <item x="36"/>
        <item x="37"/>
        <item x="38"/>
        <item x="39"/>
        <item x="40"/>
        <item x="43"/>
        <item x="44"/>
        <item x="48"/>
        <item x="49"/>
        <item x="50"/>
        <item x="51"/>
        <item x="52"/>
        <item x="53"/>
        <item x="54"/>
        <item x="55"/>
        <item x="56"/>
        <item x="57"/>
        <item x="59"/>
        <item x="60"/>
        <item x="61"/>
        <item x="62"/>
        <item x="63"/>
        <item x="65"/>
        <item x="66"/>
        <item x="70"/>
        <item x="71"/>
        <item x="72"/>
        <item x="73"/>
        <item x="74"/>
        <item x="75"/>
        <item x="76"/>
        <item x="77"/>
        <item x="78"/>
        <item x="79"/>
        <item x="80"/>
        <item x="83"/>
        <item x="84"/>
        <item x="85"/>
        <item x="86"/>
        <item x="88"/>
        <item x="89"/>
        <item x="90"/>
        <item x="91"/>
        <item x="92"/>
        <item x="93"/>
        <item x="94"/>
        <item x="95"/>
        <item x="96"/>
        <item x="97"/>
        <item x="98"/>
        <item x="99"/>
        <item x="100"/>
        <item x="101"/>
        <item x="102"/>
        <item x="103"/>
        <item x="104"/>
        <item x="116"/>
        <item x="117"/>
        <item x="118"/>
        <item x="121"/>
        <item x="122"/>
        <item x="123"/>
        <item x="41"/>
        <item x="42"/>
        <item x="45"/>
        <item x="46"/>
        <item x="47"/>
        <item x="67"/>
        <item x="68"/>
        <item x="69"/>
        <item x="81"/>
        <item x="82"/>
        <item x="87"/>
        <item x="105"/>
        <item x="106"/>
        <item x="107"/>
        <item x="108"/>
        <item x="109"/>
        <item x="110"/>
        <item x="111"/>
        <item x="112"/>
        <item x="113"/>
        <item x="114"/>
        <item x="119"/>
        <item x="124"/>
        <item x="125"/>
        <item x="126"/>
        <item x="30"/>
        <item x="8"/>
        <item x="130"/>
        <item x="115"/>
        <item x="120"/>
        <item x="127"/>
        <item x="128"/>
        <item x="129"/>
        <item x="58"/>
        <item x="64"/>
      </items>
    </pivotField>
    <pivotField axis="axisRow" compact="0" outline="0" showAll="0" defaultSubtotal="0">
      <items count="126">
        <item x="66"/>
        <item x="91"/>
        <item x="101"/>
        <item x="24"/>
        <item x="7"/>
        <item x="68"/>
        <item m="1" x="122"/>
        <item x="114"/>
        <item x="47"/>
        <item m="1" x="120"/>
        <item x="55"/>
        <item x="87"/>
        <item x="5"/>
        <item x="58"/>
        <item x="115"/>
        <item x="70"/>
        <item x="71"/>
        <item x="2"/>
        <item x="32"/>
        <item x="54"/>
        <item x="100"/>
        <item x="93"/>
        <item x="11"/>
        <item m="1" x="125"/>
        <item x="83"/>
        <item x="97"/>
        <item x="67"/>
        <item x="90"/>
        <item x="112"/>
        <item x="14"/>
        <item x="6"/>
        <item x="50"/>
        <item x="0"/>
        <item x="105"/>
        <item x="77"/>
        <item x="20"/>
        <item x="35"/>
        <item x="53"/>
        <item x="4"/>
        <item x="41"/>
        <item x="37"/>
        <item x="99"/>
        <item x="98"/>
        <item x="22"/>
        <item x="69"/>
        <item x="94"/>
        <item x="95"/>
        <item x="62"/>
        <item m="1" x="123"/>
        <item x="1"/>
        <item x="18"/>
        <item x="96"/>
        <item x="82"/>
        <item x="81"/>
        <item x="63"/>
        <item x="3"/>
        <item x="89"/>
        <item x="88"/>
        <item x="85"/>
        <item x="72"/>
        <item x="65"/>
        <item x="107"/>
        <item x="113"/>
        <item x="38"/>
        <item x="111"/>
        <item x="110"/>
        <item x="84"/>
        <item x="40"/>
        <item x="106"/>
        <item x="103"/>
        <item x="48"/>
        <item x="43"/>
        <item x="61"/>
        <item x="51"/>
        <item x="33"/>
        <item x="76"/>
        <item x="36"/>
        <item x="31"/>
        <item x="42"/>
        <item x="86"/>
        <item x="108"/>
        <item x="34"/>
        <item x="25"/>
        <item x="26"/>
        <item x="27"/>
        <item x="45"/>
        <item x="46"/>
        <item x="64"/>
        <item x="52"/>
        <item n="Registro multidimensional Wayúu2" x="57"/>
        <item x="28"/>
        <item x="29"/>
        <item x="30"/>
        <item x="8"/>
        <item x="9"/>
        <item x="10"/>
        <item x="12"/>
        <item x="13"/>
        <item x="16"/>
        <item x="17"/>
        <item x="19"/>
        <item x="21"/>
        <item x="23"/>
        <item x="44"/>
        <item x="59"/>
        <item x="60"/>
        <item x="73"/>
        <item x="74"/>
        <item x="75"/>
        <item x="78"/>
        <item x="79"/>
        <item x="80"/>
        <item m="1" x="124"/>
        <item x="119"/>
        <item m="1" x="121"/>
        <item x="39"/>
        <item x="92"/>
        <item x="102"/>
        <item x="104"/>
        <item x="109"/>
        <item x="116"/>
        <item x="117"/>
        <item x="15"/>
        <item x="118"/>
        <item x="49"/>
        <item x="56"/>
      </items>
    </pivotField>
    <pivotField compact="0" outline="0" subtotalTop="0" showAll="0" defaultSubtotal="0"/>
    <pivotField axis="axisRow" compact="0" outline="0" showAll="0" defaultSubtotal="0">
      <items count="132">
        <item x="77"/>
        <item x="103"/>
        <item x="56"/>
        <item x="62"/>
        <item x="68"/>
        <item x="124"/>
        <item x="69"/>
        <item x="63"/>
        <item x="112"/>
        <item x="125"/>
        <item x="39"/>
        <item x="127"/>
        <item x="116"/>
        <item x="117"/>
        <item x="53"/>
        <item x="92"/>
        <item x="94"/>
        <item x="102"/>
        <item x="110"/>
        <item x="59"/>
        <item x="14"/>
        <item x="115"/>
        <item x="15"/>
        <item x="40"/>
        <item x="7"/>
        <item m="1" x="130"/>
        <item x="5"/>
        <item x="83"/>
        <item m="1" x="131"/>
        <item x="42"/>
        <item x="48"/>
        <item x="128"/>
        <item x="25"/>
        <item x="6"/>
        <item x="75"/>
        <item x="72"/>
        <item x="31"/>
        <item x="84"/>
        <item x="82"/>
        <item x="4"/>
        <item x="29"/>
        <item x="51"/>
        <item x="49"/>
        <item x="45"/>
        <item x="86"/>
        <item x="57"/>
        <item x="55"/>
        <item x="113"/>
        <item x="123"/>
        <item x="1"/>
        <item x="122"/>
        <item x="9"/>
        <item x="10"/>
        <item x="21"/>
        <item x="11"/>
        <item x="19"/>
        <item x="97"/>
        <item x="99"/>
        <item x="24"/>
        <item x="13"/>
        <item x="2"/>
        <item x="100"/>
        <item x="120"/>
        <item x="43"/>
        <item x="30"/>
        <item x="121"/>
        <item x="0"/>
        <item x="65"/>
        <item x="32"/>
        <item x="33"/>
        <item x="34"/>
        <item x="35"/>
        <item x="109"/>
        <item x="93"/>
        <item x="98"/>
        <item x="119"/>
        <item x="95"/>
        <item x="88"/>
        <item x="96"/>
        <item x="70"/>
        <item x="28"/>
        <item x="60"/>
        <item x="66"/>
        <item x="114"/>
        <item x="8"/>
        <item x="20"/>
        <item x="12"/>
        <item x="23"/>
        <item x="67"/>
        <item x="61"/>
        <item x="54"/>
        <item x="17"/>
        <item x="18"/>
        <item x="16"/>
        <item x="108"/>
        <item x="118"/>
        <item x="106"/>
        <item x="104"/>
        <item x="46"/>
        <item x="111"/>
        <item x="27"/>
        <item x="37"/>
        <item x="22"/>
        <item x="90"/>
        <item x="89"/>
        <item x="91"/>
        <item x="36"/>
        <item x="41"/>
        <item x="79"/>
        <item x="81"/>
        <item x="80"/>
        <item x="87"/>
        <item x="101"/>
        <item x="76"/>
        <item x="126"/>
        <item x="105"/>
        <item x="74"/>
        <item x="78"/>
        <item x="26"/>
        <item x="73"/>
        <item x="47"/>
        <item x="44"/>
        <item x="85"/>
        <item x="3"/>
        <item x="107"/>
        <item x="38"/>
        <item x="71"/>
        <item x="129"/>
        <item x="50"/>
        <item x="52"/>
        <item x="58"/>
        <item x="64"/>
      </items>
    </pivotField>
    <pivotField compact="0" outline="0" showAll="0" defaultSubtotal="0"/>
    <pivotField compact="0" outline="0" showAll="0" defaultSubtotal="0"/>
    <pivotField compact="0" outline="0" showAll="0" defaultSubtotal="0"/>
    <pivotField compact="0" numFmtId="2" outline="0" showAll="0" defaultSubtotal="0"/>
    <pivotField axis="axisRow" compact="0" outline="0" showAll="0" defaultSubtotal="0">
      <items count="6">
        <item x="0"/>
        <item x="1"/>
        <item x="2"/>
        <item x="3"/>
        <item h="1" x="5"/>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s>
  <rowFields count="5">
    <field x="10"/>
    <field x="0"/>
    <field x="2"/>
    <field x="3"/>
    <field x="5"/>
  </rowFields>
  <rowItems count="130">
    <i>
      <x/>
      <x/>
      <x/>
      <x v="32"/>
      <x v="66"/>
    </i>
    <i r="2">
      <x v="1"/>
      <x v="49"/>
      <x v="49"/>
    </i>
    <i r="2">
      <x v="2"/>
      <x v="17"/>
      <x v="60"/>
    </i>
    <i r="2">
      <x v="3"/>
      <x v="55"/>
      <x v="123"/>
    </i>
    <i r="2">
      <x v="4"/>
      <x v="38"/>
      <x v="39"/>
    </i>
    <i r="2">
      <x v="5"/>
      <x v="12"/>
      <x v="26"/>
    </i>
    <i r="2">
      <x v="6"/>
      <x v="30"/>
      <x v="33"/>
    </i>
    <i r="2">
      <x v="7"/>
      <x v="4"/>
      <x v="24"/>
    </i>
    <i r="2">
      <x v="122"/>
      <x v="93"/>
      <x v="84"/>
    </i>
    <i>
      <x v="1"/>
      <x v="1"/>
      <x v="8"/>
      <x v="94"/>
      <x v="51"/>
    </i>
    <i r="2">
      <x v="9"/>
      <x v="95"/>
      <x v="52"/>
    </i>
    <i r="2">
      <x v="10"/>
      <x v="22"/>
      <x v="54"/>
    </i>
    <i r="2">
      <x v="11"/>
      <x v="96"/>
      <x v="86"/>
    </i>
    <i r="2">
      <x v="12"/>
      <x v="97"/>
      <x v="59"/>
    </i>
    <i r="2">
      <x v="13"/>
      <x v="29"/>
      <x v="20"/>
    </i>
    <i r="2">
      <x v="14"/>
      <x v="122"/>
      <x v="22"/>
    </i>
    <i r="2">
      <x v="15"/>
      <x v="98"/>
      <x v="93"/>
    </i>
    <i r="2">
      <x v="16"/>
      <x v="99"/>
      <x v="91"/>
    </i>
    <i r="2">
      <x v="17"/>
      <x v="50"/>
      <x v="92"/>
    </i>
    <i r="2">
      <x v="18"/>
      <x v="100"/>
      <x v="55"/>
    </i>
    <i r="2">
      <x v="19"/>
      <x v="35"/>
      <x v="85"/>
    </i>
    <i r="2">
      <x v="20"/>
      <x v="101"/>
      <x v="53"/>
    </i>
    <i r="2">
      <x v="21"/>
      <x v="43"/>
      <x v="102"/>
    </i>
    <i r="2">
      <x v="22"/>
      <x v="102"/>
      <x v="87"/>
    </i>
    <i r="2">
      <x v="23"/>
      <x v="3"/>
      <x v="58"/>
    </i>
    <i r="1">
      <x v="2"/>
      <x v="24"/>
      <x v="82"/>
      <x v="32"/>
    </i>
    <i r="2">
      <x v="25"/>
      <x v="83"/>
      <x v="118"/>
    </i>
    <i r="2">
      <x v="26"/>
      <x v="84"/>
      <x v="100"/>
    </i>
    <i r="2">
      <x v="27"/>
      <x v="90"/>
      <x v="80"/>
    </i>
    <i r="2">
      <x v="28"/>
      <x v="91"/>
      <x v="40"/>
    </i>
    <i r="2">
      <x v="121"/>
      <x v="92"/>
      <x v="64"/>
    </i>
    <i>
      <x v="2"/>
      <x v="3"/>
      <x v="29"/>
      <x v="77"/>
      <x v="36"/>
    </i>
    <i r="2">
      <x v="30"/>
      <x v="18"/>
      <x v="68"/>
    </i>
    <i r="2">
      <x v="31"/>
      <x v="74"/>
      <x v="69"/>
    </i>
    <i r="2">
      <x v="32"/>
      <x v="81"/>
      <x v="70"/>
    </i>
    <i r="2">
      <x v="33"/>
      <x v="36"/>
      <x v="71"/>
    </i>
    <i r="1">
      <x v="4"/>
      <x v="34"/>
      <x v="76"/>
      <x v="106"/>
    </i>
    <i r="2">
      <x v="35"/>
      <x v="40"/>
      <x v="101"/>
    </i>
    <i r="2">
      <x v="36"/>
      <x v="63"/>
      <x v="125"/>
    </i>
    <i r="2">
      <x v="37"/>
      <x v="115"/>
      <x v="10"/>
    </i>
    <i r="2">
      <x v="38"/>
      <x v="67"/>
      <x v="23"/>
    </i>
    <i r="2">
      <x v="96"/>
      <x v="39"/>
      <x v="107"/>
    </i>
    <i r="2">
      <x v="97"/>
      <x v="78"/>
      <x v="29"/>
    </i>
    <i r="1">
      <x v="5"/>
      <x v="39"/>
      <x v="71"/>
      <x v="63"/>
    </i>
    <i r="2">
      <x v="40"/>
      <x v="103"/>
      <x v="121"/>
    </i>
    <i r="2">
      <x v="98"/>
      <x v="85"/>
      <x v="43"/>
    </i>
    <i r="2">
      <x v="99"/>
      <x v="86"/>
      <x v="98"/>
    </i>
    <i r="2">
      <x v="100"/>
      <x v="8"/>
      <x v="120"/>
    </i>
    <i r="1">
      <x v="6"/>
      <x v="41"/>
      <x v="70"/>
      <x v="30"/>
    </i>
    <i r="2">
      <x v="42"/>
      <x v="70"/>
      <x v="42"/>
    </i>
    <i r="1">
      <x v="7"/>
      <x v="43"/>
      <x v="124"/>
      <x v="128"/>
    </i>
    <i r="2">
      <x v="44"/>
      <x v="31"/>
      <x v="41"/>
    </i>
    <i r="2">
      <x v="45"/>
      <x v="73"/>
      <x v="129"/>
    </i>
    <i r="1">
      <x v="8"/>
      <x v="46"/>
      <x v="88"/>
      <x v="14"/>
    </i>
    <i r="2">
      <x v="47"/>
      <x v="73"/>
      <x v="90"/>
    </i>
    <i r="2">
      <x v="48"/>
      <x v="37"/>
      <x v="46"/>
    </i>
    <i r="2">
      <x v="49"/>
      <x v="19"/>
      <x v="2"/>
    </i>
    <i r="2">
      <x v="50"/>
      <x v="10"/>
      <x v="45"/>
    </i>
    <i r="2">
      <x v="129"/>
      <x v="125"/>
      <x v="130"/>
    </i>
    <i r="1">
      <x v="9"/>
      <x v="51"/>
      <x v="89"/>
      <x v="19"/>
    </i>
    <i r="2">
      <x v="52"/>
      <x v="73"/>
      <x v="81"/>
    </i>
    <i r="2">
      <x v="53"/>
      <x v="37"/>
      <x v="89"/>
    </i>
    <i r="2">
      <x v="54"/>
      <x v="19"/>
      <x v="3"/>
    </i>
    <i r="2">
      <x v="55"/>
      <x v="10"/>
      <x v="7"/>
    </i>
    <i r="2">
      <x v="130"/>
      <x v="125"/>
      <x v="131"/>
    </i>
    <i r="1">
      <x v="10"/>
      <x v="56"/>
      <x v="13"/>
      <x v="67"/>
    </i>
    <i r="2">
      <x v="57"/>
      <x v="73"/>
      <x v="82"/>
    </i>
    <i r="2">
      <x v="101"/>
      <x v="37"/>
      <x v="88"/>
    </i>
    <i r="2">
      <x v="102"/>
      <x v="19"/>
      <x v="4"/>
    </i>
    <i r="2">
      <x v="103"/>
      <x v="10"/>
      <x v="6"/>
    </i>
    <i r="1">
      <x v="11"/>
      <x v="58"/>
      <x v="104"/>
      <x v="79"/>
    </i>
    <i r="2">
      <x v="59"/>
      <x v="105"/>
      <x v="126"/>
    </i>
    <i r="1">
      <x v="12"/>
      <x v="60"/>
      <x v="72"/>
      <x v="35"/>
    </i>
    <i r="2">
      <x v="61"/>
      <x v="47"/>
      <x v="119"/>
    </i>
    <i r="2">
      <x v="62"/>
      <x v="54"/>
      <x v="116"/>
    </i>
    <i r="2">
      <x v="63"/>
      <x v="87"/>
      <x v="34"/>
    </i>
    <i r="1">
      <x v="13"/>
      <x v="64"/>
      <x v="60"/>
      <x v="113"/>
    </i>
    <i r="2">
      <x v="65"/>
      <x/>
      <x/>
    </i>
    <i r="2">
      <x v="66"/>
      <x v="26"/>
      <x v="117"/>
    </i>
    <i r="2">
      <x v="67"/>
      <x v="5"/>
      <x v="108"/>
    </i>
    <i r="2">
      <x v="68"/>
      <x v="44"/>
      <x v="110"/>
    </i>
    <i r="2">
      <x v="104"/>
      <x v="15"/>
      <x v="109"/>
    </i>
    <i r="2">
      <x v="105"/>
      <x v="16"/>
      <x v="38"/>
    </i>
    <i r="1">
      <x v="14"/>
      <x v="69"/>
      <x v="59"/>
      <x v="27"/>
    </i>
    <i r="2">
      <x v="70"/>
      <x v="106"/>
      <x v="37"/>
    </i>
    <i r="2">
      <x v="71"/>
      <x v="107"/>
      <x v="122"/>
    </i>
    <i r="2">
      <x v="72"/>
      <x v="108"/>
      <x v="44"/>
    </i>
    <i r="2">
      <x v="106"/>
      <x v="75"/>
      <x v="111"/>
    </i>
    <i r="1">
      <x v="23"/>
      <x v="126"/>
      <x v="120"/>
      <x v="11"/>
    </i>
    <i r="2">
      <x v="127"/>
      <x v="121"/>
      <x v="31"/>
    </i>
    <i r="2">
      <x v="128"/>
      <x v="123"/>
      <x v="127"/>
    </i>
    <i>
      <x v="3"/>
      <x v="15"/>
      <x v="73"/>
      <x v="34"/>
      <x v="77"/>
    </i>
    <i r="2">
      <x v="74"/>
      <x v="109"/>
      <x v="104"/>
    </i>
    <i r="2">
      <x v="75"/>
      <x v="110"/>
      <x v="103"/>
    </i>
    <i r="2">
      <x v="76"/>
      <x v="111"/>
      <x v="105"/>
    </i>
    <i r="1">
      <x v="16"/>
      <x v="77"/>
      <x v="53"/>
      <x v="15"/>
    </i>
    <i r="2">
      <x v="78"/>
      <x v="52"/>
      <x v="73"/>
    </i>
    <i r="2">
      <x v="79"/>
      <x v="24"/>
      <x v="16"/>
    </i>
    <i r="2">
      <x v="80"/>
      <x v="66"/>
      <x v="76"/>
    </i>
    <i r="1">
      <x v="17"/>
      <x v="81"/>
      <x v="58"/>
      <x v="78"/>
    </i>
    <i r="2">
      <x v="82"/>
      <x v="79"/>
      <x v="56"/>
    </i>
    <i r="2">
      <x v="83"/>
      <x v="11"/>
      <x v="74"/>
    </i>
    <i r="2">
      <x v="84"/>
      <x v="57"/>
      <x v="57"/>
    </i>
    <i r="2">
      <x v="85"/>
      <x v="56"/>
      <x v="61"/>
    </i>
    <i r="1">
      <x v="18"/>
      <x v="86"/>
      <x v="27"/>
      <x v="112"/>
    </i>
    <i r="2">
      <x v="87"/>
      <x v="1"/>
      <x v="17"/>
    </i>
    <i r="2">
      <x v="88"/>
      <x v="116"/>
      <x v="1"/>
    </i>
    <i r="2">
      <x v="89"/>
      <x v="21"/>
      <x v="97"/>
    </i>
    <i r="2">
      <x v="107"/>
      <x v="45"/>
      <x v="115"/>
    </i>
    <i r="2">
      <x v="108"/>
      <x v="46"/>
      <x v="96"/>
    </i>
    <i r="2">
      <x v="109"/>
      <x v="51"/>
      <x v="124"/>
    </i>
    <i r="2">
      <x v="110"/>
      <x v="25"/>
      <x v="94"/>
    </i>
    <i r="2">
      <x v="111"/>
      <x v="42"/>
      <x v="72"/>
    </i>
    <i r="2">
      <x v="112"/>
      <x v="41"/>
      <x v="18"/>
    </i>
    <i r="2">
      <x v="113"/>
      <x v="20"/>
      <x v="99"/>
    </i>
    <i r="2">
      <x v="114"/>
      <x v="2"/>
      <x v="8"/>
    </i>
    <i r="2">
      <x v="115"/>
      <x v="117"/>
      <x v="47"/>
    </i>
    <i r="2">
      <x v="116"/>
      <x v="69"/>
      <x v="83"/>
    </i>
    <i r="2">
      <x v="124"/>
      <x v="118"/>
      <x v="21"/>
    </i>
    <i r="1">
      <x v="19"/>
      <x v="90"/>
      <x v="33"/>
      <x v="12"/>
    </i>
    <i r="2">
      <x v="91"/>
      <x v="68"/>
      <x v="13"/>
    </i>
    <i r="2">
      <x v="92"/>
      <x v="61"/>
      <x v="95"/>
    </i>
    <i r="2">
      <x v="117"/>
      <x v="80"/>
      <x v="75"/>
    </i>
    <i r="2">
      <x v="125"/>
      <x v="119"/>
      <x v="62"/>
    </i>
    <i>
      <x v="5"/>
      <x v="20"/>
      <x v="93"/>
      <x v="65"/>
      <x v="65"/>
    </i>
    <i r="2">
      <x v="94"/>
      <x v="64"/>
      <x v="50"/>
    </i>
    <i r="2">
      <x v="95"/>
      <x v="28"/>
      <x v="48"/>
    </i>
    <i r="1">
      <x v="21"/>
      <x v="118"/>
      <x v="62"/>
      <x v="5"/>
    </i>
    <i r="2">
      <x v="119"/>
      <x v="7"/>
      <x v="9"/>
    </i>
    <i r="2">
      <x v="120"/>
      <x v="14"/>
      <x v="114"/>
    </i>
  </rowItems>
  <colItems count="1">
    <i/>
  </colItems>
  <pageFields count="1">
    <pageField fld="1" hier="-1"/>
  </pageFields>
  <formats count="44">
    <format dxfId="46">
      <pivotArea type="all" dataOnly="0" outline="0" fieldPosition="0"/>
    </format>
    <format dxfId="45">
      <pivotArea outline="0" collapsedLevelsAreSubtotals="1" fieldPosition="0"/>
    </format>
    <format dxfId="44">
      <pivotArea field="2" type="button" dataOnly="0" labelOnly="1" outline="0" axis="axisRow" fieldPosition="2"/>
    </format>
    <format dxfId="43">
      <pivotArea field="3" type="button" dataOnly="0" labelOnly="1" outline="0" axis="axisRow" fieldPosition="3"/>
    </format>
    <format dxfId="42">
      <pivotArea dataOnly="0" labelOnly="1" grandRow="1" outline="0" fieldPosition="0"/>
    </format>
    <format dxfId="41">
      <pivotArea type="all" dataOnly="0" outline="0" fieldPosition="0"/>
    </format>
    <format dxfId="40">
      <pivotArea outline="0" collapsedLevelsAreSubtotals="1" fieldPosition="0"/>
    </format>
    <format dxfId="39">
      <pivotArea field="10" type="button" dataOnly="0" labelOnly="1" outline="0" axis="axisRow" fieldPosition="0"/>
    </format>
    <format dxfId="38">
      <pivotArea field="2" type="button" dataOnly="0" labelOnly="1" outline="0" axis="axisRow" fieldPosition="2"/>
    </format>
    <format dxfId="37">
      <pivotArea field="3" type="button" dataOnly="0" labelOnly="1" outline="0" axis="axisRow" fieldPosition="3"/>
    </format>
    <format dxfId="36">
      <pivotArea dataOnly="0" labelOnly="1" outline="0" fieldPosition="0">
        <references count="1">
          <reference field="10" count="0"/>
        </references>
      </pivotArea>
    </format>
    <format dxfId="35">
      <pivotArea dataOnly="0" labelOnly="1" grandRow="1" outline="0" fieldPosition="0"/>
    </format>
    <format dxfId="34">
      <pivotArea type="all" dataOnly="0" outline="0" fieldPosition="0"/>
    </format>
    <format dxfId="33">
      <pivotArea type="all" dataOnly="0" outline="0" fieldPosition="0"/>
    </format>
    <format dxfId="32">
      <pivotArea field="10" type="button" dataOnly="0" labelOnly="1" outline="0" axis="axisRow" fieldPosition="0"/>
    </format>
    <format dxfId="31">
      <pivotArea dataOnly="0" labelOnly="1" outline="0" fieldPosition="0">
        <references count="1">
          <reference field="10" count="0"/>
        </references>
      </pivotArea>
    </format>
    <format dxfId="30">
      <pivotArea dataOnly="0" labelOnly="1" grandRow="1" outline="0" fieldPosition="0"/>
    </format>
    <format dxfId="29">
      <pivotArea type="all" dataOnly="0" outline="0" fieldPosition="0"/>
    </format>
    <format dxfId="28">
      <pivotArea outline="0" collapsedLevelsAreSubtotals="1" fieldPosition="0"/>
    </format>
    <format dxfId="27">
      <pivotArea field="10" type="button" dataOnly="0" labelOnly="1" outline="0" axis="axisRow" fieldPosition="0"/>
    </format>
    <format dxfId="26">
      <pivotArea field="0" type="button" dataOnly="0" labelOnly="1" outline="0" axis="axisRow" fieldPosition="1"/>
    </format>
    <format dxfId="25">
      <pivotArea field="2" type="button" dataOnly="0" labelOnly="1" outline="0" axis="axisRow" fieldPosition="2"/>
    </format>
    <format dxfId="24">
      <pivotArea field="3" type="button" dataOnly="0" labelOnly="1" outline="0" axis="axisRow" fieldPosition="3"/>
    </format>
    <format dxfId="23">
      <pivotArea dataOnly="0" labelOnly="1" outline="0" fieldPosition="0">
        <references count="1">
          <reference field="10" count="0"/>
        </references>
      </pivotArea>
    </format>
    <format dxfId="22">
      <pivotArea dataOnly="0" labelOnly="1" grandRow="1" outline="0" fieldPosition="0"/>
    </format>
    <format dxfId="21">
      <pivotArea type="all" dataOnly="0" outline="0" fieldPosition="0"/>
    </format>
    <format dxfId="20">
      <pivotArea outline="0" collapsedLevelsAreSubtotals="1" fieldPosition="0"/>
    </format>
    <format dxfId="19">
      <pivotArea field="10" type="button" dataOnly="0" labelOnly="1" outline="0" axis="axisRow" fieldPosition="0"/>
    </format>
    <format dxfId="18">
      <pivotArea field="0" type="button" dataOnly="0" labelOnly="1" outline="0" axis="axisRow" fieldPosition="1"/>
    </format>
    <format dxfId="17">
      <pivotArea field="2" type="button" dataOnly="0" labelOnly="1" outline="0" axis="axisRow" fieldPosition="2"/>
    </format>
    <format dxfId="16">
      <pivotArea field="3" type="button" dataOnly="0" labelOnly="1" outline="0" axis="axisRow" fieldPosition="3"/>
    </format>
    <format dxfId="15">
      <pivotArea dataOnly="0" labelOnly="1" outline="0" fieldPosition="0">
        <references count="1">
          <reference field="10" count="0"/>
        </references>
      </pivotArea>
    </format>
    <format dxfId="14">
      <pivotArea dataOnly="0" labelOnly="1" grandRow="1" outline="0" fieldPosition="0"/>
    </format>
    <format dxfId="13">
      <pivotArea outline="0" collapsedLevelsAreSubtotals="1" fieldPosition="0"/>
    </format>
    <format dxfId="12">
      <pivotArea dataOnly="0" labelOnly="1" outline="0" fieldPosition="0">
        <references count="1">
          <reference field="1" count="0"/>
        </references>
      </pivotArea>
    </format>
    <format dxfId="11">
      <pivotArea field="0" type="button" dataOnly="0" labelOnly="1" outline="0" axis="axisRow" fieldPosition="1"/>
    </format>
    <format dxfId="10">
      <pivotArea type="all" dataOnly="0" outline="0" fieldPosition="0"/>
    </format>
    <format dxfId="9">
      <pivotArea outline="0" collapsedLevelsAreSubtotals="1" fieldPosition="0"/>
    </format>
    <format dxfId="8">
      <pivotArea field="10" type="button" dataOnly="0" labelOnly="1" outline="0" axis="axisRow" fieldPosition="0"/>
    </format>
    <format dxfId="7">
      <pivotArea field="0" type="button" dataOnly="0" labelOnly="1" outline="0" axis="axisRow" fieldPosition="1"/>
    </format>
    <format dxfId="6">
      <pivotArea field="2" type="button" dataOnly="0" labelOnly="1" outline="0" axis="axisRow" fieldPosition="2"/>
    </format>
    <format dxfId="5">
      <pivotArea field="3" type="button" dataOnly="0" labelOnly="1" outline="0" axis="axisRow" fieldPosition="3"/>
    </format>
    <format dxfId="4">
      <pivotArea dataOnly="0" labelOnly="1" outline="0" fieldPosition="0">
        <references count="1">
          <reference field="10" count="0"/>
        </references>
      </pivotArea>
    </format>
    <format dxfId="3">
      <pivotArea outline="0" collapsedLevelsAreSubtotals="1" fieldPosition="0"/>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microsoft.com/office/2019/04/relationships/namedSheetView" Target="../namedSheetViews/namedSheetView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E3B8D-1BB3-4A43-A573-D9792D4B3F1A}">
  <dimension ref="A1:AD132"/>
  <sheetViews>
    <sheetView zoomScale="120" zoomScaleNormal="120" workbookViewId="0">
      <pane xSplit="3" ySplit="2" topLeftCell="D51" activePane="bottomRight" state="frozen"/>
      <selection pane="topRight" activeCell="D1" sqref="D1"/>
      <selection pane="bottomLeft" activeCell="C3" sqref="C3"/>
      <selection pane="bottomRight" activeCell="D53" sqref="D53"/>
    </sheetView>
  </sheetViews>
  <sheetFormatPr baseColWidth="10" defaultColWidth="12.5703125" defaultRowHeight="16.5" x14ac:dyDescent="0.25"/>
  <cols>
    <col min="1" max="1" width="12.42578125" style="22" customWidth="1"/>
    <col min="2" max="2" width="11.85546875" style="22" customWidth="1"/>
    <col min="3" max="3" width="11.140625" style="22" bestFit="1" customWidth="1"/>
    <col min="4" max="4" width="32.42578125" style="22" customWidth="1"/>
    <col min="5" max="5" width="15.140625" style="22" customWidth="1"/>
    <col min="6" max="6" width="53.85546875" style="22" customWidth="1"/>
    <col min="7" max="7" width="31.5703125" style="22" customWidth="1"/>
    <col min="8" max="9" width="12.5703125" style="33" customWidth="1"/>
    <col min="10" max="10" width="12.5703125" style="22" customWidth="1"/>
    <col min="11" max="14" width="22.28515625" style="22" customWidth="1"/>
    <col min="15" max="15" width="29.28515625" style="22" customWidth="1"/>
    <col min="16" max="29" width="11.5703125" style="24" bestFit="1" customWidth="1"/>
    <col min="30" max="16384" width="12.5703125" style="22"/>
  </cols>
  <sheetData>
    <row r="1" spans="1:30" ht="16.5" customHeight="1" x14ac:dyDescent="0.25">
      <c r="A1" s="66" t="s">
        <v>0</v>
      </c>
      <c r="B1" s="66"/>
      <c r="C1" s="66"/>
      <c r="D1" s="67" t="s">
        <v>1</v>
      </c>
      <c r="E1" s="67"/>
      <c r="F1" s="67"/>
      <c r="G1" s="67"/>
      <c r="H1" s="68" t="s">
        <v>2</v>
      </c>
      <c r="I1" s="68"/>
      <c r="J1" s="68"/>
      <c r="K1" s="69" t="s">
        <v>3</v>
      </c>
      <c r="L1" s="69"/>
      <c r="M1" s="69"/>
      <c r="N1" s="69"/>
      <c r="O1" s="69"/>
      <c r="P1" s="70" t="s">
        <v>4</v>
      </c>
      <c r="Q1" s="71"/>
      <c r="R1" s="71"/>
      <c r="S1" s="71"/>
      <c r="T1" s="72"/>
      <c r="U1" s="62" t="s">
        <v>5</v>
      </c>
      <c r="V1" s="63"/>
      <c r="W1" s="63"/>
      <c r="X1" s="63"/>
      <c r="Y1" s="64"/>
      <c r="Z1" s="65" t="s">
        <v>6</v>
      </c>
      <c r="AA1" s="65"/>
      <c r="AB1" s="65"/>
      <c r="AC1" s="65"/>
    </row>
    <row r="2" spans="1:30" s="23" customFormat="1" ht="36" x14ac:dyDescent="0.25">
      <c r="A2" s="1" t="s">
        <v>7</v>
      </c>
      <c r="B2" s="1" t="s">
        <v>8</v>
      </c>
      <c r="C2" s="1" t="s">
        <v>9</v>
      </c>
      <c r="D2" s="1" t="s">
        <v>10</v>
      </c>
      <c r="E2" s="1" t="s">
        <v>11</v>
      </c>
      <c r="F2" s="1" t="s">
        <v>12</v>
      </c>
      <c r="G2" s="1" t="s">
        <v>13</v>
      </c>
      <c r="H2" s="3" t="s">
        <v>14</v>
      </c>
      <c r="I2" s="3" t="s">
        <v>15</v>
      </c>
      <c r="J2" s="1" t="s">
        <v>16</v>
      </c>
      <c r="K2" s="1" t="s">
        <v>17</v>
      </c>
      <c r="L2" s="1" t="s">
        <v>18</v>
      </c>
      <c r="M2" s="1" t="s">
        <v>19</v>
      </c>
      <c r="N2" s="1" t="s">
        <v>20</v>
      </c>
      <c r="O2" s="1" t="s">
        <v>21</v>
      </c>
      <c r="P2" s="21">
        <v>2023</v>
      </c>
      <c r="Q2" s="21">
        <v>2024</v>
      </c>
      <c r="R2" s="21">
        <v>2025</v>
      </c>
      <c r="S2" s="21">
        <v>2026</v>
      </c>
      <c r="T2" s="1" t="s">
        <v>22</v>
      </c>
      <c r="U2" s="1">
        <v>2023</v>
      </c>
      <c r="V2" s="1">
        <v>2024</v>
      </c>
      <c r="W2" s="1">
        <v>2025</v>
      </c>
      <c r="X2" s="1">
        <v>2026</v>
      </c>
      <c r="Y2" s="1" t="s">
        <v>22</v>
      </c>
      <c r="Z2" s="1">
        <v>2023</v>
      </c>
      <c r="AA2" s="1">
        <v>2024</v>
      </c>
      <c r="AB2" s="1">
        <v>2025</v>
      </c>
      <c r="AC2" s="1">
        <v>2026</v>
      </c>
    </row>
    <row r="3" spans="1:30" ht="116.25" customHeight="1" x14ac:dyDescent="0.25">
      <c r="A3" s="7" t="s">
        <v>23</v>
      </c>
      <c r="B3" s="7" t="s">
        <v>24</v>
      </c>
      <c r="C3" s="8" t="str">
        <f>+A3&amp;"-"&amp;B3</f>
        <v>PRY-01-00</v>
      </c>
      <c r="D3" s="11" t="s">
        <v>25</v>
      </c>
      <c r="E3" s="11" t="s">
        <v>26</v>
      </c>
      <c r="F3" s="11" t="s">
        <v>27</v>
      </c>
      <c r="G3" s="11"/>
      <c r="H3" s="12">
        <f>+_xlfn.MINIFS($H4:$H$142,$A4:$A$142,$A3)</f>
        <v>44927</v>
      </c>
      <c r="I3" s="12">
        <f>+_xlfn.MAXIFS($I4:$I$142,$A4:$A$142,$A3)</f>
        <v>46387</v>
      </c>
      <c r="J3" s="13">
        <f>+_xlfn.DAYS(I3,H3)/365</f>
        <v>4</v>
      </c>
      <c r="K3" s="11" t="s">
        <v>28</v>
      </c>
      <c r="L3" s="11" t="s">
        <v>29</v>
      </c>
      <c r="M3" s="11" t="s">
        <v>30</v>
      </c>
      <c r="N3" s="11" t="s">
        <v>31</v>
      </c>
      <c r="O3" s="11" t="s">
        <v>32</v>
      </c>
      <c r="P3" s="25" cm="1">
        <f t="array" ref="P3">+SUM(P4:P10/SUM($P$4:$S$10))</f>
        <v>0.35</v>
      </c>
      <c r="Q3" s="25" cm="1">
        <f t="array" ref="Q3">+SUM(Q4:Q10/SUM($P$4:$S$10))</f>
        <v>0.37142857142857139</v>
      </c>
      <c r="R3" s="25" cm="1">
        <f t="array" ref="R3">+SUM(R4:R10/SUM($P$4:$S$10))</f>
        <v>0.14285714285714285</v>
      </c>
      <c r="S3" s="25" cm="1">
        <f t="array" ref="S3">+SUM(S4:S10/SUM($P$4:$S$10))</f>
        <v>0.13571428571428573</v>
      </c>
      <c r="T3" s="26">
        <f>+SUM(P3:S3)</f>
        <v>0.99999999999999978</v>
      </c>
      <c r="U3" s="26">
        <v>0.35</v>
      </c>
      <c r="V3" s="27">
        <v>0.24285714285714305</v>
      </c>
      <c r="W3" s="26"/>
      <c r="X3" s="26"/>
      <c r="Y3" s="26">
        <f>+SUM(U3:X3)</f>
        <v>0.59285714285714297</v>
      </c>
      <c r="Z3" s="26">
        <f>IFERROR(U3/P3,"")</f>
        <v>1</v>
      </c>
      <c r="AA3" s="26">
        <f t="shared" ref="AA3:AC69" si="0">IFERROR(V3/Q3,"")</f>
        <v>0.65384615384615441</v>
      </c>
      <c r="AB3" s="26">
        <f t="shared" si="0"/>
        <v>0</v>
      </c>
      <c r="AC3" s="26">
        <f t="shared" si="0"/>
        <v>0</v>
      </c>
      <c r="AD3" s="22" t="s">
        <v>33</v>
      </c>
    </row>
    <row r="4" spans="1:30" ht="36" x14ac:dyDescent="0.25">
      <c r="A4" s="4" t="s">
        <v>23</v>
      </c>
      <c r="B4" s="4" t="s">
        <v>34</v>
      </c>
      <c r="C4" s="4" t="str">
        <f t="shared" ref="C4:C27" si="1">+A4&amp;"-"&amp;B4</f>
        <v>PRY-01-01</v>
      </c>
      <c r="D4" s="2" t="s">
        <v>35</v>
      </c>
      <c r="E4" s="2" t="s">
        <v>26</v>
      </c>
      <c r="F4" s="2" t="s">
        <v>36</v>
      </c>
      <c r="G4" s="2" t="s">
        <v>37</v>
      </c>
      <c r="H4" s="5">
        <v>44927</v>
      </c>
      <c r="I4" s="5">
        <v>46387</v>
      </c>
      <c r="J4" s="6">
        <f t="shared" ref="J4:J11" si="2">+_xlfn.DAYS(I4,H4)/365</f>
        <v>4</v>
      </c>
      <c r="K4" s="2" t="s">
        <v>28</v>
      </c>
      <c r="L4" s="2" t="s">
        <v>29</v>
      </c>
      <c r="M4" s="2" t="s">
        <v>30</v>
      </c>
      <c r="N4" s="2" t="s">
        <v>31</v>
      </c>
      <c r="O4" s="2" t="s">
        <v>32</v>
      </c>
      <c r="P4" s="28">
        <v>0.4</v>
      </c>
      <c r="Q4" s="28">
        <v>0.2</v>
      </c>
      <c r="R4" s="28">
        <v>0.2</v>
      </c>
      <c r="S4" s="28">
        <v>0.2</v>
      </c>
      <c r="T4" s="26">
        <f t="shared" ref="T4:T11" si="3">+SUM(P4:S4)</f>
        <v>1</v>
      </c>
      <c r="U4" s="29">
        <v>0.4</v>
      </c>
      <c r="V4" s="29">
        <v>0.19999999999999998</v>
      </c>
      <c r="W4" s="29"/>
      <c r="X4" s="29"/>
      <c r="Y4" s="26">
        <f t="shared" ref="Y4:Y27" si="4">+SUM(U4:X4)</f>
        <v>0.6</v>
      </c>
      <c r="Z4" s="29">
        <f t="shared" ref="Z4:Z27" si="5">IFERROR(U4/P4,"")</f>
        <v>1</v>
      </c>
      <c r="AA4" s="29">
        <f t="shared" si="0"/>
        <v>0.99999999999999989</v>
      </c>
      <c r="AB4" s="29">
        <f t="shared" si="0"/>
        <v>0</v>
      </c>
      <c r="AC4" s="29">
        <f t="shared" si="0"/>
        <v>0</v>
      </c>
    </row>
    <row r="5" spans="1:30" ht="48" x14ac:dyDescent="0.25">
      <c r="A5" s="4" t="s">
        <v>23</v>
      </c>
      <c r="B5" s="4" t="s">
        <v>38</v>
      </c>
      <c r="C5" s="4" t="str">
        <f t="shared" si="1"/>
        <v>PRY-01-02</v>
      </c>
      <c r="D5" s="2" t="s">
        <v>39</v>
      </c>
      <c r="E5" s="2" t="s">
        <v>40</v>
      </c>
      <c r="F5" s="2" t="s">
        <v>41</v>
      </c>
      <c r="G5" s="2" t="s">
        <v>42</v>
      </c>
      <c r="H5" s="5">
        <v>44927</v>
      </c>
      <c r="I5" s="5">
        <v>45657</v>
      </c>
      <c r="J5" s="6">
        <f t="shared" si="2"/>
        <v>2</v>
      </c>
      <c r="K5" s="2" t="s">
        <v>28</v>
      </c>
      <c r="L5" s="2" t="s">
        <v>29</v>
      </c>
      <c r="M5" s="2" t="s">
        <v>30</v>
      </c>
      <c r="N5" s="2" t="s">
        <v>31</v>
      </c>
      <c r="O5" s="2" t="s">
        <v>43</v>
      </c>
      <c r="P5" s="28">
        <v>0.75</v>
      </c>
      <c r="Q5" s="28">
        <v>0.25</v>
      </c>
      <c r="R5" s="28"/>
      <c r="S5" s="28"/>
      <c r="T5" s="26">
        <f t="shared" si="3"/>
        <v>1</v>
      </c>
      <c r="U5" s="29">
        <v>0.75</v>
      </c>
      <c r="V5" s="29">
        <v>0.25</v>
      </c>
      <c r="W5" s="29"/>
      <c r="X5" s="29"/>
      <c r="Y5" s="26">
        <f t="shared" si="4"/>
        <v>1</v>
      </c>
      <c r="Z5" s="29">
        <f t="shared" si="5"/>
        <v>1</v>
      </c>
      <c r="AA5" s="29">
        <f t="shared" si="0"/>
        <v>1</v>
      </c>
      <c r="AB5" s="29" t="str">
        <f t="shared" si="0"/>
        <v/>
      </c>
      <c r="AC5" s="29" t="str">
        <f t="shared" si="0"/>
        <v/>
      </c>
    </row>
    <row r="6" spans="1:30" ht="36" x14ac:dyDescent="0.25">
      <c r="A6" s="4" t="s">
        <v>23</v>
      </c>
      <c r="B6" s="4" t="s">
        <v>44</v>
      </c>
      <c r="C6" s="4" t="str">
        <f t="shared" si="1"/>
        <v>PRY-01-03</v>
      </c>
      <c r="D6" s="2" t="s">
        <v>45</v>
      </c>
      <c r="E6" s="2" t="s">
        <v>40</v>
      </c>
      <c r="F6" s="2" t="s">
        <v>46</v>
      </c>
      <c r="G6" s="2" t="s">
        <v>47</v>
      </c>
      <c r="H6" s="5">
        <v>44927</v>
      </c>
      <c r="I6" s="5">
        <v>45627</v>
      </c>
      <c r="J6" s="6">
        <f t="shared" si="2"/>
        <v>1.9178082191780821</v>
      </c>
      <c r="K6" s="2" t="s">
        <v>28</v>
      </c>
      <c r="L6" s="2" t="s">
        <v>29</v>
      </c>
      <c r="M6" s="2" t="s">
        <v>30</v>
      </c>
      <c r="N6" s="2" t="s">
        <v>31</v>
      </c>
      <c r="O6" s="2" t="s">
        <v>48</v>
      </c>
      <c r="P6" s="28">
        <v>0.4</v>
      </c>
      <c r="Q6" s="28">
        <v>0.6</v>
      </c>
      <c r="R6" s="28"/>
      <c r="S6" s="28"/>
      <c r="T6" s="26">
        <f t="shared" si="3"/>
        <v>1</v>
      </c>
      <c r="U6" s="29">
        <v>0.4</v>
      </c>
      <c r="V6" s="29">
        <v>0.6</v>
      </c>
      <c r="W6" s="29"/>
      <c r="X6" s="29"/>
      <c r="Y6" s="26">
        <f t="shared" si="4"/>
        <v>1</v>
      </c>
      <c r="Z6" s="29">
        <f t="shared" si="5"/>
        <v>1</v>
      </c>
      <c r="AA6" s="29">
        <f t="shared" si="0"/>
        <v>1</v>
      </c>
      <c r="AB6" s="29" t="str">
        <f t="shared" si="0"/>
        <v/>
      </c>
      <c r="AC6" s="29" t="str">
        <f t="shared" si="0"/>
        <v/>
      </c>
    </row>
    <row r="7" spans="1:30" ht="24" x14ac:dyDescent="0.25">
      <c r="A7" s="4" t="s">
        <v>23</v>
      </c>
      <c r="B7" s="4" t="s">
        <v>49</v>
      </c>
      <c r="C7" s="4" t="str">
        <f t="shared" si="1"/>
        <v>PRY-01-04</v>
      </c>
      <c r="D7" s="2" t="s">
        <v>50</v>
      </c>
      <c r="E7" s="2" t="s">
        <v>40</v>
      </c>
      <c r="F7" s="2" t="s">
        <v>51</v>
      </c>
      <c r="G7" s="2" t="s">
        <v>52</v>
      </c>
      <c r="H7" s="5">
        <v>44927</v>
      </c>
      <c r="I7" s="5">
        <v>45627</v>
      </c>
      <c r="J7" s="6">
        <f t="shared" si="2"/>
        <v>1.9178082191780821</v>
      </c>
      <c r="K7" s="2" t="s">
        <v>28</v>
      </c>
      <c r="L7" s="2" t="s">
        <v>29</v>
      </c>
      <c r="M7" s="2" t="s">
        <v>30</v>
      </c>
      <c r="N7" s="2" t="s">
        <v>31</v>
      </c>
      <c r="O7" s="2" t="s">
        <v>32</v>
      </c>
      <c r="P7" s="28">
        <v>0.25</v>
      </c>
      <c r="Q7" s="28">
        <v>0.75</v>
      </c>
      <c r="R7" s="28"/>
      <c r="S7" s="28"/>
      <c r="T7" s="26">
        <f t="shared" si="3"/>
        <v>1</v>
      </c>
      <c r="U7" s="29">
        <v>0.25</v>
      </c>
      <c r="V7" s="29">
        <v>0.75</v>
      </c>
      <c r="W7" s="29"/>
      <c r="X7" s="29"/>
      <c r="Y7" s="26">
        <f t="shared" si="4"/>
        <v>1</v>
      </c>
      <c r="Z7" s="29">
        <f t="shared" si="5"/>
        <v>1</v>
      </c>
      <c r="AA7" s="29">
        <f t="shared" si="0"/>
        <v>1</v>
      </c>
      <c r="AB7" s="29" t="str">
        <f t="shared" si="0"/>
        <v/>
      </c>
      <c r="AC7" s="29" t="str">
        <f t="shared" si="0"/>
        <v/>
      </c>
    </row>
    <row r="8" spans="1:30" ht="48" x14ac:dyDescent="0.25">
      <c r="A8" s="4" t="s">
        <v>23</v>
      </c>
      <c r="B8" s="4" t="s">
        <v>53</v>
      </c>
      <c r="C8" s="4" t="str">
        <f t="shared" si="1"/>
        <v>PRY-01-05</v>
      </c>
      <c r="D8" s="2" t="s">
        <v>54</v>
      </c>
      <c r="E8" s="2" t="s">
        <v>40</v>
      </c>
      <c r="F8" s="2" t="s">
        <v>55</v>
      </c>
      <c r="G8" s="2" t="s">
        <v>56</v>
      </c>
      <c r="H8" s="5">
        <v>44927</v>
      </c>
      <c r="I8" s="5">
        <v>46357</v>
      </c>
      <c r="J8" s="6">
        <f t="shared" si="2"/>
        <v>3.9178082191780823</v>
      </c>
      <c r="K8" s="2" t="s">
        <v>28</v>
      </c>
      <c r="L8" s="2" t="s">
        <v>29</v>
      </c>
      <c r="M8" s="2" t="s">
        <v>30</v>
      </c>
      <c r="N8" s="2" t="s">
        <v>31</v>
      </c>
      <c r="O8" s="2" t="s">
        <v>57</v>
      </c>
      <c r="P8" s="28">
        <v>0.4</v>
      </c>
      <c r="Q8" s="28">
        <v>0.2</v>
      </c>
      <c r="R8" s="28">
        <v>0.2</v>
      </c>
      <c r="S8" s="28">
        <v>0.2</v>
      </c>
      <c r="T8" s="26">
        <f t="shared" si="3"/>
        <v>1</v>
      </c>
      <c r="U8" s="29">
        <v>0.4</v>
      </c>
      <c r="V8" s="29">
        <v>0.19999999999999998</v>
      </c>
      <c r="W8" s="29"/>
      <c r="X8" s="29"/>
      <c r="Y8" s="26">
        <f t="shared" si="4"/>
        <v>0.6</v>
      </c>
      <c r="Z8" s="29">
        <f t="shared" si="5"/>
        <v>1</v>
      </c>
      <c r="AA8" s="29">
        <f t="shared" si="0"/>
        <v>0.99999999999999989</v>
      </c>
      <c r="AB8" s="29">
        <f t="shared" si="0"/>
        <v>0</v>
      </c>
      <c r="AC8" s="29">
        <f t="shared" si="0"/>
        <v>0</v>
      </c>
    </row>
    <row r="9" spans="1:30" ht="84" x14ac:dyDescent="0.25">
      <c r="A9" s="4" t="s">
        <v>23</v>
      </c>
      <c r="B9" s="4" t="s">
        <v>58</v>
      </c>
      <c r="C9" s="4" t="str">
        <f t="shared" si="1"/>
        <v>PRY-01-06</v>
      </c>
      <c r="D9" s="2" t="s">
        <v>59</v>
      </c>
      <c r="E9" s="2" t="s">
        <v>26</v>
      </c>
      <c r="F9" s="2" t="s">
        <v>60</v>
      </c>
      <c r="G9" s="2" t="s">
        <v>61</v>
      </c>
      <c r="H9" s="5">
        <v>44927</v>
      </c>
      <c r="I9" s="5">
        <v>46386</v>
      </c>
      <c r="J9" s="6">
        <f t="shared" si="2"/>
        <v>3.9972602739726026</v>
      </c>
      <c r="K9" s="2" t="s">
        <v>28</v>
      </c>
      <c r="L9" s="2" t="s">
        <v>29</v>
      </c>
      <c r="M9" s="2" t="s">
        <v>30</v>
      </c>
      <c r="N9" s="2" t="s">
        <v>31</v>
      </c>
      <c r="O9" s="2" t="s">
        <v>62</v>
      </c>
      <c r="P9" s="28">
        <v>0.25</v>
      </c>
      <c r="Q9" s="28">
        <v>0.25</v>
      </c>
      <c r="R9" s="28">
        <v>0.25</v>
      </c>
      <c r="S9" s="28">
        <v>0.25</v>
      </c>
      <c r="T9" s="26">
        <f t="shared" si="3"/>
        <v>1</v>
      </c>
      <c r="U9" s="29">
        <v>0.25</v>
      </c>
      <c r="V9" s="29">
        <v>0.25</v>
      </c>
      <c r="W9" s="29"/>
      <c r="X9" s="29"/>
      <c r="Y9" s="26">
        <f t="shared" si="4"/>
        <v>0.5</v>
      </c>
      <c r="Z9" s="29">
        <f t="shared" si="5"/>
        <v>1</v>
      </c>
      <c r="AA9" s="29">
        <f t="shared" si="0"/>
        <v>1</v>
      </c>
      <c r="AB9" s="29">
        <f t="shared" si="0"/>
        <v>0</v>
      </c>
      <c r="AC9" s="29">
        <f t="shared" si="0"/>
        <v>0</v>
      </c>
    </row>
    <row r="10" spans="1:30" ht="108" x14ac:dyDescent="0.25">
      <c r="A10" s="4" t="s">
        <v>23</v>
      </c>
      <c r="B10" s="4" t="s">
        <v>63</v>
      </c>
      <c r="C10" s="4" t="str">
        <f t="shared" si="1"/>
        <v>PRY-01-07</v>
      </c>
      <c r="D10" s="2" t="s">
        <v>64</v>
      </c>
      <c r="E10" s="2" t="s">
        <v>26</v>
      </c>
      <c r="F10" s="2" t="s">
        <v>65</v>
      </c>
      <c r="G10" s="2" t="s">
        <v>66</v>
      </c>
      <c r="H10" s="5">
        <v>45292</v>
      </c>
      <c r="I10" s="5">
        <v>46387</v>
      </c>
      <c r="J10" s="6">
        <f t="shared" si="2"/>
        <v>3</v>
      </c>
      <c r="K10" s="2" t="s">
        <v>28</v>
      </c>
      <c r="L10" s="2" t="s">
        <v>29</v>
      </c>
      <c r="M10" s="2" t="s">
        <v>30</v>
      </c>
      <c r="N10" s="2" t="s">
        <v>31</v>
      </c>
      <c r="O10" s="2" t="s">
        <v>67</v>
      </c>
      <c r="P10" s="28"/>
      <c r="Q10" s="28">
        <v>0.35</v>
      </c>
      <c r="R10" s="28">
        <v>0.35</v>
      </c>
      <c r="S10" s="28">
        <v>0.3</v>
      </c>
      <c r="T10" s="26">
        <f t="shared" si="3"/>
        <v>1</v>
      </c>
      <c r="U10" s="29"/>
      <c r="V10" s="29">
        <v>0.35000000000000003</v>
      </c>
      <c r="W10" s="29"/>
      <c r="X10" s="29"/>
      <c r="Y10" s="26">
        <f t="shared" si="4"/>
        <v>0.35000000000000003</v>
      </c>
      <c r="Z10" s="29" t="str">
        <f t="shared" si="5"/>
        <v/>
      </c>
      <c r="AA10" s="29">
        <f t="shared" si="0"/>
        <v>1.0000000000000002</v>
      </c>
      <c r="AB10" s="29">
        <f t="shared" si="0"/>
        <v>0</v>
      </c>
      <c r="AC10" s="29">
        <f t="shared" si="0"/>
        <v>0</v>
      </c>
    </row>
    <row r="11" spans="1:30" ht="48" x14ac:dyDescent="0.25">
      <c r="A11" s="4" t="s">
        <v>23</v>
      </c>
      <c r="B11" s="4" t="s">
        <v>68</v>
      </c>
      <c r="C11" s="4" t="str">
        <f t="shared" si="1"/>
        <v>PRY-01-08</v>
      </c>
      <c r="D11" s="2" t="s">
        <v>69</v>
      </c>
      <c r="E11" s="2" t="s">
        <v>26</v>
      </c>
      <c r="F11" s="2" t="s">
        <v>70</v>
      </c>
      <c r="G11" s="2" t="s">
        <v>71</v>
      </c>
      <c r="H11" s="5">
        <v>45658</v>
      </c>
      <c r="I11" s="5">
        <v>46387</v>
      </c>
      <c r="J11" s="6">
        <f t="shared" si="2"/>
        <v>1.9972602739726026</v>
      </c>
      <c r="K11" s="2" t="s">
        <v>28</v>
      </c>
      <c r="L11" s="2" t="s">
        <v>29</v>
      </c>
      <c r="M11" s="2" t="s">
        <v>30</v>
      </c>
      <c r="N11" s="2" t="s">
        <v>31</v>
      </c>
      <c r="O11" s="2" t="s">
        <v>72</v>
      </c>
      <c r="P11" s="28"/>
      <c r="Q11" s="28"/>
      <c r="R11" s="28">
        <v>0.7</v>
      </c>
      <c r="S11" s="28">
        <v>0.3</v>
      </c>
      <c r="T11" s="26">
        <f t="shared" si="3"/>
        <v>1</v>
      </c>
      <c r="U11" s="29"/>
      <c r="V11" s="29"/>
      <c r="W11" s="29"/>
      <c r="X11" s="29"/>
      <c r="Y11" s="26">
        <f t="shared" si="4"/>
        <v>0</v>
      </c>
      <c r="Z11" s="29" t="str">
        <f t="shared" si="5"/>
        <v/>
      </c>
      <c r="AA11" s="29" t="str">
        <f t="shared" si="0"/>
        <v/>
      </c>
      <c r="AB11" s="29">
        <f t="shared" si="0"/>
        <v>0</v>
      </c>
      <c r="AC11" s="29">
        <f t="shared" si="0"/>
        <v>0</v>
      </c>
    </row>
    <row r="12" spans="1:30" ht="48" x14ac:dyDescent="0.25">
      <c r="A12" s="7" t="s">
        <v>73</v>
      </c>
      <c r="B12" s="7" t="s">
        <v>24</v>
      </c>
      <c r="C12" s="7" t="str">
        <f t="shared" si="1"/>
        <v>PRY-02-00</v>
      </c>
      <c r="D12" s="11" t="s">
        <v>74</v>
      </c>
      <c r="E12" s="11" t="s">
        <v>26</v>
      </c>
      <c r="F12" s="11" t="s">
        <v>75</v>
      </c>
      <c r="G12" s="11"/>
      <c r="H12" s="12">
        <f>+_xlfn.MINIFS($H13:$H$142,$A13:$A$142,$A12)</f>
        <v>44958</v>
      </c>
      <c r="I12" s="12">
        <f>+_xlfn.MAXIFS($I13:$I$142,$A13:$A$142,$A12)</f>
        <v>46386</v>
      </c>
      <c r="J12" s="13">
        <f>+_xlfn.DAYS(I12,H12)/365</f>
        <v>3.9123287671232876</v>
      </c>
      <c r="K12" s="11" t="s">
        <v>76</v>
      </c>
      <c r="L12" s="11" t="s">
        <v>77</v>
      </c>
      <c r="M12" s="11" t="s">
        <v>30</v>
      </c>
      <c r="N12" s="11" t="s">
        <v>78</v>
      </c>
      <c r="O12" s="11" t="s">
        <v>79</v>
      </c>
      <c r="P12" s="25">
        <f>+SUM(P13:P27)/SUM($P$13:$S$27)</f>
        <v>0.3299999999999999</v>
      </c>
      <c r="Q12" s="25">
        <f t="shared" ref="Q12:S12" si="6">+SUM(Q13:Q27)/SUM($P$13:$S$27)</f>
        <v>0.3</v>
      </c>
      <c r="R12" s="25">
        <f t="shared" si="6"/>
        <v>0.22333333333333327</v>
      </c>
      <c r="S12" s="25">
        <f t="shared" si="6"/>
        <v>0.14666666666666664</v>
      </c>
      <c r="T12" s="26">
        <f t="shared" ref="T12:T27" si="7">+SUM(P12:S12)</f>
        <v>0.99999999999999978</v>
      </c>
      <c r="U12" s="26">
        <v>0.33221476510067105</v>
      </c>
      <c r="V12" s="26">
        <v>0.30666666666666664</v>
      </c>
      <c r="W12" s="26"/>
      <c r="X12" s="26"/>
      <c r="Y12" s="26">
        <f t="shared" si="4"/>
        <v>0.63888143176733769</v>
      </c>
      <c r="Z12" s="26">
        <f t="shared" si="5"/>
        <v>1.0067114093959733</v>
      </c>
      <c r="AA12" s="26">
        <f t="shared" si="0"/>
        <v>1.0222222222222221</v>
      </c>
      <c r="AB12" s="26">
        <f t="shared" si="0"/>
        <v>0</v>
      </c>
      <c r="AC12" s="26">
        <f t="shared" si="0"/>
        <v>0</v>
      </c>
      <c r="AD12" s="22" t="s">
        <v>33</v>
      </c>
    </row>
    <row r="13" spans="1:30" ht="108" x14ac:dyDescent="0.25">
      <c r="A13" s="4" t="s">
        <v>73</v>
      </c>
      <c r="B13" s="4" t="s">
        <v>34</v>
      </c>
      <c r="C13" s="4" t="str">
        <f t="shared" si="1"/>
        <v>PRY-02-01</v>
      </c>
      <c r="D13" s="2" t="s">
        <v>80</v>
      </c>
      <c r="E13" s="2" t="s">
        <v>40</v>
      </c>
      <c r="F13" s="2" t="s">
        <v>80</v>
      </c>
      <c r="G13" s="2" t="s">
        <v>81</v>
      </c>
      <c r="H13" s="5">
        <v>44958</v>
      </c>
      <c r="I13" s="5">
        <v>45275</v>
      </c>
      <c r="J13" s="6">
        <f t="shared" ref="J13:J27" si="8">+_xlfn.DAYS(I13,H13)/365</f>
        <v>0.86849315068493149</v>
      </c>
      <c r="K13" s="2" t="s">
        <v>76</v>
      </c>
      <c r="L13" s="2" t="s">
        <v>77</v>
      </c>
      <c r="M13" s="2" t="s">
        <v>30</v>
      </c>
      <c r="N13" s="2" t="s">
        <v>82</v>
      </c>
      <c r="O13" s="2" t="s">
        <v>79</v>
      </c>
      <c r="P13" s="28">
        <v>1</v>
      </c>
      <c r="Q13" s="28"/>
      <c r="R13" s="28"/>
      <c r="S13" s="28"/>
      <c r="T13" s="26">
        <f t="shared" si="7"/>
        <v>1</v>
      </c>
      <c r="U13" s="29">
        <v>1</v>
      </c>
      <c r="V13" s="29"/>
      <c r="W13" s="29"/>
      <c r="X13" s="29"/>
      <c r="Y13" s="26">
        <f t="shared" si="4"/>
        <v>1</v>
      </c>
      <c r="Z13" s="29">
        <f t="shared" si="5"/>
        <v>1</v>
      </c>
      <c r="AA13" s="29" t="str">
        <f t="shared" si="0"/>
        <v/>
      </c>
      <c r="AB13" s="29" t="str">
        <f t="shared" si="0"/>
        <v/>
      </c>
      <c r="AC13" s="29" t="str">
        <f t="shared" si="0"/>
        <v/>
      </c>
      <c r="AD13" s="22" t="s">
        <v>33</v>
      </c>
    </row>
    <row r="14" spans="1:30" ht="48" x14ac:dyDescent="0.25">
      <c r="A14" s="4" t="s">
        <v>73</v>
      </c>
      <c r="B14" s="4" t="s">
        <v>38</v>
      </c>
      <c r="C14" s="4" t="str">
        <f t="shared" si="1"/>
        <v>PRY-02-02</v>
      </c>
      <c r="D14" s="2" t="s">
        <v>83</v>
      </c>
      <c r="E14" s="2" t="s">
        <v>26</v>
      </c>
      <c r="F14" s="2" t="s">
        <v>84</v>
      </c>
      <c r="G14" s="2" t="s">
        <v>85</v>
      </c>
      <c r="H14" s="5">
        <v>45017</v>
      </c>
      <c r="I14" s="5">
        <v>46203</v>
      </c>
      <c r="J14" s="6">
        <f t="shared" si="8"/>
        <v>3.2493150684931509</v>
      </c>
      <c r="K14" s="2" t="s">
        <v>76</v>
      </c>
      <c r="L14" s="2" t="s">
        <v>77</v>
      </c>
      <c r="M14" s="2" t="s">
        <v>30</v>
      </c>
      <c r="N14" s="2" t="s">
        <v>78</v>
      </c>
      <c r="O14" s="2" t="s">
        <v>79</v>
      </c>
      <c r="P14" s="28">
        <v>0.25</v>
      </c>
      <c r="Q14" s="28">
        <v>0.3</v>
      </c>
      <c r="R14" s="28">
        <v>0.3</v>
      </c>
      <c r="S14" s="28">
        <v>0.15</v>
      </c>
      <c r="T14" s="26">
        <f t="shared" si="7"/>
        <v>1</v>
      </c>
      <c r="U14" s="29">
        <v>0.25</v>
      </c>
      <c r="V14" s="29">
        <v>0.3</v>
      </c>
      <c r="W14" s="29"/>
      <c r="X14" s="29"/>
      <c r="Y14" s="26">
        <f t="shared" si="4"/>
        <v>0.55000000000000004</v>
      </c>
      <c r="Z14" s="29">
        <f t="shared" si="5"/>
        <v>1</v>
      </c>
      <c r="AA14" s="29">
        <f t="shared" si="0"/>
        <v>1</v>
      </c>
      <c r="AB14" s="29">
        <f t="shared" si="0"/>
        <v>0</v>
      </c>
      <c r="AC14" s="29">
        <f t="shared" si="0"/>
        <v>0</v>
      </c>
      <c r="AD14" s="22" t="s">
        <v>33</v>
      </c>
    </row>
    <row r="15" spans="1:30" ht="96" x14ac:dyDescent="0.25">
      <c r="A15" s="4" t="s">
        <v>73</v>
      </c>
      <c r="B15" s="4" t="s">
        <v>44</v>
      </c>
      <c r="C15" s="4" t="str">
        <f t="shared" si="1"/>
        <v>PRY-02-03</v>
      </c>
      <c r="D15" s="2" t="s">
        <v>86</v>
      </c>
      <c r="E15" s="2" t="s">
        <v>40</v>
      </c>
      <c r="F15" s="2" t="s">
        <v>86</v>
      </c>
      <c r="G15" s="2" t="s">
        <v>87</v>
      </c>
      <c r="H15" s="5">
        <v>45108</v>
      </c>
      <c r="I15" s="5">
        <v>45199</v>
      </c>
      <c r="J15" s="6">
        <f t="shared" si="8"/>
        <v>0.24931506849315069</v>
      </c>
      <c r="K15" s="2" t="s">
        <v>76</v>
      </c>
      <c r="L15" s="2" t="s">
        <v>77</v>
      </c>
      <c r="M15" s="2" t="s">
        <v>30</v>
      </c>
      <c r="N15" s="2" t="s">
        <v>82</v>
      </c>
      <c r="O15" s="2" t="s">
        <v>79</v>
      </c>
      <c r="P15" s="28">
        <v>1</v>
      </c>
      <c r="Q15" s="28"/>
      <c r="R15" s="28"/>
      <c r="S15" s="28"/>
      <c r="T15" s="26">
        <f t="shared" si="7"/>
        <v>1</v>
      </c>
      <c r="U15" s="29">
        <v>1</v>
      </c>
      <c r="V15" s="29"/>
      <c r="W15" s="29"/>
      <c r="X15" s="29"/>
      <c r="Y15" s="26">
        <f t="shared" si="4"/>
        <v>1</v>
      </c>
      <c r="Z15" s="29">
        <f t="shared" si="5"/>
        <v>1</v>
      </c>
      <c r="AA15" s="29" t="str">
        <f t="shared" si="0"/>
        <v/>
      </c>
      <c r="AB15" s="29" t="str">
        <f t="shared" si="0"/>
        <v/>
      </c>
      <c r="AC15" s="29" t="str">
        <f t="shared" si="0"/>
        <v/>
      </c>
      <c r="AD15" s="22" t="s">
        <v>33</v>
      </c>
    </row>
    <row r="16" spans="1:30" ht="84" x14ac:dyDescent="0.25">
      <c r="A16" s="4" t="s">
        <v>73</v>
      </c>
      <c r="B16" s="4" t="s">
        <v>49</v>
      </c>
      <c r="C16" s="4" t="str">
        <f t="shared" si="1"/>
        <v>PRY-02-04</v>
      </c>
      <c r="D16" s="2" t="s">
        <v>88</v>
      </c>
      <c r="E16" s="2" t="s">
        <v>89</v>
      </c>
      <c r="F16" s="2" t="s">
        <v>88</v>
      </c>
      <c r="G16" s="2" t="s">
        <v>90</v>
      </c>
      <c r="H16" s="5">
        <v>45689</v>
      </c>
      <c r="I16" s="5">
        <v>46203</v>
      </c>
      <c r="J16" s="6">
        <f t="shared" si="8"/>
        <v>1.4082191780821918</v>
      </c>
      <c r="K16" s="2" t="s">
        <v>76</v>
      </c>
      <c r="L16" s="2" t="s">
        <v>77</v>
      </c>
      <c r="M16" s="2" t="s">
        <v>30</v>
      </c>
      <c r="N16" s="2" t="s">
        <v>82</v>
      </c>
      <c r="O16" s="2" t="s">
        <v>79</v>
      </c>
      <c r="P16" s="28"/>
      <c r="Q16" s="28"/>
      <c r="R16" s="28">
        <v>0.75</v>
      </c>
      <c r="S16" s="28">
        <v>0.25</v>
      </c>
      <c r="T16" s="26">
        <f t="shared" si="7"/>
        <v>1</v>
      </c>
      <c r="U16" s="29"/>
      <c r="V16" s="29"/>
      <c r="W16" s="29"/>
      <c r="X16" s="29"/>
      <c r="Y16" s="26">
        <f t="shared" si="4"/>
        <v>0</v>
      </c>
      <c r="Z16" s="29" t="str">
        <f t="shared" si="5"/>
        <v/>
      </c>
      <c r="AA16" s="29" t="str">
        <f t="shared" si="0"/>
        <v/>
      </c>
      <c r="AB16" s="29">
        <f t="shared" si="0"/>
        <v>0</v>
      </c>
      <c r="AC16" s="29">
        <f t="shared" si="0"/>
        <v>0</v>
      </c>
      <c r="AD16" s="22" t="s">
        <v>33</v>
      </c>
    </row>
    <row r="17" spans="1:30" ht="120" x14ac:dyDescent="0.25">
      <c r="A17" s="4" t="s">
        <v>73</v>
      </c>
      <c r="B17" s="4" t="s">
        <v>53</v>
      </c>
      <c r="C17" s="4" t="str">
        <f t="shared" si="1"/>
        <v>PRY-02-05</v>
      </c>
      <c r="D17" s="2" t="s">
        <v>91</v>
      </c>
      <c r="E17" s="2" t="s">
        <v>26</v>
      </c>
      <c r="F17" s="2" t="s">
        <v>92</v>
      </c>
      <c r="G17" s="2" t="s">
        <v>93</v>
      </c>
      <c r="H17" s="5">
        <v>44958</v>
      </c>
      <c r="I17" s="5">
        <v>46386</v>
      </c>
      <c r="J17" s="6">
        <f t="shared" si="8"/>
        <v>3.9123287671232876</v>
      </c>
      <c r="K17" s="2" t="s">
        <v>76</v>
      </c>
      <c r="L17" s="2" t="s">
        <v>77</v>
      </c>
      <c r="M17" s="2" t="s">
        <v>30</v>
      </c>
      <c r="N17" s="2" t="s">
        <v>78</v>
      </c>
      <c r="O17" s="2" t="s">
        <v>79</v>
      </c>
      <c r="P17" s="28">
        <v>0.25</v>
      </c>
      <c r="Q17" s="28">
        <v>0.25</v>
      </c>
      <c r="R17" s="28">
        <v>0.25</v>
      </c>
      <c r="S17" s="28">
        <v>0.25</v>
      </c>
      <c r="T17" s="26">
        <f t="shared" si="7"/>
        <v>1</v>
      </c>
      <c r="U17" s="29">
        <v>0.25</v>
      </c>
      <c r="V17" s="29">
        <v>0.25</v>
      </c>
      <c r="W17" s="29"/>
      <c r="X17" s="29"/>
      <c r="Y17" s="26">
        <f t="shared" si="4"/>
        <v>0.5</v>
      </c>
      <c r="Z17" s="29">
        <f t="shared" si="5"/>
        <v>1</v>
      </c>
      <c r="AA17" s="29">
        <f t="shared" si="0"/>
        <v>1</v>
      </c>
      <c r="AB17" s="29">
        <f t="shared" si="0"/>
        <v>0</v>
      </c>
      <c r="AC17" s="29">
        <f t="shared" si="0"/>
        <v>0</v>
      </c>
      <c r="AD17" s="22" t="s">
        <v>33</v>
      </c>
    </row>
    <row r="18" spans="1:30" ht="72" x14ac:dyDescent="0.25">
      <c r="A18" s="4" t="s">
        <v>73</v>
      </c>
      <c r="B18" s="4" t="s">
        <v>58</v>
      </c>
      <c r="C18" s="4" t="str">
        <f t="shared" si="1"/>
        <v>PRY-02-06</v>
      </c>
      <c r="D18" s="2" t="s">
        <v>94</v>
      </c>
      <c r="E18" s="2" t="s">
        <v>26</v>
      </c>
      <c r="F18" s="2" t="s">
        <v>95</v>
      </c>
      <c r="G18" s="2" t="s">
        <v>96</v>
      </c>
      <c r="H18" s="5">
        <v>44958</v>
      </c>
      <c r="I18" s="5">
        <v>46386</v>
      </c>
      <c r="J18" s="6">
        <f t="shared" si="8"/>
        <v>3.9123287671232876</v>
      </c>
      <c r="K18" s="2" t="s">
        <v>76</v>
      </c>
      <c r="L18" s="2" t="s">
        <v>77</v>
      </c>
      <c r="M18" s="2" t="s">
        <v>30</v>
      </c>
      <c r="N18" s="2" t="s">
        <v>78</v>
      </c>
      <c r="O18" s="2" t="s">
        <v>79</v>
      </c>
      <c r="P18" s="28">
        <v>0.25</v>
      </c>
      <c r="Q18" s="28">
        <v>0.25</v>
      </c>
      <c r="R18" s="28">
        <v>0.25</v>
      </c>
      <c r="S18" s="28">
        <v>0.25</v>
      </c>
      <c r="T18" s="26">
        <f t="shared" si="7"/>
        <v>1</v>
      </c>
      <c r="U18" s="29">
        <v>0.25</v>
      </c>
      <c r="V18" s="29">
        <v>0.25</v>
      </c>
      <c r="W18" s="29"/>
      <c r="X18" s="29"/>
      <c r="Y18" s="26">
        <f t="shared" si="4"/>
        <v>0.5</v>
      </c>
      <c r="Z18" s="29">
        <f t="shared" si="5"/>
        <v>1</v>
      </c>
      <c r="AA18" s="29">
        <f t="shared" si="0"/>
        <v>1</v>
      </c>
      <c r="AB18" s="29">
        <f t="shared" si="0"/>
        <v>0</v>
      </c>
      <c r="AC18" s="29">
        <f t="shared" si="0"/>
        <v>0</v>
      </c>
      <c r="AD18" s="22" t="s">
        <v>33</v>
      </c>
    </row>
    <row r="19" spans="1:30" ht="84" x14ac:dyDescent="0.25">
      <c r="A19" s="4" t="s">
        <v>73</v>
      </c>
      <c r="B19" s="4" t="s">
        <v>63</v>
      </c>
      <c r="C19" s="4" t="str">
        <f t="shared" si="1"/>
        <v>PRY-02-07</v>
      </c>
      <c r="D19" s="2" t="s">
        <v>97</v>
      </c>
      <c r="E19" s="2" t="s">
        <v>40</v>
      </c>
      <c r="F19" s="2" t="s">
        <v>97</v>
      </c>
      <c r="G19" s="2" t="s">
        <v>98</v>
      </c>
      <c r="H19" s="5">
        <v>44958</v>
      </c>
      <c r="I19" s="5">
        <v>45199</v>
      </c>
      <c r="J19" s="6">
        <f t="shared" si="8"/>
        <v>0.66027397260273968</v>
      </c>
      <c r="K19" s="2" t="s">
        <v>76</v>
      </c>
      <c r="L19" s="2" t="s">
        <v>77</v>
      </c>
      <c r="M19" s="2" t="s">
        <v>30</v>
      </c>
      <c r="N19" s="2" t="s">
        <v>82</v>
      </c>
      <c r="O19" s="2" t="s">
        <v>79</v>
      </c>
      <c r="P19" s="28">
        <v>1</v>
      </c>
      <c r="Q19" s="28"/>
      <c r="R19" s="28"/>
      <c r="S19" s="28"/>
      <c r="T19" s="26">
        <f t="shared" si="7"/>
        <v>1</v>
      </c>
      <c r="U19" s="29">
        <v>1</v>
      </c>
      <c r="V19" s="29"/>
      <c r="W19" s="29"/>
      <c r="X19" s="29"/>
      <c r="Y19" s="26">
        <f t="shared" si="4"/>
        <v>1</v>
      </c>
      <c r="Z19" s="29">
        <f t="shared" si="5"/>
        <v>1</v>
      </c>
      <c r="AA19" s="29" t="str">
        <f t="shared" si="0"/>
        <v/>
      </c>
      <c r="AB19" s="29" t="str">
        <f t="shared" si="0"/>
        <v/>
      </c>
      <c r="AC19" s="29" t="str">
        <f t="shared" si="0"/>
        <v/>
      </c>
      <c r="AD19" s="22" t="s">
        <v>33</v>
      </c>
    </row>
    <row r="20" spans="1:30" ht="120" x14ac:dyDescent="0.25">
      <c r="A20" s="4" t="s">
        <v>73</v>
      </c>
      <c r="B20" s="4" t="s">
        <v>68</v>
      </c>
      <c r="C20" s="4" t="str">
        <f t="shared" si="1"/>
        <v>PRY-02-08</v>
      </c>
      <c r="D20" s="2" t="s">
        <v>99</v>
      </c>
      <c r="E20" s="2" t="s">
        <v>40</v>
      </c>
      <c r="F20" s="2" t="s">
        <v>99</v>
      </c>
      <c r="G20" s="2" t="s">
        <v>100</v>
      </c>
      <c r="H20" s="5">
        <v>44958</v>
      </c>
      <c r="I20" s="5">
        <v>45260</v>
      </c>
      <c r="J20" s="6">
        <f t="shared" si="8"/>
        <v>0.82739726027397265</v>
      </c>
      <c r="K20" s="2" t="s">
        <v>76</v>
      </c>
      <c r="L20" s="2" t="s">
        <v>77</v>
      </c>
      <c r="M20" s="2" t="s">
        <v>30</v>
      </c>
      <c r="N20" s="2" t="s">
        <v>82</v>
      </c>
      <c r="O20" s="2" t="s">
        <v>79</v>
      </c>
      <c r="P20" s="28">
        <v>1</v>
      </c>
      <c r="Q20" s="28"/>
      <c r="R20" s="28"/>
      <c r="S20" s="28"/>
      <c r="T20" s="26">
        <f t="shared" si="7"/>
        <v>1</v>
      </c>
      <c r="U20" s="29">
        <v>1</v>
      </c>
      <c r="V20" s="29"/>
      <c r="W20" s="29"/>
      <c r="X20" s="29"/>
      <c r="Y20" s="26">
        <f t="shared" si="4"/>
        <v>1</v>
      </c>
      <c r="Z20" s="29">
        <f t="shared" si="5"/>
        <v>1</v>
      </c>
      <c r="AA20" s="29" t="str">
        <f t="shared" si="0"/>
        <v/>
      </c>
      <c r="AB20" s="29" t="str">
        <f t="shared" si="0"/>
        <v/>
      </c>
      <c r="AC20" s="29" t="str">
        <f t="shared" si="0"/>
        <v/>
      </c>
      <c r="AD20" s="22" t="s">
        <v>33</v>
      </c>
    </row>
    <row r="21" spans="1:30" ht="132" x14ac:dyDescent="0.25">
      <c r="A21" s="4" t="s">
        <v>73</v>
      </c>
      <c r="B21" s="4" t="s">
        <v>101</v>
      </c>
      <c r="C21" s="4" t="str">
        <f t="shared" si="1"/>
        <v>PRY-02-09</v>
      </c>
      <c r="D21" s="2" t="s">
        <v>102</v>
      </c>
      <c r="E21" s="2" t="s">
        <v>103</v>
      </c>
      <c r="F21" s="2" t="s">
        <v>104</v>
      </c>
      <c r="G21" s="2" t="s">
        <v>105</v>
      </c>
      <c r="H21" s="5">
        <v>45323</v>
      </c>
      <c r="I21" s="5">
        <v>45626</v>
      </c>
      <c r="J21" s="6">
        <f t="shared" si="8"/>
        <v>0.83013698630136989</v>
      </c>
      <c r="K21" s="2" t="s">
        <v>76</v>
      </c>
      <c r="L21" s="2" t="s">
        <v>77</v>
      </c>
      <c r="M21" s="2" t="s">
        <v>30</v>
      </c>
      <c r="N21" s="2" t="s">
        <v>78</v>
      </c>
      <c r="O21" s="2" t="s">
        <v>79</v>
      </c>
      <c r="P21" s="28"/>
      <c r="Q21" s="28">
        <v>1</v>
      </c>
      <c r="R21" s="28"/>
      <c r="S21" s="28"/>
      <c r="T21" s="26">
        <f t="shared" si="7"/>
        <v>1</v>
      </c>
      <c r="U21" s="29"/>
      <c r="V21" s="29">
        <v>0.4</v>
      </c>
      <c r="W21" s="29"/>
      <c r="X21" s="29"/>
      <c r="Y21" s="26">
        <f t="shared" si="4"/>
        <v>0.4</v>
      </c>
      <c r="Z21" s="29" t="str">
        <f t="shared" si="5"/>
        <v/>
      </c>
      <c r="AA21" s="29">
        <f t="shared" si="0"/>
        <v>0.4</v>
      </c>
      <c r="AB21" s="29" t="str">
        <f t="shared" si="0"/>
        <v/>
      </c>
      <c r="AC21" s="29" t="str">
        <f t="shared" si="0"/>
        <v/>
      </c>
      <c r="AD21" s="22" t="s">
        <v>33</v>
      </c>
    </row>
    <row r="22" spans="1:30" ht="60" x14ac:dyDescent="0.25">
      <c r="A22" s="4" t="s">
        <v>73</v>
      </c>
      <c r="B22" s="4" t="s">
        <v>106</v>
      </c>
      <c r="C22" s="4" t="str">
        <f t="shared" si="1"/>
        <v>PRY-02-10</v>
      </c>
      <c r="D22" s="2" t="s">
        <v>107</v>
      </c>
      <c r="E22" s="2" t="s">
        <v>89</v>
      </c>
      <c r="F22" s="2" t="s">
        <v>107</v>
      </c>
      <c r="G22" s="2" t="s">
        <v>108</v>
      </c>
      <c r="H22" s="5">
        <v>45689</v>
      </c>
      <c r="I22" s="5">
        <v>45991</v>
      </c>
      <c r="J22" s="6">
        <f t="shared" si="8"/>
        <v>0.82739726027397265</v>
      </c>
      <c r="K22" s="2" t="s">
        <v>76</v>
      </c>
      <c r="L22" s="2" t="s">
        <v>77</v>
      </c>
      <c r="M22" s="2" t="s">
        <v>30</v>
      </c>
      <c r="N22" s="2" t="s">
        <v>82</v>
      </c>
      <c r="O22" s="2" t="s">
        <v>79</v>
      </c>
      <c r="P22" s="28"/>
      <c r="Q22" s="28"/>
      <c r="R22" s="28">
        <v>1</v>
      </c>
      <c r="S22" s="28"/>
      <c r="T22" s="26">
        <f t="shared" si="7"/>
        <v>1</v>
      </c>
      <c r="U22" s="29"/>
      <c r="V22" s="29"/>
      <c r="W22" s="29"/>
      <c r="X22" s="29"/>
      <c r="Y22" s="26">
        <f t="shared" si="4"/>
        <v>0</v>
      </c>
      <c r="Z22" s="29" t="str">
        <f t="shared" si="5"/>
        <v/>
      </c>
      <c r="AA22" s="29" t="str">
        <f t="shared" si="0"/>
        <v/>
      </c>
      <c r="AB22" s="29">
        <f t="shared" si="0"/>
        <v>0</v>
      </c>
      <c r="AC22" s="29" t="str">
        <f t="shared" si="0"/>
        <v/>
      </c>
      <c r="AD22" s="22" t="s">
        <v>33</v>
      </c>
    </row>
    <row r="23" spans="1:30" ht="120" x14ac:dyDescent="0.25">
      <c r="A23" s="4" t="s">
        <v>73</v>
      </c>
      <c r="B23" s="4" t="s">
        <v>109</v>
      </c>
      <c r="C23" s="4" t="str">
        <f t="shared" si="1"/>
        <v>PRY-02-11</v>
      </c>
      <c r="D23" s="2" t="s">
        <v>110</v>
      </c>
      <c r="E23" s="2" t="s">
        <v>26</v>
      </c>
      <c r="F23" s="2" t="s">
        <v>111</v>
      </c>
      <c r="G23" s="2" t="s">
        <v>112</v>
      </c>
      <c r="H23" s="5">
        <v>45200</v>
      </c>
      <c r="I23" s="5">
        <v>45991</v>
      </c>
      <c r="J23" s="6">
        <f t="shared" si="8"/>
        <v>2.1671232876712327</v>
      </c>
      <c r="K23" s="2" t="s">
        <v>76</v>
      </c>
      <c r="L23" s="2" t="s">
        <v>77</v>
      </c>
      <c r="M23" s="2" t="s">
        <v>30</v>
      </c>
      <c r="N23" s="2" t="s">
        <v>78</v>
      </c>
      <c r="O23" s="2" t="s">
        <v>79</v>
      </c>
      <c r="P23" s="28">
        <v>0.1</v>
      </c>
      <c r="Q23" s="28">
        <v>0.4</v>
      </c>
      <c r="R23" s="28">
        <v>0.5</v>
      </c>
      <c r="S23" s="28"/>
      <c r="T23" s="26">
        <f t="shared" si="7"/>
        <v>1</v>
      </c>
      <c r="U23" s="29">
        <v>0.1</v>
      </c>
      <c r="V23" s="29">
        <v>0.5</v>
      </c>
      <c r="W23" s="29"/>
      <c r="X23" s="29"/>
      <c r="Y23" s="26">
        <f t="shared" si="4"/>
        <v>0.6</v>
      </c>
      <c r="Z23" s="29">
        <f t="shared" si="5"/>
        <v>1</v>
      </c>
      <c r="AA23" s="29">
        <f t="shared" si="0"/>
        <v>1.25</v>
      </c>
      <c r="AB23" s="29">
        <f t="shared" si="0"/>
        <v>0</v>
      </c>
      <c r="AC23" s="29" t="str">
        <f t="shared" si="0"/>
        <v/>
      </c>
      <c r="AD23" s="22" t="s">
        <v>33</v>
      </c>
    </row>
    <row r="24" spans="1:30" ht="84" x14ac:dyDescent="0.25">
      <c r="A24" s="4" t="s">
        <v>73</v>
      </c>
      <c r="B24" s="4" t="s">
        <v>113</v>
      </c>
      <c r="C24" s="4" t="str">
        <f t="shared" si="1"/>
        <v>PRY-02-12</v>
      </c>
      <c r="D24" s="2" t="s">
        <v>114</v>
      </c>
      <c r="E24" s="2" t="s">
        <v>89</v>
      </c>
      <c r="F24" s="2" t="s">
        <v>114</v>
      </c>
      <c r="G24" s="2" t="s">
        <v>115</v>
      </c>
      <c r="H24" s="5">
        <v>46054</v>
      </c>
      <c r="I24" s="5">
        <v>46356</v>
      </c>
      <c r="J24" s="6">
        <f t="shared" si="8"/>
        <v>0.82739726027397265</v>
      </c>
      <c r="K24" s="2" t="s">
        <v>76</v>
      </c>
      <c r="L24" s="2" t="s">
        <v>77</v>
      </c>
      <c r="M24" s="2" t="s">
        <v>30</v>
      </c>
      <c r="N24" s="2" t="s">
        <v>82</v>
      </c>
      <c r="O24" s="2" t="s">
        <v>79</v>
      </c>
      <c r="P24" s="28"/>
      <c r="Q24" s="28"/>
      <c r="R24" s="28"/>
      <c r="S24" s="28">
        <v>1</v>
      </c>
      <c r="T24" s="26">
        <f t="shared" si="7"/>
        <v>1</v>
      </c>
      <c r="U24" s="29"/>
      <c r="V24" s="29"/>
      <c r="W24" s="29"/>
      <c r="X24" s="29"/>
      <c r="Y24" s="26">
        <f t="shared" si="4"/>
        <v>0</v>
      </c>
      <c r="Z24" s="29" t="str">
        <f t="shared" si="5"/>
        <v/>
      </c>
      <c r="AA24" s="29" t="str">
        <f t="shared" si="0"/>
        <v/>
      </c>
      <c r="AB24" s="29" t="str">
        <f t="shared" si="0"/>
        <v/>
      </c>
      <c r="AC24" s="29">
        <f t="shared" si="0"/>
        <v>0</v>
      </c>
      <c r="AD24" s="22" t="s">
        <v>33</v>
      </c>
    </row>
    <row r="25" spans="1:30" ht="48" x14ac:dyDescent="0.25">
      <c r="A25" s="4" t="s">
        <v>73</v>
      </c>
      <c r="B25" s="4" t="s">
        <v>116</v>
      </c>
      <c r="C25" s="4" t="str">
        <f t="shared" si="1"/>
        <v>PRY-02-13</v>
      </c>
      <c r="D25" s="2" t="s">
        <v>117</v>
      </c>
      <c r="E25" s="2" t="s">
        <v>26</v>
      </c>
      <c r="F25" s="2" t="s">
        <v>118</v>
      </c>
      <c r="G25" s="2" t="s">
        <v>119</v>
      </c>
      <c r="H25" s="5">
        <v>45231</v>
      </c>
      <c r="I25" s="5">
        <v>46356</v>
      </c>
      <c r="J25" s="6">
        <f t="shared" si="8"/>
        <v>3.0821917808219177</v>
      </c>
      <c r="K25" s="2" t="s">
        <v>76</v>
      </c>
      <c r="L25" s="2" t="s">
        <v>77</v>
      </c>
      <c r="M25" s="2" t="s">
        <v>30</v>
      </c>
      <c r="N25" s="2" t="s">
        <v>78</v>
      </c>
      <c r="O25" s="2" t="s">
        <v>79</v>
      </c>
      <c r="P25" s="28">
        <v>0.1</v>
      </c>
      <c r="Q25" s="28">
        <v>0.3</v>
      </c>
      <c r="R25" s="28">
        <v>0.3</v>
      </c>
      <c r="S25" s="28">
        <v>0.3</v>
      </c>
      <c r="T25" s="26">
        <f t="shared" si="7"/>
        <v>1</v>
      </c>
      <c r="U25" s="29">
        <v>0.1</v>
      </c>
      <c r="V25" s="29">
        <v>0.3</v>
      </c>
      <c r="W25" s="29"/>
      <c r="X25" s="29"/>
      <c r="Y25" s="26">
        <f t="shared" si="4"/>
        <v>0.4</v>
      </c>
      <c r="Z25" s="29">
        <f t="shared" si="5"/>
        <v>1</v>
      </c>
      <c r="AA25" s="29">
        <f t="shared" si="0"/>
        <v>1</v>
      </c>
      <c r="AB25" s="29">
        <f t="shared" si="0"/>
        <v>0</v>
      </c>
      <c r="AC25" s="29">
        <f t="shared" si="0"/>
        <v>0</v>
      </c>
      <c r="AD25" s="22" t="s">
        <v>33</v>
      </c>
    </row>
    <row r="26" spans="1:30" ht="72" x14ac:dyDescent="0.25">
      <c r="A26" s="4" t="s">
        <v>73</v>
      </c>
      <c r="B26" s="4" t="s">
        <v>120</v>
      </c>
      <c r="C26" s="4" t="str">
        <f t="shared" si="1"/>
        <v>PRY-02-14</v>
      </c>
      <c r="D26" s="2" t="s">
        <v>121</v>
      </c>
      <c r="E26" s="2" t="s">
        <v>103</v>
      </c>
      <c r="F26" s="2" t="s">
        <v>122</v>
      </c>
      <c r="G26" s="2" t="s">
        <v>123</v>
      </c>
      <c r="H26" s="5">
        <v>45413</v>
      </c>
      <c r="I26" s="5">
        <v>45641</v>
      </c>
      <c r="J26" s="6">
        <f t="shared" si="8"/>
        <v>0.62465753424657533</v>
      </c>
      <c r="K26" s="2" t="s">
        <v>76</v>
      </c>
      <c r="L26" s="2" t="s">
        <v>77</v>
      </c>
      <c r="M26" s="2" t="s">
        <v>30</v>
      </c>
      <c r="N26" s="2" t="s">
        <v>78</v>
      </c>
      <c r="O26" s="2" t="s">
        <v>79</v>
      </c>
      <c r="P26" s="28"/>
      <c r="Q26" s="28">
        <v>1</v>
      </c>
      <c r="R26" s="28"/>
      <c r="S26" s="28"/>
      <c r="T26" s="26">
        <f t="shared" si="7"/>
        <v>1</v>
      </c>
      <c r="U26" s="29"/>
      <c r="V26" s="29"/>
      <c r="W26" s="29"/>
      <c r="X26" s="29"/>
      <c r="Y26" s="26">
        <f t="shared" si="4"/>
        <v>0</v>
      </c>
      <c r="Z26" s="29" t="str">
        <f t="shared" si="5"/>
        <v/>
      </c>
      <c r="AA26" s="29">
        <f t="shared" si="0"/>
        <v>0</v>
      </c>
      <c r="AB26" s="29" t="str">
        <f t="shared" si="0"/>
        <v/>
      </c>
      <c r="AC26" s="29" t="str">
        <f t="shared" si="0"/>
        <v/>
      </c>
      <c r="AD26" s="22" t="s">
        <v>33</v>
      </c>
    </row>
    <row r="27" spans="1:30" ht="108" x14ac:dyDescent="0.25">
      <c r="A27" s="4" t="s">
        <v>73</v>
      </c>
      <c r="B27" s="4" t="s">
        <v>124</v>
      </c>
      <c r="C27" s="4" t="str">
        <f t="shared" si="1"/>
        <v>PRY-02-15</v>
      </c>
      <c r="D27" s="2" t="s">
        <v>125</v>
      </c>
      <c r="E27" s="2" t="s">
        <v>40</v>
      </c>
      <c r="F27" s="2" t="s">
        <v>126</v>
      </c>
      <c r="G27" s="2" t="s">
        <v>127</v>
      </c>
      <c r="H27" s="5">
        <v>45323</v>
      </c>
      <c r="I27" s="5">
        <v>45641</v>
      </c>
      <c r="J27" s="6">
        <f t="shared" si="8"/>
        <v>0.87123287671232874</v>
      </c>
      <c r="K27" s="2" t="s">
        <v>76</v>
      </c>
      <c r="L27" s="2" t="s">
        <v>77</v>
      </c>
      <c r="M27" s="2" t="s">
        <v>30</v>
      </c>
      <c r="N27" s="2" t="s">
        <v>78</v>
      </c>
      <c r="O27" s="2" t="s">
        <v>79</v>
      </c>
      <c r="P27" s="28"/>
      <c r="Q27" s="28">
        <v>1</v>
      </c>
      <c r="R27" s="28"/>
      <c r="S27" s="28"/>
      <c r="T27" s="26">
        <f t="shared" si="7"/>
        <v>1</v>
      </c>
      <c r="U27" s="29"/>
      <c r="V27" s="29">
        <v>1.0000000000000002</v>
      </c>
      <c r="W27" s="29"/>
      <c r="X27" s="29"/>
      <c r="Y27" s="26">
        <f t="shared" si="4"/>
        <v>1.0000000000000002</v>
      </c>
      <c r="Z27" s="29" t="str">
        <f t="shared" si="5"/>
        <v/>
      </c>
      <c r="AA27" s="29">
        <f t="shared" si="0"/>
        <v>1.0000000000000002</v>
      </c>
      <c r="AB27" s="29" t="str">
        <f t="shared" si="0"/>
        <v/>
      </c>
      <c r="AC27" s="29" t="str">
        <f t="shared" si="0"/>
        <v/>
      </c>
      <c r="AD27" s="22" t="s">
        <v>33</v>
      </c>
    </row>
    <row r="28" spans="1:30" ht="120" x14ac:dyDescent="0.25">
      <c r="A28" s="7" t="s">
        <v>128</v>
      </c>
      <c r="B28" s="7" t="s">
        <v>24</v>
      </c>
      <c r="C28" s="7" t="str">
        <f t="shared" ref="C28:C78" si="9">+A28&amp;"-"&amp;B28</f>
        <v>PRY-03-00</v>
      </c>
      <c r="D28" s="11" t="s">
        <v>129</v>
      </c>
      <c r="E28" s="11" t="s">
        <v>26</v>
      </c>
      <c r="F28" s="11" t="s">
        <v>130</v>
      </c>
      <c r="G28" s="11"/>
      <c r="H28" s="12">
        <f>+_xlfn.MINIFS($H29:$H$142,$A29:$A$142,$A28)</f>
        <v>44927</v>
      </c>
      <c r="I28" s="12">
        <f>+_xlfn.MAXIFS($I29:$I$142,$A29:$A$142,$A28)</f>
        <v>46387</v>
      </c>
      <c r="J28" s="13">
        <f>+_xlfn.DAYS(I28,H28)/365</f>
        <v>4</v>
      </c>
      <c r="K28" s="11" t="s">
        <v>76</v>
      </c>
      <c r="L28" s="11" t="s">
        <v>131</v>
      </c>
      <c r="M28" s="11" t="s">
        <v>132</v>
      </c>
      <c r="N28" s="11" t="s">
        <v>133</v>
      </c>
      <c r="O28" s="11" t="s">
        <v>134</v>
      </c>
      <c r="P28" s="25">
        <f>+SUM(P29:P33)/SUM($P$29:$S$33)</f>
        <v>0.22999999999999995</v>
      </c>
      <c r="Q28" s="25">
        <f t="shared" ref="Q28:S28" si="10">+SUM(Q29:Q33)/SUM($P$29:$S$33)</f>
        <v>0.37999999999999989</v>
      </c>
      <c r="R28" s="25">
        <f t="shared" si="10"/>
        <v>0.21999999999999995</v>
      </c>
      <c r="S28" s="25">
        <f t="shared" si="10"/>
        <v>0.16999999999999996</v>
      </c>
      <c r="T28" s="26">
        <f t="shared" ref="T28:T70" si="11">+SUM(P28:S28)</f>
        <v>0.99999999999999978</v>
      </c>
      <c r="U28" s="26">
        <v>0.22999999999999995</v>
      </c>
      <c r="V28" s="26">
        <v>0.3536597441892449</v>
      </c>
      <c r="W28" s="26"/>
      <c r="X28" s="26"/>
      <c r="Y28" s="26">
        <f t="shared" ref="Y28:Y72" si="12">+SUM(U28:X28)</f>
        <v>0.58365974418924482</v>
      </c>
      <c r="Z28" s="26">
        <f t="shared" ref="Z28:AC70" si="13">IFERROR(U28/P28,"")</f>
        <v>1</v>
      </c>
      <c r="AA28" s="26">
        <f t="shared" si="0"/>
        <v>0.93068353734011844</v>
      </c>
      <c r="AB28" s="26">
        <f t="shared" si="0"/>
        <v>0</v>
      </c>
      <c r="AC28" s="26">
        <f t="shared" si="0"/>
        <v>0</v>
      </c>
    </row>
    <row r="29" spans="1:30" ht="72" x14ac:dyDescent="0.25">
      <c r="A29" s="4" t="s">
        <v>128</v>
      </c>
      <c r="B29" s="4" t="s">
        <v>34</v>
      </c>
      <c r="C29" s="4" t="str">
        <f t="shared" si="9"/>
        <v>PRY-03-01</v>
      </c>
      <c r="D29" s="2" t="s">
        <v>135</v>
      </c>
      <c r="E29" s="2" t="s">
        <v>26</v>
      </c>
      <c r="F29" s="2" t="s">
        <v>136</v>
      </c>
      <c r="G29" s="2" t="s">
        <v>137</v>
      </c>
      <c r="H29" s="5">
        <v>44927</v>
      </c>
      <c r="I29" s="5">
        <v>46387</v>
      </c>
      <c r="J29" s="6">
        <f t="shared" ref="J29:J55" si="14">+_xlfn.DAYS(I29,H29)/365</f>
        <v>4</v>
      </c>
      <c r="K29" s="2" t="s">
        <v>76</v>
      </c>
      <c r="L29" s="2" t="s">
        <v>138</v>
      </c>
      <c r="M29" s="2" t="s">
        <v>139</v>
      </c>
      <c r="N29" s="2" t="s">
        <v>140</v>
      </c>
      <c r="O29" s="2" t="s">
        <v>141</v>
      </c>
      <c r="P29" s="28">
        <v>0.1</v>
      </c>
      <c r="Q29" s="28">
        <v>0.3</v>
      </c>
      <c r="R29" s="28">
        <v>0.3</v>
      </c>
      <c r="S29" s="28">
        <v>0.3</v>
      </c>
      <c r="T29" s="26">
        <f t="shared" si="11"/>
        <v>1</v>
      </c>
      <c r="U29" s="29">
        <v>0.1</v>
      </c>
      <c r="V29" s="29">
        <v>0.22499999999999998</v>
      </c>
      <c r="W29" s="29"/>
      <c r="X29" s="29"/>
      <c r="Y29" s="26">
        <f t="shared" si="12"/>
        <v>0.32499999999999996</v>
      </c>
      <c r="Z29" s="29">
        <f t="shared" si="13"/>
        <v>1</v>
      </c>
      <c r="AA29" s="29">
        <f t="shared" si="0"/>
        <v>0.75</v>
      </c>
      <c r="AB29" s="29">
        <f t="shared" si="0"/>
        <v>0</v>
      </c>
      <c r="AC29" s="29">
        <f t="shared" si="0"/>
        <v>0</v>
      </c>
    </row>
    <row r="30" spans="1:30" ht="204" x14ac:dyDescent="0.25">
      <c r="A30" s="4" t="s">
        <v>128</v>
      </c>
      <c r="B30" s="4" t="s">
        <v>38</v>
      </c>
      <c r="C30" s="4" t="str">
        <f t="shared" si="9"/>
        <v>PRY-03-02</v>
      </c>
      <c r="D30" s="2" t="s">
        <v>142</v>
      </c>
      <c r="E30" s="2" t="s">
        <v>26</v>
      </c>
      <c r="F30" s="2" t="s">
        <v>143</v>
      </c>
      <c r="G30" s="2" t="s">
        <v>144</v>
      </c>
      <c r="H30" s="5">
        <v>45444</v>
      </c>
      <c r="I30" s="5">
        <v>46386</v>
      </c>
      <c r="J30" s="6">
        <f t="shared" si="14"/>
        <v>2.580821917808219</v>
      </c>
      <c r="K30" s="2" t="s">
        <v>76</v>
      </c>
      <c r="L30" s="2" t="s">
        <v>145</v>
      </c>
      <c r="M30" s="2" t="s">
        <v>146</v>
      </c>
      <c r="N30" s="2" t="s">
        <v>147</v>
      </c>
      <c r="O30" s="2" t="s">
        <v>148</v>
      </c>
      <c r="P30" s="28"/>
      <c r="Q30" s="28">
        <v>0.6</v>
      </c>
      <c r="R30" s="28">
        <v>0.2</v>
      </c>
      <c r="S30" s="28">
        <v>0.2</v>
      </c>
      <c r="T30" s="26">
        <f t="shared" si="11"/>
        <v>1</v>
      </c>
      <c r="U30" s="29"/>
      <c r="V30" s="29">
        <v>0.51428571428571435</v>
      </c>
      <c r="W30" s="29"/>
      <c r="X30" s="29"/>
      <c r="Y30" s="26">
        <f t="shared" si="12"/>
        <v>0.51428571428571435</v>
      </c>
      <c r="Z30" s="29" t="str">
        <f t="shared" si="13"/>
        <v/>
      </c>
      <c r="AA30" s="29">
        <f t="shared" si="0"/>
        <v>0.85714285714285732</v>
      </c>
      <c r="AB30" s="29">
        <f t="shared" si="0"/>
        <v>0</v>
      </c>
      <c r="AC30" s="29">
        <f t="shared" si="0"/>
        <v>0</v>
      </c>
    </row>
    <row r="31" spans="1:30" ht="36" x14ac:dyDescent="0.25">
      <c r="A31" s="4" t="s">
        <v>128</v>
      </c>
      <c r="B31" s="4" t="s">
        <v>44</v>
      </c>
      <c r="C31" s="4" t="str">
        <f t="shared" si="9"/>
        <v>PRY-03-03</v>
      </c>
      <c r="D31" s="2" t="s">
        <v>149</v>
      </c>
      <c r="E31" s="2" t="s">
        <v>26</v>
      </c>
      <c r="F31" s="2" t="s">
        <v>150</v>
      </c>
      <c r="G31" s="2" t="s">
        <v>151</v>
      </c>
      <c r="H31" s="5">
        <v>44927</v>
      </c>
      <c r="I31" s="5">
        <v>46387</v>
      </c>
      <c r="J31" s="6">
        <f t="shared" si="14"/>
        <v>4</v>
      </c>
      <c r="K31" s="2" t="s">
        <v>76</v>
      </c>
      <c r="L31" s="2" t="s">
        <v>152</v>
      </c>
      <c r="M31" s="2" t="s">
        <v>153</v>
      </c>
      <c r="N31" s="2" t="s">
        <v>154</v>
      </c>
      <c r="O31" s="2" t="s">
        <v>155</v>
      </c>
      <c r="P31" s="28">
        <v>0.25</v>
      </c>
      <c r="Q31" s="28">
        <v>0.3</v>
      </c>
      <c r="R31" s="28">
        <v>0.25</v>
      </c>
      <c r="S31" s="28">
        <v>0.2</v>
      </c>
      <c r="T31" s="26">
        <f t="shared" si="11"/>
        <v>1</v>
      </c>
      <c r="U31" s="29">
        <v>0.25</v>
      </c>
      <c r="V31" s="29">
        <v>0.3</v>
      </c>
      <c r="W31" s="29"/>
      <c r="X31" s="29"/>
      <c r="Y31" s="26">
        <f t="shared" si="12"/>
        <v>0.55000000000000004</v>
      </c>
      <c r="Z31" s="29">
        <f t="shared" si="13"/>
        <v>1</v>
      </c>
      <c r="AA31" s="29">
        <f t="shared" si="0"/>
        <v>1</v>
      </c>
      <c r="AB31" s="29">
        <f t="shared" si="0"/>
        <v>0</v>
      </c>
      <c r="AC31" s="29">
        <f t="shared" si="0"/>
        <v>0</v>
      </c>
    </row>
    <row r="32" spans="1:30" ht="36" x14ac:dyDescent="0.25">
      <c r="A32" s="4" t="s">
        <v>128</v>
      </c>
      <c r="B32" s="4" t="s">
        <v>49</v>
      </c>
      <c r="C32" s="4" t="str">
        <f t="shared" si="9"/>
        <v>PRY-03-04</v>
      </c>
      <c r="D32" s="2" t="s">
        <v>156</v>
      </c>
      <c r="E32" s="2" t="s">
        <v>26</v>
      </c>
      <c r="F32" s="2" t="s">
        <v>157</v>
      </c>
      <c r="G32" s="2" t="s">
        <v>158</v>
      </c>
      <c r="H32" s="5">
        <v>44927</v>
      </c>
      <c r="I32" s="5">
        <v>46022</v>
      </c>
      <c r="J32" s="6">
        <f t="shared" si="14"/>
        <v>3</v>
      </c>
      <c r="K32" s="2" t="s">
        <v>76</v>
      </c>
      <c r="L32" s="2" t="s">
        <v>152</v>
      </c>
      <c r="M32" s="2" t="s">
        <v>153</v>
      </c>
      <c r="N32" s="2" t="s">
        <v>154</v>
      </c>
      <c r="O32" s="2" t="s">
        <v>159</v>
      </c>
      <c r="P32" s="28">
        <v>0.3</v>
      </c>
      <c r="Q32" s="28">
        <v>0.5</v>
      </c>
      <c r="R32" s="28">
        <v>0.2</v>
      </c>
      <c r="S32" s="28"/>
      <c r="T32" s="26">
        <f t="shared" si="11"/>
        <v>1</v>
      </c>
      <c r="U32" s="29">
        <v>0.3</v>
      </c>
      <c r="V32" s="29">
        <v>0.50040000000000007</v>
      </c>
      <c r="W32" s="29"/>
      <c r="X32" s="29"/>
      <c r="Y32" s="26">
        <f t="shared" si="12"/>
        <v>0.8004</v>
      </c>
      <c r="Z32" s="29">
        <f t="shared" si="13"/>
        <v>1</v>
      </c>
      <c r="AA32" s="29">
        <f t="shared" si="0"/>
        <v>1.0008000000000001</v>
      </c>
      <c r="AB32" s="29">
        <f t="shared" si="0"/>
        <v>0</v>
      </c>
      <c r="AC32" s="29" t="str">
        <f t="shared" si="0"/>
        <v/>
      </c>
    </row>
    <row r="33" spans="1:30" ht="36" x14ac:dyDescent="0.25">
      <c r="A33" s="4" t="s">
        <v>128</v>
      </c>
      <c r="B33" s="4" t="s">
        <v>53</v>
      </c>
      <c r="C33" s="4" t="str">
        <f t="shared" si="9"/>
        <v>PRY-03-05</v>
      </c>
      <c r="D33" s="2" t="s">
        <v>160</v>
      </c>
      <c r="E33" s="2" t="s">
        <v>26</v>
      </c>
      <c r="F33" s="2" t="s">
        <v>161</v>
      </c>
      <c r="G33" s="2" t="s">
        <v>162</v>
      </c>
      <c r="H33" s="5">
        <v>44927</v>
      </c>
      <c r="I33" s="5">
        <v>46387</v>
      </c>
      <c r="J33" s="6">
        <f t="shared" si="14"/>
        <v>4</v>
      </c>
      <c r="K33" s="2" t="s">
        <v>76</v>
      </c>
      <c r="L33" s="2" t="s">
        <v>152</v>
      </c>
      <c r="M33" s="2" t="s">
        <v>153</v>
      </c>
      <c r="N33" s="2" t="s">
        <v>154</v>
      </c>
      <c r="O33" s="2" t="s">
        <v>163</v>
      </c>
      <c r="P33" s="28">
        <v>0.5</v>
      </c>
      <c r="Q33" s="28">
        <v>0.2</v>
      </c>
      <c r="R33" s="28">
        <v>0.15</v>
      </c>
      <c r="S33" s="28">
        <v>0.15</v>
      </c>
      <c r="T33" s="26">
        <f t="shared" si="11"/>
        <v>1</v>
      </c>
      <c r="U33" s="29">
        <v>0.5</v>
      </c>
      <c r="V33" s="29">
        <v>0.20039999999999994</v>
      </c>
      <c r="W33" s="29"/>
      <c r="X33" s="29"/>
      <c r="Y33" s="26">
        <f t="shared" si="12"/>
        <v>0.70039999999999991</v>
      </c>
      <c r="Z33" s="29">
        <f t="shared" si="13"/>
        <v>1</v>
      </c>
      <c r="AA33" s="29">
        <f t="shared" si="0"/>
        <v>1.0019999999999996</v>
      </c>
      <c r="AB33" s="29">
        <f t="shared" si="0"/>
        <v>0</v>
      </c>
      <c r="AC33" s="29">
        <f t="shared" si="0"/>
        <v>0</v>
      </c>
    </row>
    <row r="34" spans="1:30" ht="48" x14ac:dyDescent="0.25">
      <c r="A34" s="7" t="s">
        <v>164</v>
      </c>
      <c r="B34" s="7" t="s">
        <v>24</v>
      </c>
      <c r="C34" s="7" t="str">
        <f t="shared" si="9"/>
        <v>PRY-04-00</v>
      </c>
      <c r="D34" s="11" t="s">
        <v>165</v>
      </c>
      <c r="E34" s="11" t="s">
        <v>26</v>
      </c>
      <c r="F34" s="11" t="s">
        <v>166</v>
      </c>
      <c r="G34" s="11"/>
      <c r="H34" s="12">
        <f>+_xlfn.MINIFS($H35:$H$142,$A35:$A$142,$A34)</f>
        <v>44958</v>
      </c>
      <c r="I34" s="12">
        <f>+_xlfn.MAXIFS($I35:$I$142,$A35:$A$142,$A34)</f>
        <v>46376</v>
      </c>
      <c r="J34" s="13">
        <f>+_xlfn.DAYS(I34,H34)/365</f>
        <v>3.8849315068493149</v>
      </c>
      <c r="K34" s="11" t="s">
        <v>167</v>
      </c>
      <c r="L34" s="11" t="s">
        <v>168</v>
      </c>
      <c r="M34" s="11" t="s">
        <v>30</v>
      </c>
      <c r="N34" s="11" t="s">
        <v>169</v>
      </c>
      <c r="O34" s="11" t="s">
        <v>170</v>
      </c>
      <c r="P34" s="25">
        <f>+SUM(P35:P38)/SUM($P$4:$S$7)</f>
        <v>0.25</v>
      </c>
      <c r="Q34" s="25">
        <f t="shared" ref="Q34:S34" si="15">+SUM(Q35:Q38)/SUM($P$4:$S$7)</f>
        <v>0.25</v>
      </c>
      <c r="R34" s="25">
        <f t="shared" si="15"/>
        <v>0.25</v>
      </c>
      <c r="S34" s="25">
        <f t="shared" si="15"/>
        <v>0.25</v>
      </c>
      <c r="T34" s="26">
        <f t="shared" si="11"/>
        <v>1</v>
      </c>
      <c r="U34" s="26">
        <v>0.25</v>
      </c>
      <c r="V34" s="26">
        <v>0.24999999999999981</v>
      </c>
      <c r="W34" s="26"/>
      <c r="X34" s="26"/>
      <c r="Y34" s="26">
        <f t="shared" si="12"/>
        <v>0.49999999999999978</v>
      </c>
      <c r="Z34" s="26">
        <f t="shared" si="13"/>
        <v>1</v>
      </c>
      <c r="AA34" s="26">
        <f t="shared" si="0"/>
        <v>0.99999999999999922</v>
      </c>
      <c r="AB34" s="26">
        <f t="shared" si="0"/>
        <v>0</v>
      </c>
      <c r="AC34" s="26">
        <f t="shared" si="0"/>
        <v>0</v>
      </c>
      <c r="AD34" s="22" t="s">
        <v>33</v>
      </c>
    </row>
    <row r="35" spans="1:30" ht="60" x14ac:dyDescent="0.25">
      <c r="A35" s="4" t="s">
        <v>164</v>
      </c>
      <c r="B35" s="4" t="s">
        <v>34</v>
      </c>
      <c r="C35" s="4" t="str">
        <f t="shared" si="9"/>
        <v>PRY-04-01</v>
      </c>
      <c r="D35" s="2" t="s">
        <v>171</v>
      </c>
      <c r="E35" s="2" t="s">
        <v>26</v>
      </c>
      <c r="F35" s="2" t="s">
        <v>172</v>
      </c>
      <c r="G35" s="2" t="s">
        <v>173</v>
      </c>
      <c r="H35" s="5">
        <v>44958</v>
      </c>
      <c r="I35" s="5">
        <v>46376</v>
      </c>
      <c r="J35" s="6">
        <f t="shared" ref="J35:J36" si="16">+_xlfn.DAYS(I35,H35)/365</f>
        <v>3.8849315068493149</v>
      </c>
      <c r="K35" s="2" t="s">
        <v>167</v>
      </c>
      <c r="L35" s="2" t="s">
        <v>168</v>
      </c>
      <c r="M35" s="2" t="s">
        <v>30</v>
      </c>
      <c r="N35" s="2" t="s">
        <v>169</v>
      </c>
      <c r="O35" s="2" t="s">
        <v>170</v>
      </c>
      <c r="P35" s="28">
        <v>0.25</v>
      </c>
      <c r="Q35" s="28">
        <v>0.25</v>
      </c>
      <c r="R35" s="28">
        <v>0.25</v>
      </c>
      <c r="S35" s="28">
        <v>0.25</v>
      </c>
      <c r="T35" s="26">
        <f t="shared" si="11"/>
        <v>1</v>
      </c>
      <c r="U35" s="29">
        <v>0.25</v>
      </c>
      <c r="V35" s="29">
        <v>0.25</v>
      </c>
      <c r="W35" s="29"/>
      <c r="X35" s="29"/>
      <c r="Y35" s="26">
        <f t="shared" si="12"/>
        <v>0.5</v>
      </c>
      <c r="Z35" s="29">
        <f t="shared" si="13"/>
        <v>1</v>
      </c>
      <c r="AA35" s="29">
        <f t="shared" si="0"/>
        <v>1</v>
      </c>
      <c r="AB35" s="29">
        <f t="shared" si="0"/>
        <v>0</v>
      </c>
      <c r="AC35" s="29">
        <f t="shared" si="0"/>
        <v>0</v>
      </c>
      <c r="AD35" s="22" t="s">
        <v>33</v>
      </c>
    </row>
    <row r="36" spans="1:30" ht="60" x14ac:dyDescent="0.25">
      <c r="A36" s="4" t="s">
        <v>164</v>
      </c>
      <c r="B36" s="4" t="s">
        <v>38</v>
      </c>
      <c r="C36" s="4" t="str">
        <f t="shared" si="9"/>
        <v>PRY-04-02</v>
      </c>
      <c r="D36" s="2" t="s">
        <v>174</v>
      </c>
      <c r="E36" s="2" t="s">
        <v>26</v>
      </c>
      <c r="F36" s="2" t="s">
        <v>175</v>
      </c>
      <c r="G36" s="2" t="s">
        <v>173</v>
      </c>
      <c r="H36" s="5">
        <v>44958</v>
      </c>
      <c r="I36" s="5">
        <v>46376</v>
      </c>
      <c r="J36" s="6">
        <f t="shared" si="16"/>
        <v>3.8849315068493149</v>
      </c>
      <c r="K36" s="2" t="s">
        <v>167</v>
      </c>
      <c r="L36" s="2" t="s">
        <v>168</v>
      </c>
      <c r="M36" s="2" t="s">
        <v>30</v>
      </c>
      <c r="N36" s="2" t="s">
        <v>169</v>
      </c>
      <c r="O36" s="2" t="s">
        <v>170</v>
      </c>
      <c r="P36" s="28">
        <v>0.25</v>
      </c>
      <c r="Q36" s="28">
        <v>0.25</v>
      </c>
      <c r="R36" s="28">
        <v>0.25</v>
      </c>
      <c r="S36" s="28">
        <v>0.25</v>
      </c>
      <c r="T36" s="26">
        <f t="shared" si="11"/>
        <v>1</v>
      </c>
      <c r="U36" s="29">
        <v>0.25</v>
      </c>
      <c r="V36" s="29">
        <v>0.25</v>
      </c>
      <c r="W36" s="29"/>
      <c r="X36" s="29"/>
      <c r="Y36" s="26">
        <f t="shared" si="12"/>
        <v>0.5</v>
      </c>
      <c r="Z36" s="29">
        <f t="shared" si="13"/>
        <v>1</v>
      </c>
      <c r="AA36" s="29">
        <f t="shared" si="0"/>
        <v>1</v>
      </c>
      <c r="AB36" s="29">
        <f t="shared" si="0"/>
        <v>0</v>
      </c>
      <c r="AC36" s="29">
        <f t="shared" si="0"/>
        <v>0</v>
      </c>
      <c r="AD36" s="22" t="s">
        <v>33</v>
      </c>
    </row>
    <row r="37" spans="1:30" ht="60" x14ac:dyDescent="0.25">
      <c r="A37" s="4" t="s">
        <v>164</v>
      </c>
      <c r="B37" s="4" t="s">
        <v>44</v>
      </c>
      <c r="C37" s="4" t="str">
        <f t="shared" si="9"/>
        <v>PRY-04-03</v>
      </c>
      <c r="D37" s="2" t="s">
        <v>176</v>
      </c>
      <c r="E37" s="2" t="s">
        <v>26</v>
      </c>
      <c r="F37" s="2" t="s">
        <v>177</v>
      </c>
      <c r="G37" s="2" t="s">
        <v>173</v>
      </c>
      <c r="H37" s="5">
        <v>44958</v>
      </c>
      <c r="I37" s="5">
        <v>46376</v>
      </c>
      <c r="J37" s="6">
        <f t="shared" si="14"/>
        <v>3.8849315068493149</v>
      </c>
      <c r="K37" s="2" t="s">
        <v>167</v>
      </c>
      <c r="L37" s="2" t="s">
        <v>168</v>
      </c>
      <c r="M37" s="2" t="s">
        <v>30</v>
      </c>
      <c r="N37" s="2" t="s">
        <v>169</v>
      </c>
      <c r="O37" s="2" t="s">
        <v>170</v>
      </c>
      <c r="P37" s="28">
        <v>0.25</v>
      </c>
      <c r="Q37" s="28">
        <v>0.25</v>
      </c>
      <c r="R37" s="28">
        <v>0.25</v>
      </c>
      <c r="S37" s="28">
        <v>0.25</v>
      </c>
      <c r="T37" s="26">
        <f t="shared" si="11"/>
        <v>1</v>
      </c>
      <c r="U37" s="29">
        <v>0.25</v>
      </c>
      <c r="V37" s="29">
        <v>0.25</v>
      </c>
      <c r="W37" s="29"/>
      <c r="X37" s="29"/>
      <c r="Y37" s="26">
        <f t="shared" si="12"/>
        <v>0.5</v>
      </c>
      <c r="Z37" s="29">
        <f t="shared" si="13"/>
        <v>1</v>
      </c>
      <c r="AA37" s="29">
        <f t="shared" si="0"/>
        <v>1</v>
      </c>
      <c r="AB37" s="29">
        <f t="shared" si="0"/>
        <v>0</v>
      </c>
      <c r="AC37" s="29">
        <f t="shared" si="0"/>
        <v>0</v>
      </c>
      <c r="AD37" s="22" t="s">
        <v>33</v>
      </c>
    </row>
    <row r="38" spans="1:30" ht="60" x14ac:dyDescent="0.25">
      <c r="A38" s="4" t="s">
        <v>164</v>
      </c>
      <c r="B38" s="4" t="s">
        <v>49</v>
      </c>
      <c r="C38" s="4" t="str">
        <f t="shared" si="9"/>
        <v>PRY-04-04</v>
      </c>
      <c r="D38" s="2" t="s">
        <v>178</v>
      </c>
      <c r="E38" s="2" t="s">
        <v>26</v>
      </c>
      <c r="F38" s="2" t="s">
        <v>179</v>
      </c>
      <c r="G38" s="2" t="s">
        <v>173</v>
      </c>
      <c r="H38" s="5">
        <v>44958</v>
      </c>
      <c r="I38" s="5">
        <v>46376</v>
      </c>
      <c r="J38" s="6">
        <f t="shared" si="14"/>
        <v>3.8849315068493149</v>
      </c>
      <c r="K38" s="2" t="s">
        <v>167</v>
      </c>
      <c r="L38" s="2" t="s">
        <v>168</v>
      </c>
      <c r="M38" s="2" t="s">
        <v>30</v>
      </c>
      <c r="N38" s="2" t="s">
        <v>169</v>
      </c>
      <c r="O38" s="2" t="s">
        <v>170</v>
      </c>
      <c r="P38" s="28">
        <v>0.25</v>
      </c>
      <c r="Q38" s="28">
        <v>0.25</v>
      </c>
      <c r="R38" s="28">
        <v>0.25</v>
      </c>
      <c r="S38" s="28">
        <v>0.25</v>
      </c>
      <c r="T38" s="26">
        <f t="shared" si="11"/>
        <v>1</v>
      </c>
      <c r="U38" s="29">
        <v>0.25</v>
      </c>
      <c r="V38" s="29">
        <v>0.25</v>
      </c>
      <c r="W38" s="29"/>
      <c r="X38" s="29"/>
      <c r="Y38" s="26">
        <f t="shared" si="12"/>
        <v>0.5</v>
      </c>
      <c r="Z38" s="29">
        <f t="shared" si="13"/>
        <v>1</v>
      </c>
      <c r="AA38" s="29">
        <f t="shared" si="0"/>
        <v>1</v>
      </c>
      <c r="AB38" s="29">
        <f t="shared" si="0"/>
        <v>0</v>
      </c>
      <c r="AC38" s="29">
        <f t="shared" si="0"/>
        <v>0</v>
      </c>
      <c r="AD38" s="22" t="s">
        <v>33</v>
      </c>
    </row>
    <row r="39" spans="1:30" ht="72" x14ac:dyDescent="0.25">
      <c r="A39" s="7" t="s">
        <v>180</v>
      </c>
      <c r="B39" s="7" t="s">
        <v>24</v>
      </c>
      <c r="C39" s="7" t="str">
        <f t="shared" si="9"/>
        <v>PRY-05-00</v>
      </c>
      <c r="D39" s="11" t="s">
        <v>181</v>
      </c>
      <c r="E39" s="11" t="s">
        <v>26</v>
      </c>
      <c r="F39" s="11" t="s">
        <v>182</v>
      </c>
      <c r="G39" s="11"/>
      <c r="H39" s="12">
        <f>+_xlfn.MINIFS($H40:$H$142,$A40:$A$142,$A39)</f>
        <v>44927</v>
      </c>
      <c r="I39" s="12">
        <f>+_xlfn.MAXIFS($I40:$I$142,$A40:$A$142,$A39)</f>
        <v>46387</v>
      </c>
      <c r="J39" s="13">
        <f>+_xlfn.DAYS(I39,H39)/365</f>
        <v>4</v>
      </c>
      <c r="K39" s="11" t="s">
        <v>167</v>
      </c>
      <c r="L39" s="11" t="s">
        <v>183</v>
      </c>
      <c r="M39" s="11" t="s">
        <v>184</v>
      </c>
      <c r="N39" s="11" t="s">
        <v>185</v>
      </c>
      <c r="O39" s="11" t="s">
        <v>186</v>
      </c>
      <c r="P39" s="25">
        <f>+SUM(P40:P45)/SUM($P$9:$S$14)</f>
        <v>0.30833333333333335</v>
      </c>
      <c r="Q39" s="25">
        <f>+SUM(Q40:Q45)/SUM($P$9:$S$14)</f>
        <v>0.24166666666666667</v>
      </c>
      <c r="R39" s="25">
        <f>+SUM(R40:R45)/SUM($P$9:$S$14)</f>
        <v>0.22500000000000001</v>
      </c>
      <c r="S39" s="25">
        <f>+SUM(S40:S45)/SUM($P$9:$S$14)</f>
        <v>0.22500000000000001</v>
      </c>
      <c r="T39" s="26">
        <f t="shared" si="11"/>
        <v>1</v>
      </c>
      <c r="U39" s="26">
        <v>0.3083333333333334</v>
      </c>
      <c r="V39" s="26">
        <v>0.16734495250120254</v>
      </c>
      <c r="W39" s="26"/>
      <c r="X39" s="26"/>
      <c r="Y39" s="26">
        <f t="shared" si="12"/>
        <v>0.47567828583453597</v>
      </c>
      <c r="Z39" s="26">
        <f t="shared" si="13"/>
        <v>1.0000000000000002</v>
      </c>
      <c r="AA39" s="26">
        <f t="shared" si="0"/>
        <v>0.69246187241876911</v>
      </c>
      <c r="AB39" s="26">
        <f t="shared" si="0"/>
        <v>0</v>
      </c>
      <c r="AC39" s="26">
        <f t="shared" si="0"/>
        <v>0</v>
      </c>
      <c r="AD39" s="23" t="s">
        <v>33</v>
      </c>
    </row>
    <row r="40" spans="1:30" ht="36" x14ac:dyDescent="0.25">
      <c r="A40" s="4" t="s">
        <v>180</v>
      </c>
      <c r="B40" s="4" t="s">
        <v>34</v>
      </c>
      <c r="C40" s="4" t="str">
        <f t="shared" si="9"/>
        <v>PRY-05-01</v>
      </c>
      <c r="D40" s="2" t="s">
        <v>187</v>
      </c>
      <c r="E40" s="2" t="s">
        <v>26</v>
      </c>
      <c r="F40" s="2" t="s">
        <v>188</v>
      </c>
      <c r="G40" s="2" t="s">
        <v>173</v>
      </c>
      <c r="H40" s="5">
        <v>44958</v>
      </c>
      <c r="I40" s="5">
        <v>46386</v>
      </c>
      <c r="J40" s="6">
        <f t="shared" ref="J40:J42" si="17">+_xlfn.DAYS(I40,H40)/365</f>
        <v>3.9123287671232876</v>
      </c>
      <c r="K40" s="2" t="s">
        <v>167</v>
      </c>
      <c r="L40" s="2" t="s">
        <v>189</v>
      </c>
      <c r="M40" s="2" t="s">
        <v>30</v>
      </c>
      <c r="N40" s="2" t="s">
        <v>190</v>
      </c>
      <c r="O40" s="2" t="s">
        <v>191</v>
      </c>
      <c r="P40" s="28">
        <v>0.25</v>
      </c>
      <c r="Q40" s="28">
        <v>0.25</v>
      </c>
      <c r="R40" s="28">
        <v>0.25</v>
      </c>
      <c r="S40" s="28">
        <v>0.25</v>
      </c>
      <c r="T40" s="26">
        <f t="shared" si="11"/>
        <v>1</v>
      </c>
      <c r="U40" s="29">
        <v>0.25</v>
      </c>
      <c r="V40" s="29">
        <v>0.25</v>
      </c>
      <c r="W40" s="29"/>
      <c r="X40" s="29"/>
      <c r="Y40" s="26">
        <f t="shared" si="12"/>
        <v>0.5</v>
      </c>
      <c r="Z40" s="29">
        <f t="shared" si="13"/>
        <v>1</v>
      </c>
      <c r="AA40" s="29">
        <f t="shared" si="0"/>
        <v>1</v>
      </c>
      <c r="AB40" s="29">
        <f t="shared" si="0"/>
        <v>0</v>
      </c>
      <c r="AC40" s="29">
        <f t="shared" si="0"/>
        <v>0</v>
      </c>
      <c r="AD40" s="22" t="s">
        <v>33</v>
      </c>
    </row>
    <row r="41" spans="1:30" ht="72" x14ac:dyDescent="0.25">
      <c r="A41" s="4" t="s">
        <v>180</v>
      </c>
      <c r="B41" s="4" t="s">
        <v>38</v>
      </c>
      <c r="C41" s="4" t="str">
        <f t="shared" si="9"/>
        <v>PRY-05-02</v>
      </c>
      <c r="D41" s="2" t="s">
        <v>192</v>
      </c>
      <c r="E41" s="2" t="s">
        <v>26</v>
      </c>
      <c r="F41" s="2" t="s">
        <v>193</v>
      </c>
      <c r="G41" s="2" t="s">
        <v>173</v>
      </c>
      <c r="H41" s="5">
        <v>44958</v>
      </c>
      <c r="I41" s="5">
        <v>46386</v>
      </c>
      <c r="J41" s="6">
        <f t="shared" si="17"/>
        <v>3.9123287671232876</v>
      </c>
      <c r="K41" s="2" t="s">
        <v>167</v>
      </c>
      <c r="L41" s="2" t="s">
        <v>189</v>
      </c>
      <c r="M41" s="2" t="s">
        <v>30</v>
      </c>
      <c r="N41" s="2" t="s">
        <v>190</v>
      </c>
      <c r="O41" s="2" t="s">
        <v>191</v>
      </c>
      <c r="P41" s="28">
        <v>0.25</v>
      </c>
      <c r="Q41" s="28">
        <v>0.25</v>
      </c>
      <c r="R41" s="28">
        <v>0.25</v>
      </c>
      <c r="S41" s="28">
        <v>0.25</v>
      </c>
      <c r="T41" s="26">
        <f t="shared" si="11"/>
        <v>1</v>
      </c>
      <c r="U41" s="29">
        <v>0.25</v>
      </c>
      <c r="V41" s="29">
        <v>0.25</v>
      </c>
      <c r="W41" s="29"/>
      <c r="X41" s="29"/>
      <c r="Y41" s="26">
        <f t="shared" si="12"/>
        <v>0.5</v>
      </c>
      <c r="Z41" s="29">
        <f t="shared" si="13"/>
        <v>1</v>
      </c>
      <c r="AA41" s="29">
        <f t="shared" si="0"/>
        <v>1</v>
      </c>
      <c r="AB41" s="29">
        <f t="shared" si="0"/>
        <v>0</v>
      </c>
      <c r="AC41" s="29">
        <f t="shared" si="0"/>
        <v>0</v>
      </c>
      <c r="AD41" s="22" t="s">
        <v>33</v>
      </c>
    </row>
    <row r="42" spans="1:30" ht="36" x14ac:dyDescent="0.25">
      <c r="A42" s="4" t="s">
        <v>180</v>
      </c>
      <c r="B42" s="4" t="s">
        <v>44</v>
      </c>
      <c r="C42" s="4" t="str">
        <f t="shared" si="9"/>
        <v>PRY-05-03</v>
      </c>
      <c r="D42" s="2" t="s">
        <v>194</v>
      </c>
      <c r="E42" s="2" t="s">
        <v>26</v>
      </c>
      <c r="F42" s="2" t="s">
        <v>195</v>
      </c>
      <c r="G42" s="2" t="s">
        <v>173</v>
      </c>
      <c r="H42" s="5">
        <v>44958</v>
      </c>
      <c r="I42" s="5">
        <v>46386</v>
      </c>
      <c r="J42" s="6">
        <f t="shared" si="17"/>
        <v>3.9123287671232876</v>
      </c>
      <c r="K42" s="2" t="s">
        <v>167</v>
      </c>
      <c r="L42" s="2" t="s">
        <v>189</v>
      </c>
      <c r="M42" s="2" t="s">
        <v>30</v>
      </c>
      <c r="N42" s="2" t="s">
        <v>190</v>
      </c>
      <c r="O42" s="2" t="s">
        <v>191</v>
      </c>
      <c r="P42" s="28">
        <v>0.25</v>
      </c>
      <c r="Q42" s="28">
        <v>0.25</v>
      </c>
      <c r="R42" s="28">
        <v>0.25</v>
      </c>
      <c r="S42" s="28">
        <v>0.25</v>
      </c>
      <c r="T42" s="26">
        <f t="shared" si="11"/>
        <v>1</v>
      </c>
      <c r="U42" s="29">
        <v>0.25</v>
      </c>
      <c r="V42" s="29">
        <v>0.25</v>
      </c>
      <c r="W42" s="29"/>
      <c r="X42" s="29"/>
      <c r="Y42" s="26">
        <f t="shared" si="12"/>
        <v>0.5</v>
      </c>
      <c r="Z42" s="29">
        <f t="shared" si="13"/>
        <v>1</v>
      </c>
      <c r="AA42" s="29">
        <f t="shared" si="0"/>
        <v>1</v>
      </c>
      <c r="AB42" s="29">
        <f t="shared" si="0"/>
        <v>0</v>
      </c>
      <c r="AC42" s="29">
        <f t="shared" si="0"/>
        <v>0</v>
      </c>
      <c r="AD42" s="22" t="s">
        <v>33</v>
      </c>
    </row>
    <row r="43" spans="1:30" ht="48" x14ac:dyDescent="0.25">
      <c r="A43" s="4" t="s">
        <v>180</v>
      </c>
      <c r="B43" s="4" t="s">
        <v>49</v>
      </c>
      <c r="C43" s="4" t="str">
        <f t="shared" si="9"/>
        <v>PRY-05-04</v>
      </c>
      <c r="D43" s="2" t="s">
        <v>196</v>
      </c>
      <c r="E43" s="2" t="s">
        <v>103</v>
      </c>
      <c r="F43" s="2" t="s">
        <v>197</v>
      </c>
      <c r="G43" s="2" t="s">
        <v>173</v>
      </c>
      <c r="H43" s="5">
        <v>44958</v>
      </c>
      <c r="I43" s="5">
        <v>46386</v>
      </c>
      <c r="J43" s="6">
        <f t="shared" si="14"/>
        <v>3.9123287671232876</v>
      </c>
      <c r="K43" s="2" t="s">
        <v>167</v>
      </c>
      <c r="L43" s="2" t="s">
        <v>198</v>
      </c>
      <c r="M43" s="2" t="s">
        <v>30</v>
      </c>
      <c r="N43" s="2" t="s">
        <v>199</v>
      </c>
      <c r="O43" s="2"/>
      <c r="P43" s="28">
        <v>0.25</v>
      </c>
      <c r="Q43" s="28">
        <v>0.25</v>
      </c>
      <c r="R43" s="28">
        <v>0.25</v>
      </c>
      <c r="S43" s="28">
        <v>0.25</v>
      </c>
      <c r="T43" s="26">
        <f t="shared" si="11"/>
        <v>1</v>
      </c>
      <c r="U43" s="29">
        <v>0.25</v>
      </c>
      <c r="V43" s="29"/>
      <c r="W43" s="29"/>
      <c r="X43" s="29"/>
      <c r="Y43" s="26">
        <f t="shared" si="12"/>
        <v>0.25</v>
      </c>
      <c r="Z43" s="29">
        <f t="shared" si="13"/>
        <v>1</v>
      </c>
      <c r="AA43" s="29">
        <f t="shared" si="0"/>
        <v>0</v>
      </c>
      <c r="AB43" s="29">
        <f t="shared" si="0"/>
        <v>0</v>
      </c>
      <c r="AC43" s="29">
        <f t="shared" si="0"/>
        <v>0</v>
      </c>
    </row>
    <row r="44" spans="1:30" ht="36" x14ac:dyDescent="0.25">
      <c r="A44" s="4" t="s">
        <v>180</v>
      </c>
      <c r="B44" s="4" t="s">
        <v>53</v>
      </c>
      <c r="C44" s="4" t="str">
        <f t="shared" si="9"/>
        <v>PRY-05-05</v>
      </c>
      <c r="D44" s="2" t="s">
        <v>200</v>
      </c>
      <c r="E44" s="2" t="s">
        <v>26</v>
      </c>
      <c r="F44" s="2" t="s">
        <v>201</v>
      </c>
      <c r="G44" s="2" t="s">
        <v>202</v>
      </c>
      <c r="H44" s="5">
        <v>44958</v>
      </c>
      <c r="I44" s="5">
        <v>46386</v>
      </c>
      <c r="J44" s="6">
        <f t="shared" si="14"/>
        <v>3.9123287671232876</v>
      </c>
      <c r="K44" s="2" t="s">
        <v>167</v>
      </c>
      <c r="L44" s="2" t="s">
        <v>203</v>
      </c>
      <c r="M44" s="2" t="s">
        <v>204</v>
      </c>
      <c r="N44" s="2" t="s">
        <v>205</v>
      </c>
      <c r="O44" s="2" t="s">
        <v>206</v>
      </c>
      <c r="P44" s="28">
        <v>0.25</v>
      </c>
      <c r="Q44" s="28">
        <v>0.25</v>
      </c>
      <c r="R44" s="28">
        <v>0.25</v>
      </c>
      <c r="S44" s="28">
        <v>0.25</v>
      </c>
      <c r="T44" s="26">
        <f t="shared" si="11"/>
        <v>1</v>
      </c>
      <c r="U44" s="29">
        <v>0.25</v>
      </c>
      <c r="V44" s="29">
        <v>0.25</v>
      </c>
      <c r="W44" s="29"/>
      <c r="X44" s="29"/>
      <c r="Y44" s="26">
        <f t="shared" si="12"/>
        <v>0.5</v>
      </c>
      <c r="Z44" s="29">
        <f t="shared" si="13"/>
        <v>1</v>
      </c>
      <c r="AA44" s="29">
        <f t="shared" si="0"/>
        <v>1</v>
      </c>
      <c r="AB44" s="29">
        <f t="shared" si="0"/>
        <v>0</v>
      </c>
      <c r="AC44" s="29">
        <f t="shared" si="0"/>
        <v>0</v>
      </c>
    </row>
    <row r="45" spans="1:30" ht="24" x14ac:dyDescent="0.25">
      <c r="A45" s="4" t="s">
        <v>180</v>
      </c>
      <c r="B45" s="4" t="s">
        <v>58</v>
      </c>
      <c r="C45" s="4" t="str">
        <f t="shared" si="9"/>
        <v>PRY-05-06</v>
      </c>
      <c r="D45" s="2" t="s">
        <v>207</v>
      </c>
      <c r="E45" s="2" t="s">
        <v>26</v>
      </c>
      <c r="F45" s="2" t="s">
        <v>208</v>
      </c>
      <c r="G45" s="2" t="s">
        <v>209</v>
      </c>
      <c r="H45" s="5">
        <v>44927</v>
      </c>
      <c r="I45" s="5">
        <v>46387</v>
      </c>
      <c r="J45" s="6">
        <f t="shared" si="14"/>
        <v>4</v>
      </c>
      <c r="K45" s="2" t="s">
        <v>167</v>
      </c>
      <c r="L45" s="2" t="s">
        <v>210</v>
      </c>
      <c r="M45" s="2" t="s">
        <v>211</v>
      </c>
      <c r="N45" s="2" t="s">
        <v>212</v>
      </c>
      <c r="O45" s="2" t="s">
        <v>213</v>
      </c>
      <c r="P45" s="28">
        <v>0.6</v>
      </c>
      <c r="Q45" s="28">
        <v>0.2</v>
      </c>
      <c r="R45" s="28">
        <v>0.1</v>
      </c>
      <c r="S45" s="28">
        <v>0.1</v>
      </c>
      <c r="T45" s="26">
        <f t="shared" si="11"/>
        <v>1</v>
      </c>
      <c r="U45" s="29">
        <v>0.6</v>
      </c>
      <c r="V45" s="29">
        <v>0.18333333333333332</v>
      </c>
      <c r="W45" s="29"/>
      <c r="X45" s="29"/>
      <c r="Y45" s="26">
        <f t="shared" si="12"/>
        <v>0.78333333333333333</v>
      </c>
      <c r="Z45" s="29">
        <f t="shared" si="13"/>
        <v>1</v>
      </c>
      <c r="AA45" s="29">
        <f t="shared" si="0"/>
        <v>0.91666666666666652</v>
      </c>
      <c r="AB45" s="29">
        <f t="shared" si="0"/>
        <v>0</v>
      </c>
      <c r="AC45" s="29">
        <f t="shared" si="0"/>
        <v>0</v>
      </c>
    </row>
    <row r="46" spans="1:30" ht="96" x14ac:dyDescent="0.25">
      <c r="A46" s="7" t="s">
        <v>214</v>
      </c>
      <c r="B46" s="7" t="s">
        <v>24</v>
      </c>
      <c r="C46" s="7" t="str">
        <f t="shared" si="9"/>
        <v>PRY-06-00</v>
      </c>
      <c r="D46" s="11" t="s">
        <v>215</v>
      </c>
      <c r="E46" s="11" t="s">
        <v>26</v>
      </c>
      <c r="F46" s="11" t="s">
        <v>216</v>
      </c>
      <c r="G46" s="11"/>
      <c r="H46" s="12">
        <f>+_xlfn.MINIFS($H47:$H$142,$A47:$A$142,$A46)</f>
        <v>44927</v>
      </c>
      <c r="I46" s="12">
        <f>+_xlfn.MAXIFS($I47:$I$142,$A47:$A$142,$A46)</f>
        <v>45657</v>
      </c>
      <c r="J46" s="13">
        <f>+_xlfn.DAYS(I46,H46)/365</f>
        <v>2</v>
      </c>
      <c r="K46" s="11" t="s">
        <v>167</v>
      </c>
      <c r="L46" s="11" t="s">
        <v>217</v>
      </c>
      <c r="M46" s="11" t="s">
        <v>218</v>
      </c>
      <c r="N46" s="11" t="s">
        <v>218</v>
      </c>
      <c r="O46" s="11" t="s">
        <v>219</v>
      </c>
      <c r="P46" s="25">
        <f>+SUM(P47:P50)/SUM($P$47:$S$50)</f>
        <v>0.6</v>
      </c>
      <c r="Q46" s="25">
        <f t="shared" ref="Q46:S46" si="18">+SUM(Q47:Q50)/SUM($P$47:$S$50)</f>
        <v>0.4</v>
      </c>
      <c r="R46" s="25">
        <f t="shared" si="18"/>
        <v>0</v>
      </c>
      <c r="S46" s="25">
        <f t="shared" si="18"/>
        <v>0</v>
      </c>
      <c r="T46" s="26">
        <f t="shared" si="11"/>
        <v>1</v>
      </c>
      <c r="U46" s="26">
        <v>0.6</v>
      </c>
      <c r="V46" s="26">
        <v>0.39875000000000022</v>
      </c>
      <c r="W46" s="26"/>
      <c r="X46" s="26"/>
      <c r="Y46" s="26">
        <f t="shared" si="12"/>
        <v>0.99875000000000025</v>
      </c>
      <c r="Z46" s="26">
        <f t="shared" si="13"/>
        <v>1</v>
      </c>
      <c r="AA46" s="26">
        <f t="shared" si="0"/>
        <v>0.99687500000000051</v>
      </c>
      <c r="AB46" s="26" t="str">
        <f t="shared" si="0"/>
        <v/>
      </c>
      <c r="AC46" s="26" t="str">
        <f t="shared" si="0"/>
        <v/>
      </c>
    </row>
    <row r="47" spans="1:30" ht="24" x14ac:dyDescent="0.25">
      <c r="A47" s="4" t="s">
        <v>214</v>
      </c>
      <c r="B47" s="4" t="s">
        <v>34</v>
      </c>
      <c r="C47" s="4" t="str">
        <f t="shared" si="9"/>
        <v>PRY-06-01</v>
      </c>
      <c r="D47" s="2" t="s">
        <v>220</v>
      </c>
      <c r="E47" s="2" t="s">
        <v>40</v>
      </c>
      <c r="F47" s="2" t="s">
        <v>220</v>
      </c>
      <c r="G47" s="2" t="s">
        <v>221</v>
      </c>
      <c r="H47" s="5">
        <v>44927</v>
      </c>
      <c r="I47" s="5">
        <v>45291</v>
      </c>
      <c r="J47" s="6">
        <f t="shared" si="14"/>
        <v>0.99726027397260275</v>
      </c>
      <c r="K47" s="2" t="s">
        <v>222</v>
      </c>
      <c r="L47" s="2" t="s">
        <v>217</v>
      </c>
      <c r="M47" s="2" t="s">
        <v>223</v>
      </c>
      <c r="N47" s="2" t="s">
        <v>224</v>
      </c>
      <c r="O47" s="2" t="s">
        <v>219</v>
      </c>
      <c r="P47" s="28">
        <v>1</v>
      </c>
      <c r="Q47" s="28"/>
      <c r="R47" s="28"/>
      <c r="S47" s="28"/>
      <c r="T47" s="26">
        <f t="shared" si="11"/>
        <v>1</v>
      </c>
      <c r="U47" s="29">
        <v>1</v>
      </c>
      <c r="V47" s="29"/>
      <c r="W47" s="29"/>
      <c r="X47" s="29"/>
      <c r="Y47" s="26">
        <f t="shared" si="12"/>
        <v>1</v>
      </c>
      <c r="Z47" s="29">
        <f t="shared" si="13"/>
        <v>1</v>
      </c>
      <c r="AA47" s="29" t="str">
        <f t="shared" si="0"/>
        <v/>
      </c>
      <c r="AB47" s="29" t="str">
        <f t="shared" si="0"/>
        <v/>
      </c>
      <c r="AC47" s="29" t="str">
        <f t="shared" si="0"/>
        <v/>
      </c>
    </row>
    <row r="48" spans="1:30" ht="24" x14ac:dyDescent="0.25">
      <c r="A48" s="4" t="s">
        <v>214</v>
      </c>
      <c r="B48" s="4" t="s">
        <v>38</v>
      </c>
      <c r="C48" s="4" t="str">
        <f t="shared" si="9"/>
        <v>PRY-06-02</v>
      </c>
      <c r="D48" s="2" t="s">
        <v>225</v>
      </c>
      <c r="E48" s="2" t="s">
        <v>40</v>
      </c>
      <c r="F48" s="2" t="s">
        <v>226</v>
      </c>
      <c r="G48" s="2" t="s">
        <v>227</v>
      </c>
      <c r="H48" s="5">
        <v>45224</v>
      </c>
      <c r="I48" s="5">
        <v>45657</v>
      </c>
      <c r="J48" s="6">
        <f t="shared" si="14"/>
        <v>1.1863013698630136</v>
      </c>
      <c r="K48" s="2" t="s">
        <v>222</v>
      </c>
      <c r="L48" s="2" t="s">
        <v>217</v>
      </c>
      <c r="M48" s="2" t="s">
        <v>218</v>
      </c>
      <c r="N48" s="2" t="s">
        <v>218</v>
      </c>
      <c r="O48" s="2" t="s">
        <v>219</v>
      </c>
      <c r="P48" s="28">
        <v>0.7</v>
      </c>
      <c r="Q48" s="28">
        <v>0.3</v>
      </c>
      <c r="R48" s="28"/>
      <c r="S48" s="28"/>
      <c r="T48" s="26">
        <f t="shared" si="11"/>
        <v>1</v>
      </c>
      <c r="U48" s="29">
        <v>0.7</v>
      </c>
      <c r="V48" s="29">
        <v>0.3</v>
      </c>
      <c r="W48" s="29"/>
      <c r="X48" s="29"/>
      <c r="Y48" s="26">
        <f t="shared" si="12"/>
        <v>1</v>
      </c>
      <c r="Z48" s="29">
        <f t="shared" si="13"/>
        <v>1</v>
      </c>
      <c r="AA48" s="29">
        <f t="shared" si="0"/>
        <v>1</v>
      </c>
      <c r="AB48" s="29" t="str">
        <f t="shared" si="0"/>
        <v/>
      </c>
      <c r="AC48" s="29" t="str">
        <f t="shared" si="0"/>
        <v/>
      </c>
    </row>
    <row r="49" spans="1:30" ht="24" x14ac:dyDescent="0.25">
      <c r="A49" s="4" t="s">
        <v>214</v>
      </c>
      <c r="B49" s="4" t="s">
        <v>44</v>
      </c>
      <c r="C49" s="4" t="str">
        <f t="shared" si="9"/>
        <v>PRY-06-03</v>
      </c>
      <c r="D49" s="2" t="s">
        <v>228</v>
      </c>
      <c r="E49" s="2" t="s">
        <v>40</v>
      </c>
      <c r="F49" s="2" t="s">
        <v>229</v>
      </c>
      <c r="G49" s="2" t="s">
        <v>230</v>
      </c>
      <c r="H49" s="5">
        <v>45292</v>
      </c>
      <c r="I49" s="5">
        <v>45657</v>
      </c>
      <c r="J49" s="6">
        <f t="shared" si="14"/>
        <v>1</v>
      </c>
      <c r="K49" s="2" t="s">
        <v>222</v>
      </c>
      <c r="L49" s="2" t="s">
        <v>217</v>
      </c>
      <c r="M49" s="2" t="s">
        <v>218</v>
      </c>
      <c r="N49" s="2" t="s">
        <v>218</v>
      </c>
      <c r="O49" s="2" t="s">
        <v>219</v>
      </c>
      <c r="P49" s="28"/>
      <c r="Q49" s="28">
        <v>1</v>
      </c>
      <c r="R49" s="28"/>
      <c r="S49" s="28"/>
      <c r="T49" s="26">
        <f t="shared" si="11"/>
        <v>1</v>
      </c>
      <c r="U49" s="29"/>
      <c r="V49" s="29">
        <v>1</v>
      </c>
      <c r="W49" s="29"/>
      <c r="X49" s="29"/>
      <c r="Y49" s="26">
        <f t="shared" si="12"/>
        <v>1</v>
      </c>
      <c r="Z49" s="29" t="str">
        <f t="shared" si="13"/>
        <v/>
      </c>
      <c r="AA49" s="29">
        <f t="shared" si="0"/>
        <v>1</v>
      </c>
      <c r="AB49" s="29" t="str">
        <f t="shared" si="0"/>
        <v/>
      </c>
      <c r="AC49" s="29" t="str">
        <f t="shared" si="0"/>
        <v/>
      </c>
    </row>
    <row r="50" spans="1:30" ht="24" x14ac:dyDescent="0.25">
      <c r="A50" s="4" t="s">
        <v>214</v>
      </c>
      <c r="B50" s="4" t="s">
        <v>49</v>
      </c>
      <c r="C50" s="4" t="str">
        <f t="shared" si="9"/>
        <v>PRY-06-04</v>
      </c>
      <c r="D50" s="2" t="s">
        <v>231</v>
      </c>
      <c r="E50" s="2" t="s">
        <v>40</v>
      </c>
      <c r="F50" s="2" t="s">
        <v>232</v>
      </c>
      <c r="G50" s="2" t="s">
        <v>233</v>
      </c>
      <c r="H50" s="5">
        <v>45224</v>
      </c>
      <c r="I50" s="5">
        <v>45657</v>
      </c>
      <c r="J50" s="6">
        <f t="shared" si="14"/>
        <v>1.1863013698630136</v>
      </c>
      <c r="K50" s="2" t="s">
        <v>222</v>
      </c>
      <c r="L50" s="2" t="s">
        <v>217</v>
      </c>
      <c r="M50" s="2" t="s">
        <v>218</v>
      </c>
      <c r="N50" s="2" t="s">
        <v>218</v>
      </c>
      <c r="O50" s="2" t="s">
        <v>219</v>
      </c>
      <c r="P50" s="28">
        <v>0.7</v>
      </c>
      <c r="Q50" s="28">
        <v>0.3</v>
      </c>
      <c r="R50" s="28"/>
      <c r="S50" s="28"/>
      <c r="T50" s="26">
        <f t="shared" si="11"/>
        <v>1</v>
      </c>
      <c r="U50" s="29">
        <v>0.7</v>
      </c>
      <c r="V50" s="29">
        <v>0.29499999999999998</v>
      </c>
      <c r="W50" s="29"/>
      <c r="X50" s="29"/>
      <c r="Y50" s="26">
        <f t="shared" si="12"/>
        <v>0.99499999999999988</v>
      </c>
      <c r="Z50" s="29">
        <f t="shared" si="13"/>
        <v>1</v>
      </c>
      <c r="AA50" s="29">
        <f t="shared" si="0"/>
        <v>0.98333333333333328</v>
      </c>
      <c r="AB50" s="29" t="str">
        <f t="shared" si="0"/>
        <v/>
      </c>
      <c r="AC50" s="29" t="str">
        <f t="shared" si="0"/>
        <v/>
      </c>
    </row>
    <row r="51" spans="1:30" ht="48" x14ac:dyDescent="0.25">
      <c r="A51" s="7" t="s">
        <v>234</v>
      </c>
      <c r="B51" s="7" t="s">
        <v>24</v>
      </c>
      <c r="C51" s="7" t="str">
        <f t="shared" si="9"/>
        <v>PRY-07-00</v>
      </c>
      <c r="D51" s="14" t="s">
        <v>235</v>
      </c>
      <c r="E51" s="11" t="s">
        <v>236</v>
      </c>
      <c r="F51" s="14" t="s">
        <v>237</v>
      </c>
      <c r="G51" s="14"/>
      <c r="H51" s="12">
        <f>+_xlfn.MINIFS($H52:$H$142,$A52:$A$142,$A51)</f>
        <v>44927</v>
      </c>
      <c r="I51" s="12">
        <f>+_xlfn.MAXIFS($I52:$I$142,$A52:$A$142,$A51)</f>
        <v>45992</v>
      </c>
      <c r="J51" s="13">
        <f>+_xlfn.DAYS(I51,H51)/365</f>
        <v>2.9178082191780823</v>
      </c>
      <c r="K51" s="15" t="s">
        <v>167</v>
      </c>
      <c r="L51" s="16" t="s">
        <v>238</v>
      </c>
      <c r="M51" s="16" t="s">
        <v>239</v>
      </c>
      <c r="N51" s="16" t="s">
        <v>240</v>
      </c>
      <c r="O51" s="16"/>
      <c r="P51" s="25">
        <f>+SUM(P52)/SUM($P$9:$S$9)</f>
        <v>0.3</v>
      </c>
      <c r="Q51" s="25">
        <f t="shared" ref="Q51:S51" si="19">+SUM(Q52)/SUM($P$9:$S$9)</f>
        <v>0.5</v>
      </c>
      <c r="R51" s="25">
        <f t="shared" si="19"/>
        <v>0.1</v>
      </c>
      <c r="S51" s="25">
        <f t="shared" si="19"/>
        <v>0.1</v>
      </c>
      <c r="T51" s="26">
        <f t="shared" si="11"/>
        <v>1</v>
      </c>
      <c r="U51" s="26">
        <v>0.24</v>
      </c>
      <c r="V51" s="26"/>
      <c r="W51" s="26"/>
      <c r="X51" s="26"/>
      <c r="Y51" s="26">
        <f t="shared" si="12"/>
        <v>0.24</v>
      </c>
      <c r="Z51" s="26">
        <f t="shared" si="13"/>
        <v>0.8</v>
      </c>
      <c r="AA51" s="26">
        <f t="shared" si="0"/>
        <v>0</v>
      </c>
      <c r="AB51" s="26">
        <f t="shared" si="0"/>
        <v>0</v>
      </c>
      <c r="AC51" s="26">
        <f t="shared" si="0"/>
        <v>0</v>
      </c>
      <c r="AD51" s="22" t="s">
        <v>33</v>
      </c>
    </row>
    <row r="52" spans="1:30" ht="48" x14ac:dyDescent="0.25">
      <c r="A52" s="4" t="s">
        <v>234</v>
      </c>
      <c r="B52" s="4" t="s">
        <v>34</v>
      </c>
      <c r="C52" s="4" t="str">
        <f t="shared" si="9"/>
        <v>PRY-07-01</v>
      </c>
      <c r="D52" s="2" t="s">
        <v>235</v>
      </c>
      <c r="E52" s="2" t="s">
        <v>236</v>
      </c>
      <c r="F52" s="2" t="s">
        <v>241</v>
      </c>
      <c r="G52" s="2" t="s">
        <v>242</v>
      </c>
      <c r="H52" s="5">
        <v>44927</v>
      </c>
      <c r="I52" s="5">
        <v>45992</v>
      </c>
      <c r="J52" s="6">
        <f t="shared" ref="J52" si="20">+_xlfn.DAYS(I52,H52)/365</f>
        <v>2.9178082191780823</v>
      </c>
      <c r="K52" s="2" t="s">
        <v>167</v>
      </c>
      <c r="L52" s="2" t="s">
        <v>238</v>
      </c>
      <c r="M52" s="2" t="s">
        <v>239</v>
      </c>
      <c r="N52" s="2" t="s">
        <v>240</v>
      </c>
      <c r="O52" s="2"/>
      <c r="P52" s="28">
        <v>0.3</v>
      </c>
      <c r="Q52" s="28">
        <v>0.5</v>
      </c>
      <c r="R52" s="28">
        <v>0.1</v>
      </c>
      <c r="S52" s="28">
        <v>0.1</v>
      </c>
      <c r="T52" s="26">
        <f t="shared" si="11"/>
        <v>1</v>
      </c>
      <c r="U52" s="29">
        <v>0.24</v>
      </c>
      <c r="V52" s="29"/>
      <c r="W52" s="29"/>
      <c r="X52" s="29"/>
      <c r="Y52" s="26">
        <f t="shared" si="12"/>
        <v>0.24</v>
      </c>
      <c r="Z52" s="29">
        <f t="shared" si="13"/>
        <v>0.8</v>
      </c>
      <c r="AA52" s="29">
        <f t="shared" si="0"/>
        <v>0</v>
      </c>
      <c r="AB52" s="29">
        <f t="shared" si="0"/>
        <v>0</v>
      </c>
      <c r="AC52" s="29">
        <f t="shared" si="0"/>
        <v>0</v>
      </c>
      <c r="AD52" s="22" t="s">
        <v>33</v>
      </c>
    </row>
    <row r="53" spans="1:30" ht="36" x14ac:dyDescent="0.25">
      <c r="A53" s="7" t="s">
        <v>243</v>
      </c>
      <c r="B53" s="7" t="s">
        <v>24</v>
      </c>
      <c r="C53" s="7" t="str">
        <f t="shared" si="9"/>
        <v>PRY-08-00</v>
      </c>
      <c r="D53" s="11" t="s">
        <v>244</v>
      </c>
      <c r="E53" s="11" t="s">
        <v>26</v>
      </c>
      <c r="F53" s="11" t="s">
        <v>245</v>
      </c>
      <c r="G53" s="11"/>
      <c r="H53" s="12">
        <f>+_xlfn.MINIFS($H54:$H$142,$A54:$A$142,$A53)</f>
        <v>45231</v>
      </c>
      <c r="I53" s="12">
        <f>+_xlfn.MAXIFS($I54:$I$142,$A54:$A$142,$A53)</f>
        <v>45656</v>
      </c>
      <c r="J53" s="13">
        <f>+_xlfn.DAYS(I53,H53)/365</f>
        <v>1.1643835616438356</v>
      </c>
      <c r="K53" s="11" t="s">
        <v>167</v>
      </c>
      <c r="L53" s="11" t="s">
        <v>198</v>
      </c>
      <c r="M53" s="11" t="s">
        <v>30</v>
      </c>
      <c r="N53" s="11" t="s">
        <v>199</v>
      </c>
      <c r="O53" s="11" t="s">
        <v>246</v>
      </c>
      <c r="P53" s="25">
        <f>+SUM(P54:P55)/SUM($P$11:$S$12)</f>
        <v>0.37500000000000006</v>
      </c>
      <c r="Q53" s="25">
        <f t="shared" ref="Q53:S53" si="21">+SUM(Q54:Q55)/SUM($P$11:$S$12)</f>
        <v>0.62500000000000011</v>
      </c>
      <c r="R53" s="25">
        <f t="shared" si="21"/>
        <v>0</v>
      </c>
      <c r="S53" s="25">
        <f t="shared" si="21"/>
        <v>0</v>
      </c>
      <c r="T53" s="26">
        <f t="shared" si="11"/>
        <v>1.0000000000000002</v>
      </c>
      <c r="U53" s="26">
        <v>0.3409124999999999</v>
      </c>
      <c r="V53" s="26">
        <v>0.58333333333333326</v>
      </c>
      <c r="W53" s="26"/>
      <c r="X53" s="26"/>
      <c r="Y53" s="26">
        <f t="shared" si="12"/>
        <v>0.92424583333333321</v>
      </c>
      <c r="Z53" s="26">
        <f t="shared" si="13"/>
        <v>0.90909999999999958</v>
      </c>
      <c r="AA53" s="26">
        <f t="shared" si="0"/>
        <v>0.93333333333333302</v>
      </c>
      <c r="AB53" s="26" t="str">
        <f t="shared" si="0"/>
        <v/>
      </c>
      <c r="AC53" s="26" t="str">
        <f t="shared" si="0"/>
        <v/>
      </c>
      <c r="AD53" s="22" t="s">
        <v>33</v>
      </c>
    </row>
    <row r="54" spans="1:30" ht="48" x14ac:dyDescent="0.25">
      <c r="A54" s="4" t="s">
        <v>243</v>
      </c>
      <c r="B54" s="4" t="s">
        <v>34</v>
      </c>
      <c r="C54" s="4" t="str">
        <f t="shared" si="9"/>
        <v>PRY-08-01</v>
      </c>
      <c r="D54" s="2" t="s">
        <v>247</v>
      </c>
      <c r="E54" s="2" t="s">
        <v>26</v>
      </c>
      <c r="F54" s="2" t="s">
        <v>248</v>
      </c>
      <c r="G54" s="2" t="s">
        <v>202</v>
      </c>
      <c r="H54" s="5">
        <v>45231</v>
      </c>
      <c r="I54" s="5">
        <v>45366</v>
      </c>
      <c r="J54" s="6">
        <f t="shared" ref="J54" si="22">+_xlfn.DAYS(I54,H54)/365</f>
        <v>0.36986301369863012</v>
      </c>
      <c r="K54" s="2" t="s">
        <v>167</v>
      </c>
      <c r="L54" s="2" t="s">
        <v>198</v>
      </c>
      <c r="M54" s="2" t="s">
        <v>30</v>
      </c>
      <c r="N54" s="2" t="s">
        <v>199</v>
      </c>
      <c r="O54" s="2" t="s">
        <v>246</v>
      </c>
      <c r="P54" s="28">
        <v>0.75</v>
      </c>
      <c r="Q54" s="28">
        <v>0.25</v>
      </c>
      <c r="R54" s="28"/>
      <c r="S54" s="28"/>
      <c r="T54" s="26">
        <f t="shared" si="11"/>
        <v>1</v>
      </c>
      <c r="U54" s="29">
        <v>0.68182499999999979</v>
      </c>
      <c r="V54" s="29">
        <v>0.16666666666666666</v>
      </c>
      <c r="W54" s="29"/>
      <c r="X54" s="29"/>
      <c r="Y54" s="26">
        <f t="shared" si="12"/>
        <v>0.84849166666666642</v>
      </c>
      <c r="Z54" s="29">
        <f t="shared" si="13"/>
        <v>0.90909999999999969</v>
      </c>
      <c r="AA54" s="29">
        <f t="shared" si="0"/>
        <v>0.66666666666666663</v>
      </c>
      <c r="AB54" s="29" t="str">
        <f t="shared" si="0"/>
        <v/>
      </c>
      <c r="AC54" s="29" t="str">
        <f t="shared" si="0"/>
        <v/>
      </c>
      <c r="AD54" s="22" t="s">
        <v>33</v>
      </c>
    </row>
    <row r="55" spans="1:30" ht="84" x14ac:dyDescent="0.25">
      <c r="A55" s="4" t="s">
        <v>243</v>
      </c>
      <c r="B55" s="4" t="s">
        <v>38</v>
      </c>
      <c r="C55" s="4" t="str">
        <f t="shared" si="9"/>
        <v>PRY-08-02</v>
      </c>
      <c r="D55" s="2" t="s">
        <v>167</v>
      </c>
      <c r="E55" s="2" t="s">
        <v>40</v>
      </c>
      <c r="F55" s="2" t="s">
        <v>249</v>
      </c>
      <c r="G55" s="2" t="s">
        <v>250</v>
      </c>
      <c r="H55" s="5">
        <v>45413</v>
      </c>
      <c r="I55" s="5">
        <v>45656</v>
      </c>
      <c r="J55" s="6">
        <f t="shared" si="14"/>
        <v>0.66575342465753429</v>
      </c>
      <c r="K55" s="2" t="s">
        <v>167</v>
      </c>
      <c r="L55" s="2" t="s">
        <v>198</v>
      </c>
      <c r="M55" s="2" t="s">
        <v>30</v>
      </c>
      <c r="N55" s="2" t="s">
        <v>199</v>
      </c>
      <c r="O55" s="2" t="s">
        <v>246</v>
      </c>
      <c r="P55" s="28"/>
      <c r="Q55" s="28">
        <v>1</v>
      </c>
      <c r="R55" s="28"/>
      <c r="S55" s="28"/>
      <c r="T55" s="26">
        <f t="shared" si="11"/>
        <v>1</v>
      </c>
      <c r="U55" s="29"/>
      <c r="V55" s="29">
        <v>1</v>
      </c>
      <c r="W55" s="29"/>
      <c r="X55" s="29"/>
      <c r="Y55" s="26">
        <f t="shared" si="12"/>
        <v>1</v>
      </c>
      <c r="Z55" s="29" t="str">
        <f t="shared" si="13"/>
        <v/>
      </c>
      <c r="AA55" s="29">
        <f t="shared" si="0"/>
        <v>1</v>
      </c>
      <c r="AB55" s="29" t="str">
        <f t="shared" si="0"/>
        <v/>
      </c>
      <c r="AC55" s="29" t="str">
        <f t="shared" si="0"/>
        <v/>
      </c>
    </row>
    <row r="56" spans="1:30" ht="60" x14ac:dyDescent="0.25">
      <c r="A56" s="7" t="s">
        <v>251</v>
      </c>
      <c r="B56" s="7" t="s">
        <v>24</v>
      </c>
      <c r="C56" s="7" t="str">
        <f t="shared" si="9"/>
        <v>PRY-09-00</v>
      </c>
      <c r="D56" s="17" t="s">
        <v>252</v>
      </c>
      <c r="E56" s="11" t="s">
        <v>26</v>
      </c>
      <c r="F56" s="17" t="s">
        <v>253</v>
      </c>
      <c r="G56" s="17"/>
      <c r="H56" s="12">
        <f>+_xlfn.MINIFS($H57:$H$142,$A57:$A$142,$A56)</f>
        <v>44927</v>
      </c>
      <c r="I56" s="12">
        <f>+_xlfn.MAXIFS($I57:$I$142,$A57:$A$142,$A56)</f>
        <v>45748</v>
      </c>
      <c r="J56" s="13">
        <f>+_xlfn.DAYS(I56,H56)/365</f>
        <v>2.2493150684931509</v>
      </c>
      <c r="K56" s="17" t="s">
        <v>167</v>
      </c>
      <c r="L56" s="17" t="s">
        <v>254</v>
      </c>
      <c r="M56" s="17" t="s">
        <v>255</v>
      </c>
      <c r="N56" s="17" t="s">
        <v>256</v>
      </c>
      <c r="O56" s="17" t="s">
        <v>257</v>
      </c>
      <c r="P56" s="30">
        <f>+SUM(P57:P60)/SUM($P$4:$S$7)</f>
        <v>0.15</v>
      </c>
      <c r="Q56" s="30">
        <f t="shared" ref="Q56:S56" si="23">+SUM(Q57:Q60)/SUM($P$4:$S$7)</f>
        <v>0.85</v>
      </c>
      <c r="R56" s="30">
        <f t="shared" si="23"/>
        <v>0</v>
      </c>
      <c r="S56" s="30">
        <f t="shared" si="23"/>
        <v>0</v>
      </c>
      <c r="T56" s="26">
        <f t="shared" si="11"/>
        <v>1</v>
      </c>
      <c r="U56" s="26">
        <v>0.15</v>
      </c>
      <c r="V56" s="26">
        <v>0.63749999999999951</v>
      </c>
      <c r="W56" s="26"/>
      <c r="X56" s="26"/>
      <c r="Y56" s="26">
        <f t="shared" si="12"/>
        <v>0.78749999999999953</v>
      </c>
      <c r="Z56" s="26">
        <f t="shared" si="13"/>
        <v>1</v>
      </c>
      <c r="AA56" s="26">
        <f t="shared" si="0"/>
        <v>0.74999999999999944</v>
      </c>
      <c r="AB56" s="26" t="str">
        <f t="shared" si="0"/>
        <v/>
      </c>
      <c r="AC56" s="26" t="str">
        <f t="shared" si="0"/>
        <v/>
      </c>
      <c r="AD56" s="23" t="s">
        <v>33</v>
      </c>
    </row>
    <row r="57" spans="1:30" ht="48" x14ac:dyDescent="0.25">
      <c r="A57" s="4" t="s">
        <v>251</v>
      </c>
      <c r="B57" s="4" t="s">
        <v>34</v>
      </c>
      <c r="C57" s="4" t="str">
        <f t="shared" si="9"/>
        <v>PRY-09-01</v>
      </c>
      <c r="D57" s="2" t="s">
        <v>167</v>
      </c>
      <c r="E57" s="2" t="s">
        <v>26</v>
      </c>
      <c r="F57" s="2" t="s">
        <v>258</v>
      </c>
      <c r="G57" s="2" t="s">
        <v>259</v>
      </c>
      <c r="H57" s="5">
        <v>44927</v>
      </c>
      <c r="I57" s="5">
        <v>45657</v>
      </c>
      <c r="J57" s="6">
        <f t="shared" ref="J57:J72" si="24">+_xlfn.DAYS(I57,H57)/365</f>
        <v>2</v>
      </c>
      <c r="K57" s="2" t="s">
        <v>167</v>
      </c>
      <c r="L57" s="2" t="s">
        <v>198</v>
      </c>
      <c r="M57" s="2" t="s">
        <v>30</v>
      </c>
      <c r="N57" s="2" t="s">
        <v>260</v>
      </c>
      <c r="O57" s="2" t="s">
        <v>257</v>
      </c>
      <c r="P57" s="28">
        <v>0.5</v>
      </c>
      <c r="Q57" s="28">
        <v>0.5</v>
      </c>
      <c r="R57" s="28"/>
      <c r="S57" s="28"/>
      <c r="T57" s="26">
        <f t="shared" si="11"/>
        <v>1</v>
      </c>
      <c r="U57" s="29">
        <v>0.5</v>
      </c>
      <c r="V57" s="29">
        <v>0.375</v>
      </c>
      <c r="W57" s="29"/>
      <c r="X57" s="29"/>
      <c r="Y57" s="26">
        <f t="shared" si="12"/>
        <v>0.875</v>
      </c>
      <c r="Z57" s="29">
        <f t="shared" si="13"/>
        <v>1</v>
      </c>
      <c r="AA57" s="29">
        <f t="shared" si="0"/>
        <v>0.75</v>
      </c>
      <c r="AB57" s="29" t="str">
        <f t="shared" si="0"/>
        <v/>
      </c>
      <c r="AC57" s="29" t="str">
        <f t="shared" si="0"/>
        <v/>
      </c>
      <c r="AD57" s="22" t="s">
        <v>33</v>
      </c>
    </row>
    <row r="58" spans="1:30" ht="48" x14ac:dyDescent="0.25">
      <c r="A58" s="4" t="s">
        <v>251</v>
      </c>
      <c r="B58" s="4" t="s">
        <v>38</v>
      </c>
      <c r="C58" s="4" t="str">
        <f t="shared" si="9"/>
        <v>PRY-09-02</v>
      </c>
      <c r="D58" s="2" t="s">
        <v>261</v>
      </c>
      <c r="E58" s="2" t="s">
        <v>26</v>
      </c>
      <c r="F58" s="2" t="s">
        <v>262</v>
      </c>
      <c r="G58" s="2" t="s">
        <v>263</v>
      </c>
      <c r="H58" s="5">
        <v>45292</v>
      </c>
      <c r="I58" s="5">
        <v>45748</v>
      </c>
      <c r="J58" s="6">
        <f t="shared" si="24"/>
        <v>1.2493150684931507</v>
      </c>
      <c r="K58" s="2" t="s">
        <v>167</v>
      </c>
      <c r="L58" s="2" t="s">
        <v>198</v>
      </c>
      <c r="M58" s="2" t="s">
        <v>30</v>
      </c>
      <c r="N58" s="2" t="s">
        <v>260</v>
      </c>
      <c r="O58" s="2" t="s">
        <v>257</v>
      </c>
      <c r="P58" s="28"/>
      <c r="Q58" s="28">
        <v>1</v>
      </c>
      <c r="R58" s="28"/>
      <c r="S58" s="28"/>
      <c r="T58" s="26">
        <f t="shared" si="11"/>
        <v>1</v>
      </c>
      <c r="U58" s="29"/>
      <c r="V58" s="29">
        <v>0.75</v>
      </c>
      <c r="W58" s="29"/>
      <c r="X58" s="29"/>
      <c r="Y58" s="26">
        <f t="shared" si="12"/>
        <v>0.75</v>
      </c>
      <c r="Z58" s="29" t="str">
        <f t="shared" si="13"/>
        <v/>
      </c>
      <c r="AA58" s="29">
        <f t="shared" si="0"/>
        <v>0.75</v>
      </c>
      <c r="AB58" s="29" t="str">
        <f t="shared" si="0"/>
        <v/>
      </c>
      <c r="AC58" s="29" t="str">
        <f t="shared" si="0"/>
        <v/>
      </c>
      <c r="AD58" s="22" t="s">
        <v>33</v>
      </c>
    </row>
    <row r="59" spans="1:30" ht="36" x14ac:dyDescent="0.25">
      <c r="A59" s="4" t="s">
        <v>251</v>
      </c>
      <c r="B59" s="4" t="s">
        <v>44</v>
      </c>
      <c r="C59" s="4" t="str">
        <f t="shared" si="9"/>
        <v>PRY-09-03</v>
      </c>
      <c r="D59" s="2" t="s">
        <v>264</v>
      </c>
      <c r="E59" s="2" t="s">
        <v>26</v>
      </c>
      <c r="F59" s="2" t="s">
        <v>265</v>
      </c>
      <c r="G59" s="2" t="s">
        <v>264</v>
      </c>
      <c r="H59" s="5">
        <v>44927</v>
      </c>
      <c r="I59" s="5">
        <v>45657</v>
      </c>
      <c r="J59" s="6">
        <f t="shared" si="24"/>
        <v>2</v>
      </c>
      <c r="K59" s="2" t="s">
        <v>167</v>
      </c>
      <c r="L59" s="2" t="s">
        <v>198</v>
      </c>
      <c r="M59" s="2" t="s">
        <v>30</v>
      </c>
      <c r="N59" s="2" t="s">
        <v>260</v>
      </c>
      <c r="O59" s="2" t="s">
        <v>257</v>
      </c>
      <c r="P59" s="28">
        <v>0.1</v>
      </c>
      <c r="Q59" s="28">
        <v>0.9</v>
      </c>
      <c r="R59" s="28"/>
      <c r="S59" s="28"/>
      <c r="T59" s="26">
        <f t="shared" si="11"/>
        <v>1</v>
      </c>
      <c r="U59" s="29">
        <v>0.1</v>
      </c>
      <c r="V59" s="29">
        <v>0.67499999999999993</v>
      </c>
      <c r="W59" s="29"/>
      <c r="X59" s="29"/>
      <c r="Y59" s="26">
        <f t="shared" si="12"/>
        <v>0.77499999999999991</v>
      </c>
      <c r="Z59" s="29">
        <f t="shared" si="13"/>
        <v>1</v>
      </c>
      <c r="AA59" s="29">
        <f t="shared" si="0"/>
        <v>0.74999999999999989</v>
      </c>
      <c r="AB59" s="29" t="str">
        <f t="shared" si="0"/>
        <v/>
      </c>
      <c r="AC59" s="29" t="str">
        <f t="shared" si="0"/>
        <v/>
      </c>
      <c r="AD59" s="22" t="s">
        <v>33</v>
      </c>
    </row>
    <row r="60" spans="1:30" ht="36" x14ac:dyDescent="0.25">
      <c r="A60" s="4" t="s">
        <v>251</v>
      </c>
      <c r="B60" s="4" t="s">
        <v>49</v>
      </c>
      <c r="C60" s="4" t="str">
        <f t="shared" si="9"/>
        <v>PRY-09-04</v>
      </c>
      <c r="D60" s="2" t="s">
        <v>266</v>
      </c>
      <c r="E60" s="2" t="s">
        <v>26</v>
      </c>
      <c r="F60" s="2" t="s">
        <v>267</v>
      </c>
      <c r="G60" s="2" t="s">
        <v>268</v>
      </c>
      <c r="H60" s="5">
        <v>45292</v>
      </c>
      <c r="I60" s="5">
        <v>45748</v>
      </c>
      <c r="J60" s="6">
        <f t="shared" si="24"/>
        <v>1.2493150684931507</v>
      </c>
      <c r="K60" s="2" t="s">
        <v>167</v>
      </c>
      <c r="L60" s="2" t="s">
        <v>198</v>
      </c>
      <c r="M60" s="2" t="s">
        <v>30</v>
      </c>
      <c r="N60" s="2" t="s">
        <v>260</v>
      </c>
      <c r="O60" s="2" t="s">
        <v>257</v>
      </c>
      <c r="P60" s="28"/>
      <c r="Q60" s="28">
        <v>1</v>
      </c>
      <c r="R60" s="28"/>
      <c r="S60" s="28"/>
      <c r="T60" s="26">
        <f t="shared" si="11"/>
        <v>1</v>
      </c>
      <c r="U60" s="29"/>
      <c r="V60" s="29">
        <v>0.75</v>
      </c>
      <c r="W60" s="29"/>
      <c r="X60" s="29"/>
      <c r="Y60" s="26">
        <f t="shared" si="12"/>
        <v>0.75</v>
      </c>
      <c r="Z60" s="29" t="str">
        <f t="shared" si="13"/>
        <v/>
      </c>
      <c r="AA60" s="29">
        <f t="shared" si="0"/>
        <v>0.75</v>
      </c>
      <c r="AB60" s="29" t="str">
        <f t="shared" si="0"/>
        <v/>
      </c>
      <c r="AC60" s="29" t="str">
        <f t="shared" si="0"/>
        <v/>
      </c>
      <c r="AD60" s="22" t="s">
        <v>33</v>
      </c>
    </row>
    <row r="61" spans="1:30" ht="36" x14ac:dyDescent="0.25">
      <c r="A61" s="4" t="s">
        <v>251</v>
      </c>
      <c r="B61" s="4" t="s">
        <v>53</v>
      </c>
      <c r="C61" s="4" t="str">
        <f t="shared" ref="C61" si="25">+A61&amp;"-"&amp;B61</f>
        <v>PRY-09-05</v>
      </c>
      <c r="D61" s="2" t="s">
        <v>269</v>
      </c>
      <c r="E61" s="2" t="s">
        <v>26</v>
      </c>
      <c r="F61" s="2" t="s">
        <v>270</v>
      </c>
      <c r="G61" s="2"/>
      <c r="H61" s="5"/>
      <c r="I61" s="5"/>
      <c r="J61" s="6"/>
      <c r="K61" s="2" t="s">
        <v>167</v>
      </c>
      <c r="L61" s="2" t="s">
        <v>271</v>
      </c>
      <c r="M61" s="2" t="s">
        <v>139</v>
      </c>
      <c r="N61" s="2" t="s">
        <v>140</v>
      </c>
      <c r="O61" s="2"/>
      <c r="P61" s="28"/>
      <c r="Q61" s="28"/>
      <c r="R61" s="28"/>
      <c r="S61" s="28"/>
      <c r="T61" s="26"/>
      <c r="U61" s="29"/>
      <c r="V61" s="29"/>
      <c r="W61" s="29"/>
      <c r="X61" s="29"/>
      <c r="Y61" s="26"/>
      <c r="Z61" s="29"/>
      <c r="AA61" s="29"/>
      <c r="AB61" s="29"/>
      <c r="AC61" s="29"/>
    </row>
    <row r="62" spans="1:30" ht="60" x14ac:dyDescent="0.25">
      <c r="A62" s="7" t="s">
        <v>272</v>
      </c>
      <c r="B62" s="7" t="s">
        <v>24</v>
      </c>
      <c r="C62" s="7" t="str">
        <f t="shared" si="9"/>
        <v>PRY-10-00</v>
      </c>
      <c r="D62" s="17" t="s">
        <v>273</v>
      </c>
      <c r="E62" s="11" t="s">
        <v>26</v>
      </c>
      <c r="F62" s="17" t="s">
        <v>274</v>
      </c>
      <c r="G62" s="17"/>
      <c r="H62" s="12">
        <f>+_xlfn.MINIFS($H63:$H$142,$A63:$A$142,$A62)</f>
        <v>44927</v>
      </c>
      <c r="I62" s="12">
        <f>+_xlfn.MAXIFS($I63:$I$142,$A63:$A$142,$A62)</f>
        <v>45748</v>
      </c>
      <c r="J62" s="13">
        <f>+_xlfn.DAYS(I62,H62)/365</f>
        <v>2.2493150684931509</v>
      </c>
      <c r="K62" s="17" t="s">
        <v>167</v>
      </c>
      <c r="L62" s="17" t="s">
        <v>275</v>
      </c>
      <c r="M62" s="17" t="s">
        <v>255</v>
      </c>
      <c r="N62" s="17" t="s">
        <v>256</v>
      </c>
      <c r="O62" s="17" t="s">
        <v>257</v>
      </c>
      <c r="P62" s="30">
        <f>+SUM(P63:P66)/SUM($P$9:$S$12)</f>
        <v>0.15000000000000002</v>
      </c>
      <c r="Q62" s="30">
        <f t="shared" ref="Q62:S62" si="26">+SUM(Q63:Q66)/SUM($P$9:$S$12)</f>
        <v>0.85000000000000009</v>
      </c>
      <c r="R62" s="30">
        <f t="shared" si="26"/>
        <v>0</v>
      </c>
      <c r="S62" s="30">
        <f t="shared" si="26"/>
        <v>0</v>
      </c>
      <c r="T62" s="26">
        <f t="shared" si="11"/>
        <v>1</v>
      </c>
      <c r="U62" s="26">
        <v>0.15</v>
      </c>
      <c r="V62" s="26">
        <v>0.63749999999999951</v>
      </c>
      <c r="W62" s="26"/>
      <c r="X62" s="26"/>
      <c r="Y62" s="26">
        <f t="shared" si="12"/>
        <v>0.78749999999999953</v>
      </c>
      <c r="Z62" s="26">
        <f t="shared" si="13"/>
        <v>0.99999999999999978</v>
      </c>
      <c r="AA62" s="26">
        <f t="shared" si="0"/>
        <v>0.74999999999999933</v>
      </c>
      <c r="AB62" s="26" t="str">
        <f t="shared" si="0"/>
        <v/>
      </c>
      <c r="AC62" s="26" t="str">
        <f t="shared" si="0"/>
        <v/>
      </c>
      <c r="AD62" s="23" t="s">
        <v>33</v>
      </c>
    </row>
    <row r="63" spans="1:30" ht="36" x14ac:dyDescent="0.25">
      <c r="A63" s="4" t="s">
        <v>272</v>
      </c>
      <c r="B63" s="4" t="s">
        <v>34</v>
      </c>
      <c r="C63" s="4" t="str">
        <f t="shared" si="9"/>
        <v>PRY-10-01</v>
      </c>
      <c r="D63" s="2" t="s">
        <v>167</v>
      </c>
      <c r="E63" s="2" t="s">
        <v>26</v>
      </c>
      <c r="F63" s="2" t="s">
        <v>276</v>
      </c>
      <c r="G63" s="2" t="s">
        <v>277</v>
      </c>
      <c r="H63" s="5">
        <v>44927</v>
      </c>
      <c r="I63" s="5">
        <v>45657</v>
      </c>
      <c r="J63" s="6">
        <f t="shared" si="24"/>
        <v>2</v>
      </c>
      <c r="K63" s="2" t="s">
        <v>167</v>
      </c>
      <c r="L63" s="2" t="s">
        <v>278</v>
      </c>
      <c r="M63" s="2" t="s">
        <v>30</v>
      </c>
      <c r="N63" s="2" t="s">
        <v>260</v>
      </c>
      <c r="O63" s="2" t="s">
        <v>257</v>
      </c>
      <c r="P63" s="28">
        <v>0.5</v>
      </c>
      <c r="Q63" s="28">
        <v>0.5</v>
      </c>
      <c r="R63" s="28"/>
      <c r="S63" s="28"/>
      <c r="T63" s="26">
        <f t="shared" si="11"/>
        <v>1</v>
      </c>
      <c r="U63" s="29">
        <v>0.5</v>
      </c>
      <c r="V63" s="29">
        <v>0.375</v>
      </c>
      <c r="W63" s="29"/>
      <c r="X63" s="29"/>
      <c r="Y63" s="26">
        <f t="shared" si="12"/>
        <v>0.875</v>
      </c>
      <c r="Z63" s="29">
        <f t="shared" si="13"/>
        <v>1</v>
      </c>
      <c r="AA63" s="29">
        <f t="shared" si="0"/>
        <v>0.75</v>
      </c>
      <c r="AB63" s="29" t="str">
        <f t="shared" si="0"/>
        <v/>
      </c>
      <c r="AC63" s="29" t="str">
        <f t="shared" si="0"/>
        <v/>
      </c>
      <c r="AD63" s="22" t="s">
        <v>33</v>
      </c>
    </row>
    <row r="64" spans="1:30" ht="36" x14ac:dyDescent="0.25">
      <c r="A64" s="4" t="s">
        <v>272</v>
      </c>
      <c r="B64" s="4" t="s">
        <v>38</v>
      </c>
      <c r="C64" s="4" t="str">
        <f t="shared" si="9"/>
        <v>PRY-10-02</v>
      </c>
      <c r="D64" s="2" t="s">
        <v>261</v>
      </c>
      <c r="E64" s="2" t="s">
        <v>26</v>
      </c>
      <c r="F64" s="2" t="s">
        <v>279</v>
      </c>
      <c r="G64" s="2" t="s">
        <v>280</v>
      </c>
      <c r="H64" s="5">
        <v>45292</v>
      </c>
      <c r="I64" s="5">
        <v>45657</v>
      </c>
      <c r="J64" s="6">
        <f t="shared" si="24"/>
        <v>1</v>
      </c>
      <c r="K64" s="2" t="s">
        <v>167</v>
      </c>
      <c r="L64" s="2" t="s">
        <v>278</v>
      </c>
      <c r="M64" s="2" t="s">
        <v>30</v>
      </c>
      <c r="N64" s="2" t="s">
        <v>260</v>
      </c>
      <c r="O64" s="2" t="s">
        <v>257</v>
      </c>
      <c r="P64" s="28"/>
      <c r="Q64" s="28">
        <v>1</v>
      </c>
      <c r="R64" s="28"/>
      <c r="S64" s="28"/>
      <c r="T64" s="26">
        <f t="shared" si="11"/>
        <v>1</v>
      </c>
      <c r="U64" s="29"/>
      <c r="V64" s="29">
        <v>0.75</v>
      </c>
      <c r="W64" s="29"/>
      <c r="X64" s="29"/>
      <c r="Y64" s="26">
        <f t="shared" si="12"/>
        <v>0.75</v>
      </c>
      <c r="Z64" s="29" t="str">
        <f t="shared" si="13"/>
        <v/>
      </c>
      <c r="AA64" s="29">
        <f t="shared" si="0"/>
        <v>0.75</v>
      </c>
      <c r="AB64" s="29" t="str">
        <f t="shared" si="0"/>
        <v/>
      </c>
      <c r="AC64" s="29" t="str">
        <f t="shared" si="0"/>
        <v/>
      </c>
      <c r="AD64" s="22" t="s">
        <v>33</v>
      </c>
    </row>
    <row r="65" spans="1:30" ht="36" x14ac:dyDescent="0.25">
      <c r="A65" s="4" t="s">
        <v>272</v>
      </c>
      <c r="B65" s="4" t="s">
        <v>44</v>
      </c>
      <c r="C65" s="4" t="str">
        <f t="shared" si="9"/>
        <v>PRY-10-03</v>
      </c>
      <c r="D65" s="2" t="s">
        <v>264</v>
      </c>
      <c r="E65" s="2" t="s">
        <v>26</v>
      </c>
      <c r="F65" s="2" t="s">
        <v>281</v>
      </c>
      <c r="G65" s="2" t="s">
        <v>264</v>
      </c>
      <c r="H65" s="5">
        <v>44927</v>
      </c>
      <c r="I65" s="5">
        <v>45657</v>
      </c>
      <c r="J65" s="6">
        <f t="shared" si="24"/>
        <v>2</v>
      </c>
      <c r="K65" s="2" t="s">
        <v>167</v>
      </c>
      <c r="L65" s="2" t="s">
        <v>278</v>
      </c>
      <c r="M65" s="2" t="s">
        <v>30</v>
      </c>
      <c r="N65" s="2" t="s">
        <v>260</v>
      </c>
      <c r="O65" s="2" t="s">
        <v>257</v>
      </c>
      <c r="P65" s="28">
        <v>0.1</v>
      </c>
      <c r="Q65" s="28">
        <v>0.9</v>
      </c>
      <c r="R65" s="28"/>
      <c r="S65" s="28"/>
      <c r="T65" s="26">
        <f t="shared" si="11"/>
        <v>1</v>
      </c>
      <c r="U65" s="29">
        <v>0.1</v>
      </c>
      <c r="V65" s="29">
        <v>0.67499999999999993</v>
      </c>
      <c r="W65" s="29"/>
      <c r="X65" s="29"/>
      <c r="Y65" s="26">
        <f t="shared" si="12"/>
        <v>0.77499999999999991</v>
      </c>
      <c r="Z65" s="29">
        <f t="shared" si="13"/>
        <v>1</v>
      </c>
      <c r="AA65" s="29">
        <f t="shared" si="0"/>
        <v>0.74999999999999989</v>
      </c>
      <c r="AB65" s="29" t="str">
        <f t="shared" si="0"/>
        <v/>
      </c>
      <c r="AC65" s="29" t="str">
        <f t="shared" si="0"/>
        <v/>
      </c>
      <c r="AD65" s="22" t="s">
        <v>33</v>
      </c>
    </row>
    <row r="66" spans="1:30" ht="36" x14ac:dyDescent="0.25">
      <c r="A66" s="4" t="s">
        <v>272</v>
      </c>
      <c r="B66" s="4" t="s">
        <v>49</v>
      </c>
      <c r="C66" s="4" t="str">
        <f t="shared" si="9"/>
        <v>PRY-10-04</v>
      </c>
      <c r="D66" s="2" t="s">
        <v>266</v>
      </c>
      <c r="E66" s="2" t="s">
        <v>26</v>
      </c>
      <c r="F66" s="2" t="s">
        <v>282</v>
      </c>
      <c r="G66" s="2" t="s">
        <v>283</v>
      </c>
      <c r="H66" s="5">
        <v>45292</v>
      </c>
      <c r="I66" s="5">
        <v>45748</v>
      </c>
      <c r="J66" s="6">
        <f t="shared" si="24"/>
        <v>1.2493150684931507</v>
      </c>
      <c r="K66" s="2" t="s">
        <v>167</v>
      </c>
      <c r="L66" s="2" t="s">
        <v>278</v>
      </c>
      <c r="M66" s="2" t="s">
        <v>30</v>
      </c>
      <c r="N66" s="2" t="s">
        <v>260</v>
      </c>
      <c r="O66" s="2" t="s">
        <v>257</v>
      </c>
      <c r="P66" s="28"/>
      <c r="Q66" s="28">
        <v>1</v>
      </c>
      <c r="R66" s="28"/>
      <c r="S66" s="28"/>
      <c r="T66" s="26">
        <f t="shared" si="11"/>
        <v>1</v>
      </c>
      <c r="U66" s="29"/>
      <c r="V66" s="29">
        <v>0.75</v>
      </c>
      <c r="W66" s="29"/>
      <c r="X66" s="29"/>
      <c r="Y66" s="26">
        <f t="shared" si="12"/>
        <v>0.75</v>
      </c>
      <c r="Z66" s="29" t="str">
        <f t="shared" si="13"/>
        <v/>
      </c>
      <c r="AA66" s="29">
        <f t="shared" si="0"/>
        <v>0.75</v>
      </c>
      <c r="AB66" s="29" t="str">
        <f t="shared" si="0"/>
        <v/>
      </c>
      <c r="AC66" s="29" t="str">
        <f t="shared" si="0"/>
        <v/>
      </c>
      <c r="AD66" s="22" t="s">
        <v>33</v>
      </c>
    </row>
    <row r="67" spans="1:30" ht="36" x14ac:dyDescent="0.25">
      <c r="A67" s="4" t="s">
        <v>272</v>
      </c>
      <c r="B67" s="4" t="s">
        <v>53</v>
      </c>
      <c r="C67" s="4" t="str">
        <f t="shared" ref="C67" si="27">+A67&amp;"-"&amp;B67</f>
        <v>PRY-10-05</v>
      </c>
      <c r="D67" s="2" t="s">
        <v>269</v>
      </c>
      <c r="E67" s="2" t="s">
        <v>26</v>
      </c>
      <c r="F67" s="2" t="s">
        <v>284</v>
      </c>
      <c r="G67" s="2"/>
      <c r="H67" s="5"/>
      <c r="I67" s="5"/>
      <c r="J67" s="6"/>
      <c r="K67" s="2" t="s">
        <v>167</v>
      </c>
      <c r="L67" s="2" t="s">
        <v>271</v>
      </c>
      <c r="M67" s="2" t="s">
        <v>139</v>
      </c>
      <c r="N67" s="2" t="s">
        <v>140</v>
      </c>
      <c r="O67" s="2"/>
      <c r="P67" s="28"/>
      <c r="Q67" s="28"/>
      <c r="R67" s="28"/>
      <c r="S67" s="28"/>
      <c r="T67" s="26"/>
      <c r="U67" s="29"/>
      <c r="V67" s="29"/>
      <c r="W67" s="29"/>
      <c r="X67" s="29"/>
      <c r="Y67" s="26"/>
      <c r="Z67" s="29"/>
      <c r="AA67" s="29"/>
      <c r="AB67" s="29"/>
      <c r="AC67" s="29"/>
    </row>
    <row r="68" spans="1:30" ht="48" x14ac:dyDescent="0.25">
      <c r="A68" s="7" t="s">
        <v>285</v>
      </c>
      <c r="B68" s="7" t="s">
        <v>24</v>
      </c>
      <c r="C68" s="7" t="str">
        <f t="shared" si="9"/>
        <v>PRY-11-00</v>
      </c>
      <c r="D68" s="17" t="s">
        <v>286</v>
      </c>
      <c r="E68" s="11" t="s">
        <v>236</v>
      </c>
      <c r="F68" s="17" t="s">
        <v>287</v>
      </c>
      <c r="G68" s="17"/>
      <c r="H68" s="12">
        <f>+_xlfn.MINIFS($H69:$H$142,$A69:$A$142,$A68)</f>
        <v>45231</v>
      </c>
      <c r="I68" s="12">
        <f>+_xlfn.MAXIFS($I69:$I$142,$A69:$A$142,$A68)</f>
        <v>45657</v>
      </c>
      <c r="J68" s="13">
        <f>+_xlfn.DAYS(I68,H68)/365</f>
        <v>1.167123287671233</v>
      </c>
      <c r="K68" s="17" t="s">
        <v>167</v>
      </c>
      <c r="L68" s="17" t="s">
        <v>288</v>
      </c>
      <c r="M68" s="17" t="s">
        <v>30</v>
      </c>
      <c r="N68" s="17" t="s">
        <v>260</v>
      </c>
      <c r="O68" s="17" t="s">
        <v>257</v>
      </c>
      <c r="P68" s="30">
        <f>+SUM(P69:P72)/SUM($P$14:$S$17)</f>
        <v>0.05</v>
      </c>
      <c r="Q68" s="30">
        <f t="shared" ref="Q68:S68" si="28">+SUM(Q69:Q72)/SUM($P$14:$S$17)</f>
        <v>0.95</v>
      </c>
      <c r="R68" s="30">
        <f t="shared" si="28"/>
        <v>0</v>
      </c>
      <c r="S68" s="30">
        <f t="shared" si="28"/>
        <v>0</v>
      </c>
      <c r="T68" s="26">
        <f t="shared" si="11"/>
        <v>1</v>
      </c>
      <c r="U68" s="26">
        <v>0.05</v>
      </c>
      <c r="V68" s="26">
        <v>0.56729055258466998</v>
      </c>
      <c r="W68" s="26"/>
      <c r="X68" s="26"/>
      <c r="Y68" s="26">
        <f t="shared" si="12"/>
        <v>0.61729055258467003</v>
      </c>
      <c r="Z68" s="26">
        <f t="shared" si="13"/>
        <v>1</v>
      </c>
      <c r="AA68" s="26">
        <f t="shared" si="0"/>
        <v>0.59714795008912636</v>
      </c>
      <c r="AB68" s="26" t="str">
        <f t="shared" si="0"/>
        <v/>
      </c>
      <c r="AC68" s="26" t="str">
        <f t="shared" si="0"/>
        <v/>
      </c>
      <c r="AD68" s="23" t="s">
        <v>33</v>
      </c>
    </row>
    <row r="69" spans="1:30" ht="36" x14ac:dyDescent="0.25">
      <c r="A69" s="4" t="s">
        <v>285</v>
      </c>
      <c r="B69" s="4" t="s">
        <v>34</v>
      </c>
      <c r="C69" s="4" t="str">
        <f t="shared" si="9"/>
        <v>PRY-11-01</v>
      </c>
      <c r="D69" s="2" t="s">
        <v>167</v>
      </c>
      <c r="E69" s="2" t="s">
        <v>236</v>
      </c>
      <c r="F69" s="2" t="s">
        <v>289</v>
      </c>
      <c r="G69" s="2" t="s">
        <v>277</v>
      </c>
      <c r="H69" s="5">
        <v>45231</v>
      </c>
      <c r="I69" s="5">
        <v>45657</v>
      </c>
      <c r="J69" s="6">
        <f t="shared" si="24"/>
        <v>1.167123287671233</v>
      </c>
      <c r="K69" s="2" t="s">
        <v>167</v>
      </c>
      <c r="L69" s="2" t="s">
        <v>198</v>
      </c>
      <c r="M69" s="2" t="s">
        <v>30</v>
      </c>
      <c r="N69" s="2" t="s">
        <v>260</v>
      </c>
      <c r="O69" s="2" t="s">
        <v>257</v>
      </c>
      <c r="P69" s="28">
        <v>0.1</v>
      </c>
      <c r="Q69" s="28">
        <v>0.9</v>
      </c>
      <c r="R69" s="28"/>
      <c r="S69" s="28"/>
      <c r="T69" s="26">
        <f t="shared" si="11"/>
        <v>1</v>
      </c>
      <c r="U69" s="29">
        <v>0.1</v>
      </c>
      <c r="V69" s="29">
        <v>0.375</v>
      </c>
      <c r="W69" s="29"/>
      <c r="X69" s="29"/>
      <c r="Y69" s="26">
        <f t="shared" si="12"/>
        <v>0.47499999999999998</v>
      </c>
      <c r="Z69" s="29">
        <f t="shared" si="13"/>
        <v>1</v>
      </c>
      <c r="AA69" s="29">
        <f t="shared" si="0"/>
        <v>0.41666666666666663</v>
      </c>
      <c r="AB69" s="29" t="str">
        <f t="shared" si="0"/>
        <v/>
      </c>
      <c r="AC69" s="29" t="str">
        <f t="shared" si="0"/>
        <v/>
      </c>
      <c r="AD69" s="22" t="s">
        <v>33</v>
      </c>
    </row>
    <row r="70" spans="1:30" ht="36" x14ac:dyDescent="0.25">
      <c r="A70" s="4" t="s">
        <v>285</v>
      </c>
      <c r="B70" s="4" t="s">
        <v>38</v>
      </c>
      <c r="C70" s="4" t="str">
        <f t="shared" si="9"/>
        <v>PRY-11-02</v>
      </c>
      <c r="D70" s="2" t="s">
        <v>261</v>
      </c>
      <c r="E70" s="2" t="s">
        <v>236</v>
      </c>
      <c r="F70" s="2" t="s">
        <v>290</v>
      </c>
      <c r="G70" s="2" t="s">
        <v>259</v>
      </c>
      <c r="H70" s="5">
        <v>45231</v>
      </c>
      <c r="I70" s="5">
        <v>45657</v>
      </c>
      <c r="J70" s="6">
        <f t="shared" si="24"/>
        <v>1.167123287671233</v>
      </c>
      <c r="K70" s="2" t="s">
        <v>222</v>
      </c>
      <c r="L70" s="2" t="s">
        <v>198</v>
      </c>
      <c r="M70" s="2" t="s">
        <v>30</v>
      </c>
      <c r="N70" s="2" t="s">
        <v>260</v>
      </c>
      <c r="O70" s="2" t="s">
        <v>257</v>
      </c>
      <c r="P70" s="28">
        <v>0.1</v>
      </c>
      <c r="Q70" s="28">
        <v>0.9</v>
      </c>
      <c r="R70" s="28"/>
      <c r="S70" s="28"/>
      <c r="T70" s="26">
        <f t="shared" si="11"/>
        <v>1</v>
      </c>
      <c r="U70" s="29">
        <v>0.1</v>
      </c>
      <c r="V70" s="29">
        <v>0.375</v>
      </c>
      <c r="W70" s="29"/>
      <c r="X70" s="29"/>
      <c r="Y70" s="26">
        <f t="shared" si="12"/>
        <v>0.47499999999999998</v>
      </c>
      <c r="Z70" s="29">
        <f t="shared" si="13"/>
        <v>1</v>
      </c>
      <c r="AA70" s="29">
        <f t="shared" si="13"/>
        <v>0.41666666666666663</v>
      </c>
      <c r="AB70" s="29" t="str">
        <f t="shared" si="13"/>
        <v/>
      </c>
      <c r="AC70" s="29" t="str">
        <f t="shared" si="13"/>
        <v/>
      </c>
      <c r="AD70" s="22" t="s">
        <v>33</v>
      </c>
    </row>
    <row r="71" spans="1:30" ht="36" x14ac:dyDescent="0.25">
      <c r="A71" s="4" t="s">
        <v>285</v>
      </c>
      <c r="B71" s="4" t="s">
        <v>44</v>
      </c>
      <c r="C71" s="4" t="str">
        <f t="shared" si="9"/>
        <v>PRY-11-03</v>
      </c>
      <c r="D71" s="2" t="s">
        <v>264</v>
      </c>
      <c r="E71" s="2" t="s">
        <v>236</v>
      </c>
      <c r="F71" s="2" t="s">
        <v>291</v>
      </c>
      <c r="G71" s="2" t="s">
        <v>292</v>
      </c>
      <c r="H71" s="5">
        <v>45444</v>
      </c>
      <c r="I71" s="5">
        <v>45657</v>
      </c>
      <c r="J71" s="6">
        <f t="shared" si="24"/>
        <v>0.58356164383561648</v>
      </c>
      <c r="K71" s="2" t="s">
        <v>222</v>
      </c>
      <c r="L71" s="2" t="s">
        <v>198</v>
      </c>
      <c r="M71" s="2" t="s">
        <v>30</v>
      </c>
      <c r="N71" s="2" t="s">
        <v>260</v>
      </c>
      <c r="O71" s="2" t="s">
        <v>257</v>
      </c>
      <c r="P71" s="28"/>
      <c r="Q71" s="28">
        <v>1</v>
      </c>
      <c r="R71" s="28"/>
      <c r="S71" s="28"/>
      <c r="T71" s="26">
        <f t="shared" ref="T71:T72" si="29">+SUM(P71:S71)</f>
        <v>1</v>
      </c>
      <c r="U71" s="29"/>
      <c r="V71" s="29">
        <v>0.42857142857142855</v>
      </c>
      <c r="W71" s="29"/>
      <c r="X71" s="29"/>
      <c r="Y71" s="26">
        <f t="shared" si="12"/>
        <v>0.42857142857142855</v>
      </c>
      <c r="Z71" s="29" t="str">
        <f t="shared" ref="Z71:AC72" si="30">IFERROR(U71/P71,"")</f>
        <v/>
      </c>
      <c r="AA71" s="29">
        <f t="shared" si="30"/>
        <v>0.42857142857142855</v>
      </c>
      <c r="AB71" s="29" t="str">
        <f t="shared" si="30"/>
        <v/>
      </c>
      <c r="AC71" s="29" t="str">
        <f t="shared" si="30"/>
        <v/>
      </c>
      <c r="AD71" s="22" t="s">
        <v>33</v>
      </c>
    </row>
    <row r="72" spans="1:30" ht="36" x14ac:dyDescent="0.25">
      <c r="A72" s="4" t="s">
        <v>285</v>
      </c>
      <c r="B72" s="4" t="s">
        <v>49</v>
      </c>
      <c r="C72" s="4" t="str">
        <f t="shared" si="9"/>
        <v>PRY-11-04</v>
      </c>
      <c r="D72" s="2" t="s">
        <v>266</v>
      </c>
      <c r="E72" s="2" t="s">
        <v>236</v>
      </c>
      <c r="F72" s="2" t="s">
        <v>293</v>
      </c>
      <c r="G72" s="2" t="s">
        <v>294</v>
      </c>
      <c r="H72" s="5">
        <v>45292</v>
      </c>
      <c r="I72" s="5">
        <v>45657</v>
      </c>
      <c r="J72" s="6">
        <f t="shared" si="24"/>
        <v>1</v>
      </c>
      <c r="K72" s="2" t="s">
        <v>222</v>
      </c>
      <c r="L72" s="2" t="s">
        <v>198</v>
      </c>
      <c r="M72" s="2" t="s">
        <v>30</v>
      </c>
      <c r="N72" s="2" t="s">
        <v>260</v>
      </c>
      <c r="O72" s="2" t="s">
        <v>257</v>
      </c>
      <c r="P72" s="28"/>
      <c r="Q72" s="28">
        <v>1</v>
      </c>
      <c r="R72" s="28"/>
      <c r="S72" s="28"/>
      <c r="T72" s="26">
        <f t="shared" si="29"/>
        <v>1</v>
      </c>
      <c r="U72" s="29"/>
      <c r="V72" s="29">
        <v>0.41666666666666663</v>
      </c>
      <c r="W72" s="29"/>
      <c r="X72" s="29"/>
      <c r="Y72" s="26">
        <f t="shared" si="12"/>
        <v>0.41666666666666663</v>
      </c>
      <c r="Z72" s="29" t="str">
        <f t="shared" si="30"/>
        <v/>
      </c>
      <c r="AA72" s="29">
        <f t="shared" si="30"/>
        <v>0.41666666666666663</v>
      </c>
      <c r="AB72" s="29" t="str">
        <f t="shared" si="30"/>
        <v/>
      </c>
      <c r="AC72" s="29" t="str">
        <f t="shared" si="30"/>
        <v/>
      </c>
      <c r="AD72" s="22" t="s">
        <v>33</v>
      </c>
    </row>
    <row r="73" spans="1:30" s="23" customFormat="1" ht="84" x14ac:dyDescent="0.25">
      <c r="A73" s="9" t="s">
        <v>295</v>
      </c>
      <c r="B73" s="9" t="s">
        <v>24</v>
      </c>
      <c r="C73" s="9" t="str">
        <f t="shared" si="9"/>
        <v>PRY-12-00</v>
      </c>
      <c r="D73" s="17" t="s">
        <v>296</v>
      </c>
      <c r="E73" s="11" t="s">
        <v>103</v>
      </c>
      <c r="F73" s="17" t="s">
        <v>297</v>
      </c>
      <c r="G73" s="17"/>
      <c r="H73" s="12">
        <f>+_xlfn.MINIFS($H74:$H$142,$A74:$A$142,$A73)</f>
        <v>44927</v>
      </c>
      <c r="I73" s="12">
        <f>+_xlfn.MAXIFS($I74:$I$142,$A74:$A$142,$A73)</f>
        <v>45657</v>
      </c>
      <c r="J73" s="13">
        <f>+_xlfn.DAYS(I73,H73)/365</f>
        <v>2</v>
      </c>
      <c r="K73" s="17" t="s">
        <v>167</v>
      </c>
      <c r="L73" s="17" t="s">
        <v>288</v>
      </c>
      <c r="M73" s="11" t="s">
        <v>30</v>
      </c>
      <c r="N73" s="11" t="s">
        <v>190</v>
      </c>
      <c r="O73" s="11" t="s">
        <v>191</v>
      </c>
      <c r="P73" s="25">
        <f>+SUM(P74)/SUM($Q$74:$T$74)</f>
        <v>1</v>
      </c>
      <c r="Q73" s="25">
        <f t="shared" ref="Q73:S73" si="31">+SUM(Q74)/SUM($Q$74:$T$74)</f>
        <v>0</v>
      </c>
      <c r="R73" s="25">
        <f t="shared" si="31"/>
        <v>0</v>
      </c>
      <c r="S73" s="25">
        <f t="shared" si="31"/>
        <v>0</v>
      </c>
      <c r="T73" s="31">
        <f t="shared" ref="T73:T129" si="32">+SUM(P73:S73)</f>
        <v>1</v>
      </c>
      <c r="U73" s="31">
        <v>1</v>
      </c>
      <c r="V73" s="31"/>
      <c r="W73" s="31"/>
      <c r="X73" s="31"/>
      <c r="Y73" s="26">
        <f t="shared" ref="Y73:Y129" si="33">+SUM(U73:X73)</f>
        <v>1</v>
      </c>
      <c r="Z73" s="31">
        <f t="shared" ref="Z73:AC129" si="34">IFERROR(U73/P73,"")</f>
        <v>1</v>
      </c>
      <c r="AA73" s="31" t="str">
        <f t="shared" si="34"/>
        <v/>
      </c>
      <c r="AB73" s="31" t="str">
        <f t="shared" si="34"/>
        <v/>
      </c>
      <c r="AC73" s="31" t="str">
        <f t="shared" si="34"/>
        <v/>
      </c>
      <c r="AD73" s="23" t="s">
        <v>33</v>
      </c>
    </row>
    <row r="74" spans="1:30" ht="24" x14ac:dyDescent="0.25">
      <c r="A74" s="4" t="s">
        <v>295</v>
      </c>
      <c r="B74" s="4" t="s">
        <v>34</v>
      </c>
      <c r="C74" s="4" t="str">
        <f t="shared" si="9"/>
        <v>PRY-12-01</v>
      </c>
      <c r="D74" s="2" t="s">
        <v>298</v>
      </c>
      <c r="E74" s="2" t="s">
        <v>103</v>
      </c>
      <c r="F74" s="2"/>
      <c r="G74" s="2"/>
      <c r="H74" s="5">
        <v>44927</v>
      </c>
      <c r="I74" s="5">
        <v>45657</v>
      </c>
      <c r="J74" s="6">
        <f t="shared" ref="J74:J131" si="35">+_xlfn.DAYS(I74,H74)/365</f>
        <v>2</v>
      </c>
      <c r="K74" s="2" t="s">
        <v>222</v>
      </c>
      <c r="L74" s="2" t="s">
        <v>288</v>
      </c>
      <c r="M74" s="2" t="s">
        <v>30</v>
      </c>
      <c r="N74" s="2" t="s">
        <v>190</v>
      </c>
      <c r="O74" s="2" t="s">
        <v>191</v>
      </c>
      <c r="P74" s="28">
        <v>1</v>
      </c>
      <c r="Q74" s="28"/>
      <c r="R74" s="28"/>
      <c r="S74" s="28"/>
      <c r="T74" s="26">
        <f t="shared" si="32"/>
        <v>1</v>
      </c>
      <c r="U74" s="29">
        <v>1</v>
      </c>
      <c r="V74" s="29"/>
      <c r="W74" s="29"/>
      <c r="X74" s="29"/>
      <c r="Y74" s="26">
        <f t="shared" si="33"/>
        <v>1</v>
      </c>
      <c r="Z74" s="29">
        <f t="shared" si="34"/>
        <v>1</v>
      </c>
      <c r="AA74" s="29" t="str">
        <f t="shared" si="34"/>
        <v/>
      </c>
      <c r="AB74" s="29" t="str">
        <f t="shared" si="34"/>
        <v/>
      </c>
      <c r="AC74" s="29" t="str">
        <f t="shared" si="34"/>
        <v/>
      </c>
    </row>
    <row r="75" spans="1:30" ht="60" x14ac:dyDescent="0.25">
      <c r="A75" s="10" t="s">
        <v>299</v>
      </c>
      <c r="B75" s="7" t="s">
        <v>24</v>
      </c>
      <c r="C75" s="10" t="s">
        <v>300</v>
      </c>
      <c r="D75" s="18" t="s">
        <v>301</v>
      </c>
      <c r="E75" s="11" t="s">
        <v>26</v>
      </c>
      <c r="F75" s="19" t="s">
        <v>302</v>
      </c>
      <c r="G75" s="18"/>
      <c r="H75" s="12">
        <f>+_xlfn.MINIFS($H76:$H$142,$A76:$A$142,$A75)</f>
        <v>45200</v>
      </c>
      <c r="I75" s="12">
        <f>+_xlfn.MAXIFS($I76:$I$142,$A76:$A$142,$A75)</f>
        <v>46386</v>
      </c>
      <c r="J75" s="13">
        <f>+_xlfn.DAYS(I75,H75)/365</f>
        <v>3.2493150684931509</v>
      </c>
      <c r="K75" s="18" t="s">
        <v>167</v>
      </c>
      <c r="L75" s="18" t="s">
        <v>303</v>
      </c>
      <c r="M75" s="18" t="s">
        <v>304</v>
      </c>
      <c r="N75" s="18" t="s">
        <v>305</v>
      </c>
      <c r="O75" s="18" t="s">
        <v>306</v>
      </c>
      <c r="P75" s="25">
        <f>+SUM(P76:P78)/SUM($P$76:$S$78)</f>
        <v>0.66666666666666663</v>
      </c>
      <c r="Q75" s="25">
        <f t="shared" ref="Q75:S75" si="36">+SUM(Q76:Q78)/SUM($P$76:$S$78)</f>
        <v>0.16666666666666666</v>
      </c>
      <c r="R75" s="25">
        <f t="shared" si="36"/>
        <v>8.3333333333333329E-2</v>
      </c>
      <c r="S75" s="25">
        <f t="shared" si="36"/>
        <v>8.3333333333333329E-2</v>
      </c>
      <c r="T75" s="32">
        <f t="shared" si="32"/>
        <v>1</v>
      </c>
      <c r="U75" s="32">
        <v>0.66666666666666663</v>
      </c>
      <c r="V75" s="32">
        <v>0.20000000000000015</v>
      </c>
      <c r="W75" s="32"/>
      <c r="X75" s="32"/>
      <c r="Y75" s="26">
        <f t="shared" si="33"/>
        <v>0.86666666666666681</v>
      </c>
      <c r="Z75" s="32">
        <f t="shared" si="34"/>
        <v>1</v>
      </c>
      <c r="AA75" s="32">
        <f t="shared" si="34"/>
        <v>1.2000000000000011</v>
      </c>
      <c r="AB75" s="32">
        <f t="shared" si="34"/>
        <v>0</v>
      </c>
      <c r="AC75" s="32">
        <f t="shared" si="34"/>
        <v>0</v>
      </c>
    </row>
    <row r="76" spans="1:30" ht="24" x14ac:dyDescent="0.25">
      <c r="A76" s="4" t="s">
        <v>299</v>
      </c>
      <c r="B76" s="4" t="s">
        <v>34</v>
      </c>
      <c r="C76" s="4" t="s">
        <v>307</v>
      </c>
      <c r="D76" s="2" t="s">
        <v>308</v>
      </c>
      <c r="E76" s="2" t="s">
        <v>40</v>
      </c>
      <c r="F76" s="2" t="s">
        <v>309</v>
      </c>
      <c r="G76" s="2" t="s">
        <v>310</v>
      </c>
      <c r="H76" s="5">
        <v>45200</v>
      </c>
      <c r="I76" s="5">
        <v>45627</v>
      </c>
      <c r="J76" s="6">
        <f t="shared" si="35"/>
        <v>1.1698630136986301</v>
      </c>
      <c r="K76" s="2" t="s">
        <v>222</v>
      </c>
      <c r="L76" s="2" t="s">
        <v>303</v>
      </c>
      <c r="M76" s="2" t="s">
        <v>304</v>
      </c>
      <c r="N76" s="2" t="s">
        <v>305</v>
      </c>
      <c r="O76" s="2" t="s">
        <v>306</v>
      </c>
      <c r="P76" s="28">
        <v>1</v>
      </c>
      <c r="Q76" s="28"/>
      <c r="R76" s="28"/>
      <c r="S76" s="28"/>
      <c r="T76" s="26">
        <f t="shared" si="32"/>
        <v>1</v>
      </c>
      <c r="U76" s="29">
        <v>1</v>
      </c>
      <c r="V76" s="29"/>
      <c r="W76" s="29"/>
      <c r="X76" s="29"/>
      <c r="Y76" s="26">
        <f t="shared" si="33"/>
        <v>1</v>
      </c>
      <c r="Z76" s="29">
        <f t="shared" si="34"/>
        <v>1</v>
      </c>
      <c r="AA76" s="29" t="str">
        <f t="shared" si="34"/>
        <v/>
      </c>
      <c r="AB76" s="29" t="str">
        <f t="shared" si="34"/>
        <v/>
      </c>
      <c r="AC76" s="29" t="str">
        <f t="shared" si="34"/>
        <v/>
      </c>
    </row>
    <row r="77" spans="1:30" ht="24" x14ac:dyDescent="0.25">
      <c r="A77" s="4" t="s">
        <v>299</v>
      </c>
      <c r="B77" s="4" t="s">
        <v>38</v>
      </c>
      <c r="C77" s="4" t="s">
        <v>311</v>
      </c>
      <c r="D77" s="2" t="s">
        <v>312</v>
      </c>
      <c r="E77" s="2" t="s">
        <v>40</v>
      </c>
      <c r="F77" s="2" t="s">
        <v>313</v>
      </c>
      <c r="G77" s="2" t="s">
        <v>314</v>
      </c>
      <c r="H77" s="5">
        <v>45200</v>
      </c>
      <c r="I77" s="5">
        <v>45627</v>
      </c>
      <c r="J77" s="6">
        <f t="shared" si="35"/>
        <v>1.1698630136986301</v>
      </c>
      <c r="K77" s="2" t="s">
        <v>222</v>
      </c>
      <c r="L77" s="2" t="s">
        <v>303</v>
      </c>
      <c r="M77" s="2" t="s">
        <v>304</v>
      </c>
      <c r="N77" s="2" t="s">
        <v>305</v>
      </c>
      <c r="O77" s="2" t="s">
        <v>306</v>
      </c>
      <c r="P77" s="28">
        <v>1</v>
      </c>
      <c r="Q77" s="28"/>
      <c r="R77" s="28"/>
      <c r="S77" s="28"/>
      <c r="T77" s="26">
        <f t="shared" si="32"/>
        <v>1</v>
      </c>
      <c r="U77" s="29">
        <v>1</v>
      </c>
      <c r="V77" s="29"/>
      <c r="W77" s="29"/>
      <c r="X77" s="29"/>
      <c r="Y77" s="26">
        <f t="shared" si="33"/>
        <v>1</v>
      </c>
      <c r="Z77" s="29">
        <f t="shared" si="34"/>
        <v>1</v>
      </c>
      <c r="AA77" s="29" t="str">
        <f t="shared" si="34"/>
        <v/>
      </c>
      <c r="AB77" s="29" t="str">
        <f t="shared" si="34"/>
        <v/>
      </c>
      <c r="AC77" s="29" t="str">
        <f t="shared" si="34"/>
        <v/>
      </c>
    </row>
    <row r="78" spans="1:30" ht="24" x14ac:dyDescent="0.25">
      <c r="A78" s="4" t="s">
        <v>299</v>
      </c>
      <c r="B78" s="4" t="s">
        <v>44</v>
      </c>
      <c r="C78" s="4" t="str">
        <f t="shared" si="9"/>
        <v>PRY-13-03</v>
      </c>
      <c r="D78" s="2" t="s">
        <v>315</v>
      </c>
      <c r="E78" s="2" t="s">
        <v>26</v>
      </c>
      <c r="F78" s="2" t="s">
        <v>316</v>
      </c>
      <c r="G78" s="2"/>
      <c r="H78" s="5">
        <v>45231</v>
      </c>
      <c r="I78" s="5">
        <v>46386</v>
      </c>
      <c r="J78" s="6">
        <f t="shared" si="35"/>
        <v>3.1643835616438358</v>
      </c>
      <c r="K78" s="2" t="s">
        <v>222</v>
      </c>
      <c r="L78" s="2" t="s">
        <v>303</v>
      </c>
      <c r="M78" s="2" t="s">
        <v>304</v>
      </c>
      <c r="N78" s="2" t="s">
        <v>305</v>
      </c>
      <c r="O78" s="2" t="s">
        <v>306</v>
      </c>
      <c r="P78" s="28"/>
      <c r="Q78" s="28">
        <v>0.5</v>
      </c>
      <c r="R78" s="28">
        <v>0.25</v>
      </c>
      <c r="S78" s="28">
        <v>0.25</v>
      </c>
      <c r="T78" s="26">
        <f t="shared" si="32"/>
        <v>1</v>
      </c>
      <c r="U78" s="29"/>
      <c r="V78" s="29">
        <v>0.15</v>
      </c>
      <c r="W78" s="29"/>
      <c r="X78" s="29"/>
      <c r="Y78" s="26">
        <f t="shared" si="33"/>
        <v>0.15</v>
      </c>
      <c r="Z78" s="29" t="str">
        <f t="shared" si="34"/>
        <v/>
      </c>
      <c r="AA78" s="29">
        <f t="shared" si="34"/>
        <v>0.3</v>
      </c>
      <c r="AB78" s="29">
        <f t="shared" si="34"/>
        <v>0</v>
      </c>
      <c r="AC78" s="29">
        <f t="shared" si="34"/>
        <v>0</v>
      </c>
    </row>
    <row r="79" spans="1:30" ht="72" x14ac:dyDescent="0.25">
      <c r="A79" s="7" t="s">
        <v>317</v>
      </c>
      <c r="B79" s="7" t="s">
        <v>24</v>
      </c>
      <c r="C79" s="7" t="str">
        <f t="shared" ref="C79:C132" si="37">+A79&amp;"-"&amp;B79</f>
        <v>PRY-14-00</v>
      </c>
      <c r="D79" s="11" t="s">
        <v>318</v>
      </c>
      <c r="E79" s="11" t="s">
        <v>26</v>
      </c>
      <c r="F79" s="11" t="s">
        <v>319</v>
      </c>
      <c r="G79" s="11"/>
      <c r="H79" s="12">
        <f>+_xlfn.MINIFS($H80:$H$142,$A80:$A$142,$A79)</f>
        <v>44958</v>
      </c>
      <c r="I79" s="12">
        <f>+_xlfn.MAXIFS($I80:$I$142,$A80:$A$142,$A79)</f>
        <v>46386</v>
      </c>
      <c r="J79" s="13">
        <f>+_xlfn.DAYS(I79,H79)/365</f>
        <v>3.9123287671232876</v>
      </c>
      <c r="K79" s="11" t="s">
        <v>167</v>
      </c>
      <c r="L79" s="11" t="s">
        <v>320</v>
      </c>
      <c r="M79" s="11" t="s">
        <v>321</v>
      </c>
      <c r="N79" s="11" t="s">
        <v>322</v>
      </c>
      <c r="O79" s="11" t="s">
        <v>323</v>
      </c>
      <c r="P79" s="25">
        <f>+SUM(P80:P85)/SUM($P$80:$S$85)</f>
        <v>0.39999999999999997</v>
      </c>
      <c r="Q79" s="25">
        <f t="shared" ref="Q79:S79" si="38">+SUM(Q80:Q85)/SUM($P$80:$S$85)</f>
        <v>0.3</v>
      </c>
      <c r="R79" s="25">
        <f t="shared" si="38"/>
        <v>0.19999999999999998</v>
      </c>
      <c r="S79" s="25">
        <f t="shared" si="38"/>
        <v>9.9999999999999992E-2</v>
      </c>
      <c r="T79" s="26">
        <f t="shared" si="32"/>
        <v>0.99999999999999989</v>
      </c>
      <c r="U79" s="26">
        <v>0.39999999999999997</v>
      </c>
      <c r="V79" s="26">
        <v>0.30000000000000043</v>
      </c>
      <c r="W79" s="26"/>
      <c r="X79" s="26"/>
      <c r="Y79" s="26">
        <f t="shared" si="33"/>
        <v>0.7000000000000004</v>
      </c>
      <c r="Z79" s="26">
        <f t="shared" si="34"/>
        <v>1</v>
      </c>
      <c r="AA79" s="26">
        <f t="shared" si="34"/>
        <v>1.0000000000000016</v>
      </c>
      <c r="AB79" s="26">
        <f t="shared" si="34"/>
        <v>0</v>
      </c>
      <c r="AC79" s="26">
        <f t="shared" si="34"/>
        <v>0</v>
      </c>
    </row>
    <row r="80" spans="1:30" ht="24" x14ac:dyDescent="0.25">
      <c r="A80" s="4" t="s">
        <v>317</v>
      </c>
      <c r="B80" s="4" t="s">
        <v>34</v>
      </c>
      <c r="C80" s="4" t="str">
        <f t="shared" si="37"/>
        <v>PRY-14-01</v>
      </c>
      <c r="D80" s="2" t="s">
        <v>324</v>
      </c>
      <c r="E80" s="2" t="s">
        <v>26</v>
      </c>
      <c r="F80" s="2" t="s">
        <v>325</v>
      </c>
      <c r="G80" s="2"/>
      <c r="H80" s="5">
        <v>44958</v>
      </c>
      <c r="I80" s="5">
        <v>46386</v>
      </c>
      <c r="J80" s="6">
        <f t="shared" si="35"/>
        <v>3.9123287671232876</v>
      </c>
      <c r="K80" s="2" t="s">
        <v>167</v>
      </c>
      <c r="L80" s="2" t="s">
        <v>320</v>
      </c>
      <c r="M80" s="2" t="s">
        <v>321</v>
      </c>
      <c r="N80" s="2" t="s">
        <v>322</v>
      </c>
      <c r="O80" s="2" t="s">
        <v>323</v>
      </c>
      <c r="P80" s="28">
        <v>0.4</v>
      </c>
      <c r="Q80" s="28">
        <v>0.3</v>
      </c>
      <c r="R80" s="28">
        <v>0.2</v>
      </c>
      <c r="S80" s="28">
        <v>0.1</v>
      </c>
      <c r="T80" s="26">
        <f t="shared" si="32"/>
        <v>0.99999999999999989</v>
      </c>
      <c r="U80" s="29">
        <v>0.4</v>
      </c>
      <c r="V80" s="29">
        <v>0.3</v>
      </c>
      <c r="W80" s="29"/>
      <c r="X80" s="29"/>
      <c r="Y80" s="26">
        <f t="shared" si="33"/>
        <v>0.7</v>
      </c>
      <c r="Z80" s="29">
        <f t="shared" si="34"/>
        <v>1</v>
      </c>
      <c r="AA80" s="29">
        <f t="shared" si="34"/>
        <v>1</v>
      </c>
      <c r="AB80" s="29">
        <f t="shared" si="34"/>
        <v>0</v>
      </c>
      <c r="AC80" s="29">
        <f t="shared" si="34"/>
        <v>0</v>
      </c>
    </row>
    <row r="81" spans="1:30" ht="24" x14ac:dyDescent="0.25">
      <c r="A81" s="4" t="s">
        <v>317</v>
      </c>
      <c r="B81" s="4" t="s">
        <v>38</v>
      </c>
      <c r="C81" s="4" t="str">
        <f t="shared" si="37"/>
        <v>PRY-14-02</v>
      </c>
      <c r="D81" s="2" t="s">
        <v>326</v>
      </c>
      <c r="E81" s="2" t="s">
        <v>26</v>
      </c>
      <c r="F81" s="2" t="s">
        <v>327</v>
      </c>
      <c r="G81" s="2"/>
      <c r="H81" s="5">
        <v>44958</v>
      </c>
      <c r="I81" s="5">
        <v>46386</v>
      </c>
      <c r="J81" s="6">
        <f t="shared" si="35"/>
        <v>3.9123287671232876</v>
      </c>
      <c r="K81" s="2" t="s">
        <v>167</v>
      </c>
      <c r="L81" s="2" t="s">
        <v>320</v>
      </c>
      <c r="M81" s="2" t="s">
        <v>321</v>
      </c>
      <c r="N81" s="2" t="s">
        <v>322</v>
      </c>
      <c r="O81" s="2" t="s">
        <v>323</v>
      </c>
      <c r="P81" s="28">
        <v>0.4</v>
      </c>
      <c r="Q81" s="28">
        <v>0.3</v>
      </c>
      <c r="R81" s="28">
        <v>0.2</v>
      </c>
      <c r="S81" s="28">
        <v>0.1</v>
      </c>
      <c r="T81" s="26">
        <f t="shared" si="32"/>
        <v>0.99999999999999989</v>
      </c>
      <c r="U81" s="29">
        <v>0.4</v>
      </c>
      <c r="V81" s="29">
        <v>0.3</v>
      </c>
      <c r="W81" s="29"/>
      <c r="X81" s="29"/>
      <c r="Y81" s="26">
        <f t="shared" si="33"/>
        <v>0.7</v>
      </c>
      <c r="Z81" s="29">
        <f t="shared" si="34"/>
        <v>1</v>
      </c>
      <c r="AA81" s="29">
        <f t="shared" si="34"/>
        <v>1</v>
      </c>
      <c r="AB81" s="29">
        <f t="shared" si="34"/>
        <v>0</v>
      </c>
      <c r="AC81" s="29">
        <f t="shared" si="34"/>
        <v>0</v>
      </c>
    </row>
    <row r="82" spans="1:30" ht="36" x14ac:dyDescent="0.25">
      <c r="A82" s="4" t="s">
        <v>317</v>
      </c>
      <c r="B82" s="4" t="s">
        <v>44</v>
      </c>
      <c r="C82" s="4" t="str">
        <f t="shared" si="37"/>
        <v>PRY-14-03</v>
      </c>
      <c r="D82" s="2" t="s">
        <v>328</v>
      </c>
      <c r="E82" s="2" t="s">
        <v>26</v>
      </c>
      <c r="F82" s="2" t="s">
        <v>329</v>
      </c>
      <c r="G82" s="2"/>
      <c r="H82" s="5">
        <v>44958</v>
      </c>
      <c r="I82" s="5">
        <v>46386</v>
      </c>
      <c r="J82" s="6">
        <f t="shared" si="35"/>
        <v>3.9123287671232876</v>
      </c>
      <c r="K82" s="2" t="s">
        <v>167</v>
      </c>
      <c r="L82" s="2" t="s">
        <v>320</v>
      </c>
      <c r="M82" s="2" t="s">
        <v>321</v>
      </c>
      <c r="N82" s="2" t="s">
        <v>322</v>
      </c>
      <c r="O82" s="2" t="s">
        <v>323</v>
      </c>
      <c r="P82" s="28">
        <v>0.4</v>
      </c>
      <c r="Q82" s="28">
        <v>0.3</v>
      </c>
      <c r="R82" s="28">
        <v>0.2</v>
      </c>
      <c r="S82" s="28">
        <v>0.1</v>
      </c>
      <c r="T82" s="26">
        <f t="shared" si="32"/>
        <v>0.99999999999999989</v>
      </c>
      <c r="U82" s="29">
        <v>0.4</v>
      </c>
      <c r="V82" s="29">
        <v>0.3</v>
      </c>
      <c r="W82" s="29"/>
      <c r="X82" s="29"/>
      <c r="Y82" s="26">
        <f t="shared" si="33"/>
        <v>0.7</v>
      </c>
      <c r="Z82" s="29">
        <f t="shared" si="34"/>
        <v>1</v>
      </c>
      <c r="AA82" s="29">
        <f t="shared" si="34"/>
        <v>1</v>
      </c>
      <c r="AB82" s="29">
        <f t="shared" si="34"/>
        <v>0</v>
      </c>
      <c r="AC82" s="29">
        <f t="shared" si="34"/>
        <v>0</v>
      </c>
    </row>
    <row r="83" spans="1:30" ht="24" x14ac:dyDescent="0.25">
      <c r="A83" s="4" t="s">
        <v>317</v>
      </c>
      <c r="B83" s="4" t="s">
        <v>49</v>
      </c>
      <c r="C83" s="4" t="str">
        <f t="shared" si="37"/>
        <v>PRY-14-04</v>
      </c>
      <c r="D83" s="2" t="s">
        <v>330</v>
      </c>
      <c r="E83" s="2" t="s">
        <v>26</v>
      </c>
      <c r="F83" s="2" t="s">
        <v>331</v>
      </c>
      <c r="G83" s="2"/>
      <c r="H83" s="5">
        <v>44958</v>
      </c>
      <c r="I83" s="5">
        <v>46386</v>
      </c>
      <c r="J83" s="6">
        <f t="shared" si="35"/>
        <v>3.9123287671232876</v>
      </c>
      <c r="K83" s="2" t="s">
        <v>167</v>
      </c>
      <c r="L83" s="2" t="s">
        <v>320</v>
      </c>
      <c r="M83" s="2" t="s">
        <v>321</v>
      </c>
      <c r="N83" s="2" t="s">
        <v>322</v>
      </c>
      <c r="O83" s="2" t="s">
        <v>323</v>
      </c>
      <c r="P83" s="28">
        <v>0.4</v>
      </c>
      <c r="Q83" s="28">
        <v>0.3</v>
      </c>
      <c r="R83" s="28">
        <v>0.2</v>
      </c>
      <c r="S83" s="28">
        <v>0.1</v>
      </c>
      <c r="T83" s="26">
        <f t="shared" si="32"/>
        <v>0.99999999999999989</v>
      </c>
      <c r="U83" s="29">
        <v>0.4</v>
      </c>
      <c r="V83" s="29">
        <v>0.3</v>
      </c>
      <c r="W83" s="29"/>
      <c r="X83" s="29"/>
      <c r="Y83" s="26">
        <f t="shared" si="33"/>
        <v>0.7</v>
      </c>
      <c r="Z83" s="29">
        <f t="shared" si="34"/>
        <v>1</v>
      </c>
      <c r="AA83" s="29">
        <f t="shared" si="34"/>
        <v>1</v>
      </c>
      <c r="AB83" s="29">
        <f t="shared" si="34"/>
        <v>0</v>
      </c>
      <c r="AC83" s="29">
        <f t="shared" si="34"/>
        <v>0</v>
      </c>
    </row>
    <row r="84" spans="1:30" ht="36" x14ac:dyDescent="0.25">
      <c r="A84" s="4" t="s">
        <v>317</v>
      </c>
      <c r="B84" s="4" t="s">
        <v>53</v>
      </c>
      <c r="C84" s="4" t="str">
        <f t="shared" si="37"/>
        <v>PRY-14-05</v>
      </c>
      <c r="D84" s="2" t="s">
        <v>332</v>
      </c>
      <c r="E84" s="2" t="s">
        <v>26</v>
      </c>
      <c r="F84" s="2" t="s">
        <v>333</v>
      </c>
      <c r="G84" s="2"/>
      <c r="H84" s="5">
        <v>44958</v>
      </c>
      <c r="I84" s="5">
        <v>46386</v>
      </c>
      <c r="J84" s="6">
        <f t="shared" si="35"/>
        <v>3.9123287671232876</v>
      </c>
      <c r="K84" s="2" t="s">
        <v>222</v>
      </c>
      <c r="L84" s="2" t="s">
        <v>320</v>
      </c>
      <c r="M84" s="2" t="s">
        <v>321</v>
      </c>
      <c r="N84" s="2" t="s">
        <v>322</v>
      </c>
      <c r="O84" s="2" t="s">
        <v>323</v>
      </c>
      <c r="P84" s="28">
        <v>0.4</v>
      </c>
      <c r="Q84" s="28">
        <v>0.3</v>
      </c>
      <c r="R84" s="28">
        <v>0.2</v>
      </c>
      <c r="S84" s="28">
        <v>0.1</v>
      </c>
      <c r="T84" s="26">
        <f t="shared" si="32"/>
        <v>0.99999999999999989</v>
      </c>
      <c r="U84" s="29">
        <v>0.4</v>
      </c>
      <c r="V84" s="29">
        <v>0.3</v>
      </c>
      <c r="W84" s="29"/>
      <c r="X84" s="29"/>
      <c r="Y84" s="26">
        <f t="shared" si="33"/>
        <v>0.7</v>
      </c>
      <c r="Z84" s="29">
        <f t="shared" si="34"/>
        <v>1</v>
      </c>
      <c r="AA84" s="29">
        <f t="shared" si="34"/>
        <v>1</v>
      </c>
      <c r="AB84" s="29">
        <f t="shared" si="34"/>
        <v>0</v>
      </c>
      <c r="AC84" s="29">
        <f t="shared" si="34"/>
        <v>0</v>
      </c>
    </row>
    <row r="85" spans="1:30" ht="24" x14ac:dyDescent="0.25">
      <c r="A85" s="4" t="s">
        <v>317</v>
      </c>
      <c r="B85" s="4" t="s">
        <v>58</v>
      </c>
      <c r="C85" s="4" t="str">
        <f t="shared" si="37"/>
        <v>PRY-14-06</v>
      </c>
      <c r="D85" s="2" t="s">
        <v>334</v>
      </c>
      <c r="E85" s="2" t="s">
        <v>26</v>
      </c>
      <c r="F85" s="2" t="s">
        <v>335</v>
      </c>
      <c r="G85" s="2"/>
      <c r="H85" s="5">
        <v>44958</v>
      </c>
      <c r="I85" s="5">
        <v>46386</v>
      </c>
      <c r="J85" s="6">
        <f t="shared" si="35"/>
        <v>3.9123287671232876</v>
      </c>
      <c r="K85" s="2" t="s">
        <v>222</v>
      </c>
      <c r="L85" s="2" t="s">
        <v>320</v>
      </c>
      <c r="M85" s="2" t="s">
        <v>321</v>
      </c>
      <c r="N85" s="2" t="s">
        <v>322</v>
      </c>
      <c r="O85" s="2" t="s">
        <v>323</v>
      </c>
      <c r="P85" s="28">
        <v>0.4</v>
      </c>
      <c r="Q85" s="28">
        <v>0.3</v>
      </c>
      <c r="R85" s="28">
        <v>0.2</v>
      </c>
      <c r="S85" s="28">
        <v>0.1</v>
      </c>
      <c r="T85" s="26">
        <f t="shared" si="32"/>
        <v>0.99999999999999989</v>
      </c>
      <c r="U85" s="29">
        <v>0.4</v>
      </c>
      <c r="V85" s="29">
        <v>0.3</v>
      </c>
      <c r="W85" s="29"/>
      <c r="X85" s="29"/>
      <c r="Y85" s="26">
        <f t="shared" si="33"/>
        <v>0.7</v>
      </c>
      <c r="Z85" s="29">
        <f t="shared" si="34"/>
        <v>1</v>
      </c>
      <c r="AA85" s="29">
        <f t="shared" si="34"/>
        <v>1</v>
      </c>
      <c r="AB85" s="29">
        <f t="shared" si="34"/>
        <v>0</v>
      </c>
      <c r="AC85" s="29">
        <f t="shared" si="34"/>
        <v>0</v>
      </c>
    </row>
    <row r="86" spans="1:30" ht="48" x14ac:dyDescent="0.25">
      <c r="A86" s="7" t="s">
        <v>336</v>
      </c>
      <c r="B86" s="7" t="s">
        <v>24</v>
      </c>
      <c r="C86" s="7" t="str">
        <f t="shared" si="37"/>
        <v>PRY-15-00</v>
      </c>
      <c r="D86" s="11" t="s">
        <v>337</v>
      </c>
      <c r="E86" s="11" t="s">
        <v>26</v>
      </c>
      <c r="F86" s="11" t="s">
        <v>338</v>
      </c>
      <c r="G86" s="11"/>
      <c r="H86" s="12">
        <f>+_xlfn.MINIFS($H87:$H$142,$A87:$A$142,$A86)</f>
        <v>45047</v>
      </c>
      <c r="I86" s="12">
        <f>+_xlfn.MAXIFS($I87:$I$142,$A87:$A$142,$A86)</f>
        <v>46203</v>
      </c>
      <c r="J86" s="13">
        <f>+_xlfn.DAYS(I86,H86)/365</f>
        <v>3.1671232876712327</v>
      </c>
      <c r="K86" s="11" t="s">
        <v>167</v>
      </c>
      <c r="L86" s="11" t="s">
        <v>339</v>
      </c>
      <c r="M86" s="11" t="s">
        <v>340</v>
      </c>
      <c r="N86" s="11" t="s">
        <v>341</v>
      </c>
      <c r="O86" s="11" t="s">
        <v>342</v>
      </c>
      <c r="P86" s="25">
        <f>+SUM(P87:P90)/SUM($P$87:$S$90)</f>
        <v>0.75</v>
      </c>
      <c r="Q86" s="25">
        <f t="shared" ref="Q86:S86" si="39">+SUM(Q87:Q90)/SUM($P$87:$S$90)</f>
        <v>0.25</v>
      </c>
      <c r="R86" s="25">
        <f t="shared" si="39"/>
        <v>0</v>
      </c>
      <c r="S86" s="25">
        <f t="shared" si="39"/>
        <v>0</v>
      </c>
      <c r="T86" s="26">
        <f t="shared" si="32"/>
        <v>1</v>
      </c>
      <c r="U86" s="26">
        <v>0.75</v>
      </c>
      <c r="V86" s="26">
        <v>9.0909090909090939E-2</v>
      </c>
      <c r="W86" s="26"/>
      <c r="X86" s="26"/>
      <c r="Y86" s="26">
        <f t="shared" si="33"/>
        <v>0.84090909090909094</v>
      </c>
      <c r="Z86" s="26">
        <f t="shared" si="34"/>
        <v>1</v>
      </c>
      <c r="AA86" s="26">
        <f t="shared" si="34"/>
        <v>0.36363636363636376</v>
      </c>
      <c r="AB86" s="26" t="str">
        <f t="shared" si="34"/>
        <v/>
      </c>
      <c r="AC86" s="26" t="str">
        <f t="shared" si="34"/>
        <v/>
      </c>
    </row>
    <row r="87" spans="1:30" ht="48" x14ac:dyDescent="0.25">
      <c r="A87" s="4" t="s">
        <v>336</v>
      </c>
      <c r="B87" s="4" t="s">
        <v>34</v>
      </c>
      <c r="C87" s="4" t="str">
        <f t="shared" si="37"/>
        <v>PRY-15-01</v>
      </c>
      <c r="D87" s="2" t="s">
        <v>343</v>
      </c>
      <c r="E87" s="2" t="s">
        <v>40</v>
      </c>
      <c r="F87" s="2" t="s">
        <v>343</v>
      </c>
      <c r="G87" s="2">
        <v>0</v>
      </c>
      <c r="H87" s="5">
        <v>45047</v>
      </c>
      <c r="I87" s="5">
        <v>45275</v>
      </c>
      <c r="J87" s="6">
        <f t="shared" si="35"/>
        <v>0.62465753424657533</v>
      </c>
      <c r="K87" s="2" t="s">
        <v>222</v>
      </c>
      <c r="L87" s="2" t="s">
        <v>339</v>
      </c>
      <c r="M87" s="2" t="s">
        <v>344</v>
      </c>
      <c r="N87" s="2" t="s">
        <v>345</v>
      </c>
      <c r="O87" s="2" t="s">
        <v>346</v>
      </c>
      <c r="P87" s="28">
        <v>1</v>
      </c>
      <c r="Q87" s="28"/>
      <c r="R87" s="28"/>
      <c r="S87" s="28"/>
      <c r="T87" s="26">
        <f t="shared" si="32"/>
        <v>1</v>
      </c>
      <c r="U87" s="29">
        <v>1</v>
      </c>
      <c r="V87" s="29"/>
      <c r="W87" s="29"/>
      <c r="X87" s="29"/>
      <c r="Y87" s="26">
        <f t="shared" si="33"/>
        <v>1</v>
      </c>
      <c r="Z87" s="29">
        <f t="shared" si="34"/>
        <v>1</v>
      </c>
      <c r="AA87" s="29" t="str">
        <f t="shared" si="34"/>
        <v/>
      </c>
      <c r="AB87" s="29" t="str">
        <f t="shared" si="34"/>
        <v/>
      </c>
      <c r="AC87" s="29" t="str">
        <f t="shared" si="34"/>
        <v/>
      </c>
    </row>
    <row r="88" spans="1:30" ht="48" x14ac:dyDescent="0.25">
      <c r="A88" s="4" t="s">
        <v>336</v>
      </c>
      <c r="B88" s="4" t="s">
        <v>38</v>
      </c>
      <c r="C88" s="4" t="str">
        <f t="shared" si="37"/>
        <v>PRY-15-02</v>
      </c>
      <c r="D88" s="2" t="s">
        <v>347</v>
      </c>
      <c r="E88" s="2" t="s">
        <v>40</v>
      </c>
      <c r="F88" s="2" t="s">
        <v>347</v>
      </c>
      <c r="G88" s="2">
        <v>0</v>
      </c>
      <c r="H88" s="5">
        <v>45047</v>
      </c>
      <c r="I88" s="5">
        <v>45275</v>
      </c>
      <c r="J88" s="6">
        <f t="shared" si="35"/>
        <v>0.62465753424657533</v>
      </c>
      <c r="K88" s="2" t="s">
        <v>222</v>
      </c>
      <c r="L88" s="2" t="s">
        <v>339</v>
      </c>
      <c r="M88" s="2" t="s">
        <v>344</v>
      </c>
      <c r="N88" s="2" t="s">
        <v>345</v>
      </c>
      <c r="O88" s="2" t="s">
        <v>346</v>
      </c>
      <c r="P88" s="28">
        <v>1</v>
      </c>
      <c r="Q88" s="28"/>
      <c r="R88" s="28"/>
      <c r="S88" s="28"/>
      <c r="T88" s="26">
        <f t="shared" si="32"/>
        <v>1</v>
      </c>
      <c r="U88" s="29">
        <v>1</v>
      </c>
      <c r="V88" s="29"/>
      <c r="W88" s="29"/>
      <c r="X88" s="29"/>
      <c r="Y88" s="26">
        <f t="shared" si="33"/>
        <v>1</v>
      </c>
      <c r="Z88" s="29">
        <f t="shared" si="34"/>
        <v>1</v>
      </c>
      <c r="AA88" s="29" t="str">
        <f t="shared" si="34"/>
        <v/>
      </c>
      <c r="AB88" s="29" t="str">
        <f t="shared" si="34"/>
        <v/>
      </c>
      <c r="AC88" s="29" t="str">
        <f t="shared" si="34"/>
        <v/>
      </c>
    </row>
    <row r="89" spans="1:30" ht="48" x14ac:dyDescent="0.25">
      <c r="A89" s="4" t="s">
        <v>336</v>
      </c>
      <c r="B89" s="4" t="s">
        <v>44</v>
      </c>
      <c r="C89" s="4" t="str">
        <f t="shared" si="37"/>
        <v>PRY-15-03</v>
      </c>
      <c r="D89" s="2" t="s">
        <v>348</v>
      </c>
      <c r="E89" s="2" t="s">
        <v>40</v>
      </c>
      <c r="F89" s="2" t="s">
        <v>348</v>
      </c>
      <c r="G89" s="2">
        <v>0</v>
      </c>
      <c r="H89" s="5">
        <v>45047</v>
      </c>
      <c r="I89" s="5">
        <v>45260</v>
      </c>
      <c r="J89" s="6">
        <f t="shared" si="35"/>
        <v>0.58356164383561648</v>
      </c>
      <c r="K89" s="2" t="s">
        <v>222</v>
      </c>
      <c r="L89" s="2" t="s">
        <v>339</v>
      </c>
      <c r="M89" s="2" t="s">
        <v>344</v>
      </c>
      <c r="N89" s="2" t="s">
        <v>345</v>
      </c>
      <c r="O89" s="2" t="s">
        <v>346</v>
      </c>
      <c r="P89" s="28">
        <v>1</v>
      </c>
      <c r="Q89" s="28"/>
      <c r="R89" s="28"/>
      <c r="S89" s="28"/>
      <c r="T89" s="26">
        <f t="shared" si="32"/>
        <v>1</v>
      </c>
      <c r="U89" s="29">
        <v>1</v>
      </c>
      <c r="V89" s="29"/>
      <c r="W89" s="29"/>
      <c r="X89" s="29"/>
      <c r="Y89" s="26">
        <f t="shared" si="33"/>
        <v>1</v>
      </c>
      <c r="Z89" s="29">
        <f t="shared" si="34"/>
        <v>1</v>
      </c>
      <c r="AA89" s="29" t="str">
        <f t="shared" si="34"/>
        <v/>
      </c>
      <c r="AB89" s="29" t="str">
        <f t="shared" si="34"/>
        <v/>
      </c>
      <c r="AC89" s="29" t="str">
        <f t="shared" si="34"/>
        <v/>
      </c>
    </row>
    <row r="90" spans="1:30" ht="48" x14ac:dyDescent="0.25">
      <c r="A90" s="4" t="s">
        <v>336</v>
      </c>
      <c r="B90" s="4" t="s">
        <v>49</v>
      </c>
      <c r="C90" s="4" t="str">
        <f t="shared" si="37"/>
        <v>PRY-15-04</v>
      </c>
      <c r="D90" s="2" t="s">
        <v>349</v>
      </c>
      <c r="E90" s="2" t="s">
        <v>26</v>
      </c>
      <c r="F90" s="2" t="s">
        <v>350</v>
      </c>
      <c r="G90" s="2"/>
      <c r="H90" s="5">
        <v>45323</v>
      </c>
      <c r="I90" s="5">
        <v>46203</v>
      </c>
      <c r="J90" s="6">
        <f t="shared" si="35"/>
        <v>2.4109589041095889</v>
      </c>
      <c r="K90" s="2" t="s">
        <v>222</v>
      </c>
      <c r="L90" s="2" t="s">
        <v>339</v>
      </c>
      <c r="M90" s="2" t="s">
        <v>340</v>
      </c>
      <c r="N90" s="2" t="s">
        <v>341</v>
      </c>
      <c r="O90" s="2" t="s">
        <v>342</v>
      </c>
      <c r="P90" s="28"/>
      <c r="Q90" s="28">
        <v>1</v>
      </c>
      <c r="R90" s="28"/>
      <c r="S90" s="28"/>
      <c r="T90" s="26">
        <f t="shared" ref="T90:T117" si="40">+SUM(P90:S90)</f>
        <v>1</v>
      </c>
      <c r="U90" s="29"/>
      <c r="V90" s="29">
        <v>0.90909090909090928</v>
      </c>
      <c r="W90" s="29"/>
      <c r="X90" s="29"/>
      <c r="Y90" s="26">
        <f t="shared" si="33"/>
        <v>0.90909090909090928</v>
      </c>
      <c r="Z90" s="29" t="str">
        <f t="shared" si="34"/>
        <v/>
      </c>
      <c r="AA90" s="29">
        <f t="shared" si="34"/>
        <v>0.90909090909090928</v>
      </c>
      <c r="AB90" s="29" t="str">
        <f t="shared" si="34"/>
        <v/>
      </c>
      <c r="AC90" s="29" t="str">
        <f t="shared" si="34"/>
        <v/>
      </c>
      <c r="AD90" s="22" t="s">
        <v>33</v>
      </c>
    </row>
    <row r="91" spans="1:30" ht="84" x14ac:dyDescent="0.25">
      <c r="A91" s="7" t="s">
        <v>351</v>
      </c>
      <c r="B91" s="7" t="s">
        <v>24</v>
      </c>
      <c r="C91" s="7" t="str">
        <f t="shared" si="37"/>
        <v>PRY-16-00</v>
      </c>
      <c r="D91" s="11" t="s">
        <v>352</v>
      </c>
      <c r="E91" s="11" t="s">
        <v>26</v>
      </c>
      <c r="F91" s="11" t="s">
        <v>353</v>
      </c>
      <c r="G91" s="11"/>
      <c r="H91" s="12">
        <f>+_xlfn.MINIFS($H92:$H$142,$A92:$A$142,$A91)</f>
        <v>44927</v>
      </c>
      <c r="I91" s="12">
        <f>+_xlfn.MAXIFS($I92:$I$142,$A92:$A$142,$A91)</f>
        <v>46357</v>
      </c>
      <c r="J91" s="13">
        <f>+_xlfn.DAYS(I91,H91)/365</f>
        <v>3.9178082191780823</v>
      </c>
      <c r="K91" s="11" t="s">
        <v>354</v>
      </c>
      <c r="L91" s="11" t="s">
        <v>355</v>
      </c>
      <c r="M91" s="11" t="s">
        <v>30</v>
      </c>
      <c r="N91" s="11" t="s">
        <v>356</v>
      </c>
      <c r="O91" s="11" t="s">
        <v>357</v>
      </c>
      <c r="P91" s="25">
        <f>+SUM(P92:P94)/SUM($P$9:$S$11)</f>
        <v>0.25</v>
      </c>
      <c r="Q91" s="25">
        <f t="shared" ref="Q91:S91" si="41">+SUM(Q92:Q94)/SUM($P$9:$S$11)</f>
        <v>0.25</v>
      </c>
      <c r="R91" s="25">
        <f t="shared" si="41"/>
        <v>0.25</v>
      </c>
      <c r="S91" s="25">
        <f t="shared" si="41"/>
        <v>0.25</v>
      </c>
      <c r="T91" s="26">
        <f t="shared" si="40"/>
        <v>1</v>
      </c>
      <c r="U91" s="26">
        <v>0.25</v>
      </c>
      <c r="V91" s="26">
        <v>0.25000000000000011</v>
      </c>
      <c r="W91" s="26"/>
      <c r="X91" s="26"/>
      <c r="Y91" s="26">
        <f t="shared" si="33"/>
        <v>0.50000000000000011</v>
      </c>
      <c r="Z91" s="26">
        <f t="shared" si="34"/>
        <v>1</v>
      </c>
      <c r="AA91" s="26">
        <f t="shared" si="34"/>
        <v>1.0000000000000004</v>
      </c>
      <c r="AB91" s="26">
        <f t="shared" si="34"/>
        <v>0</v>
      </c>
      <c r="AC91" s="26">
        <f t="shared" si="34"/>
        <v>0</v>
      </c>
      <c r="AD91" s="22" t="s">
        <v>33</v>
      </c>
    </row>
    <row r="92" spans="1:30" ht="48" x14ac:dyDescent="0.25">
      <c r="A92" s="4" t="s">
        <v>351</v>
      </c>
      <c r="B92" s="4" t="s">
        <v>34</v>
      </c>
      <c r="C92" s="4" t="str">
        <f t="shared" si="37"/>
        <v>PRY-16-01</v>
      </c>
      <c r="D92" s="2" t="s">
        <v>358</v>
      </c>
      <c r="E92" s="2" t="s">
        <v>26</v>
      </c>
      <c r="F92" s="2" t="s">
        <v>359</v>
      </c>
      <c r="G92" s="2" t="s">
        <v>360</v>
      </c>
      <c r="H92" s="5">
        <v>44927</v>
      </c>
      <c r="I92" s="5">
        <v>46357</v>
      </c>
      <c r="J92" s="6">
        <f t="shared" ref="J92:J94" si="42">+_xlfn.DAYS(I92,H92)/365</f>
        <v>3.9178082191780823</v>
      </c>
      <c r="K92" s="2" t="s">
        <v>354</v>
      </c>
      <c r="L92" s="2" t="s">
        <v>355</v>
      </c>
      <c r="M92" s="2" t="s">
        <v>30</v>
      </c>
      <c r="N92" s="2" t="s">
        <v>356</v>
      </c>
      <c r="O92" s="2" t="s">
        <v>357</v>
      </c>
      <c r="P92" s="28">
        <v>0.25</v>
      </c>
      <c r="Q92" s="28">
        <v>0.25</v>
      </c>
      <c r="R92" s="28">
        <v>0.25</v>
      </c>
      <c r="S92" s="28">
        <v>0.25</v>
      </c>
      <c r="T92" s="26">
        <f t="shared" si="40"/>
        <v>1</v>
      </c>
      <c r="U92" s="29">
        <v>0.25</v>
      </c>
      <c r="V92" s="29">
        <v>0.1875</v>
      </c>
      <c r="W92" s="29"/>
      <c r="X92" s="29"/>
      <c r="Y92" s="26">
        <f t="shared" si="33"/>
        <v>0.4375</v>
      </c>
      <c r="Z92" s="29">
        <f t="shared" si="34"/>
        <v>1</v>
      </c>
      <c r="AA92" s="29">
        <f t="shared" si="34"/>
        <v>0.75</v>
      </c>
      <c r="AB92" s="29">
        <f t="shared" si="34"/>
        <v>0</v>
      </c>
      <c r="AC92" s="29">
        <f t="shared" si="34"/>
        <v>0</v>
      </c>
      <c r="AD92" s="22" t="s">
        <v>33</v>
      </c>
    </row>
    <row r="93" spans="1:30" ht="48" x14ac:dyDescent="0.25">
      <c r="A93" s="4" t="s">
        <v>351</v>
      </c>
      <c r="B93" s="4" t="s">
        <v>38</v>
      </c>
      <c r="C93" s="4" t="str">
        <f t="shared" si="37"/>
        <v>PRY-16-02</v>
      </c>
      <c r="D93" s="2" t="s">
        <v>361</v>
      </c>
      <c r="E93" s="2" t="s">
        <v>26</v>
      </c>
      <c r="F93" s="2" t="s">
        <v>362</v>
      </c>
      <c r="G93" s="2" t="s">
        <v>360</v>
      </c>
      <c r="H93" s="5">
        <v>44927</v>
      </c>
      <c r="I93" s="5">
        <v>46357</v>
      </c>
      <c r="J93" s="6">
        <f t="shared" si="42"/>
        <v>3.9178082191780823</v>
      </c>
      <c r="K93" s="2" t="s">
        <v>354</v>
      </c>
      <c r="L93" s="2" t="s">
        <v>355</v>
      </c>
      <c r="M93" s="2" t="s">
        <v>30</v>
      </c>
      <c r="N93" s="2" t="s">
        <v>356</v>
      </c>
      <c r="O93" s="2" t="s">
        <v>357</v>
      </c>
      <c r="P93" s="28">
        <v>0.25</v>
      </c>
      <c r="Q93" s="28">
        <v>0.25</v>
      </c>
      <c r="R93" s="28">
        <v>0.25</v>
      </c>
      <c r="S93" s="28">
        <v>0.25</v>
      </c>
      <c r="T93" s="26">
        <f t="shared" si="40"/>
        <v>1</v>
      </c>
      <c r="U93" s="29">
        <v>0.25</v>
      </c>
      <c r="V93" s="29">
        <v>0.12499999999999999</v>
      </c>
      <c r="W93" s="29"/>
      <c r="X93" s="29"/>
      <c r="Y93" s="26">
        <f t="shared" si="33"/>
        <v>0.375</v>
      </c>
      <c r="Z93" s="29">
        <f t="shared" si="34"/>
        <v>1</v>
      </c>
      <c r="AA93" s="29">
        <f t="shared" si="34"/>
        <v>0.49999999999999994</v>
      </c>
      <c r="AB93" s="29">
        <f t="shared" si="34"/>
        <v>0</v>
      </c>
      <c r="AC93" s="29">
        <f t="shared" si="34"/>
        <v>0</v>
      </c>
      <c r="AD93" s="22" t="s">
        <v>33</v>
      </c>
    </row>
    <row r="94" spans="1:30" ht="48" x14ac:dyDescent="0.25">
      <c r="A94" s="4" t="s">
        <v>351</v>
      </c>
      <c r="B94" s="4" t="s">
        <v>44</v>
      </c>
      <c r="C94" s="4" t="str">
        <f t="shared" si="37"/>
        <v>PRY-16-03</v>
      </c>
      <c r="D94" s="2" t="s">
        <v>363</v>
      </c>
      <c r="E94" s="2" t="s">
        <v>26</v>
      </c>
      <c r="F94" s="2" t="s">
        <v>364</v>
      </c>
      <c r="G94" s="2" t="s">
        <v>360</v>
      </c>
      <c r="H94" s="5">
        <v>44927</v>
      </c>
      <c r="I94" s="5">
        <v>46357</v>
      </c>
      <c r="J94" s="6">
        <f t="shared" si="42"/>
        <v>3.9178082191780823</v>
      </c>
      <c r="K94" s="2" t="s">
        <v>354</v>
      </c>
      <c r="L94" s="2" t="s">
        <v>355</v>
      </c>
      <c r="M94" s="2" t="s">
        <v>30</v>
      </c>
      <c r="N94" s="2" t="s">
        <v>356</v>
      </c>
      <c r="O94" s="2" t="s">
        <v>357</v>
      </c>
      <c r="P94" s="28">
        <v>0.25</v>
      </c>
      <c r="Q94" s="28">
        <v>0.25</v>
      </c>
      <c r="R94" s="28">
        <v>0.25</v>
      </c>
      <c r="S94" s="28">
        <v>0.25</v>
      </c>
      <c r="T94" s="26">
        <f t="shared" si="40"/>
        <v>1</v>
      </c>
      <c r="U94" s="29">
        <v>0.25</v>
      </c>
      <c r="V94" s="29">
        <v>0.1875</v>
      </c>
      <c r="W94" s="29"/>
      <c r="X94" s="29"/>
      <c r="Y94" s="26">
        <f t="shared" si="33"/>
        <v>0.4375</v>
      </c>
      <c r="Z94" s="29">
        <f t="shared" si="34"/>
        <v>1</v>
      </c>
      <c r="AA94" s="29">
        <f t="shared" si="34"/>
        <v>0.75</v>
      </c>
      <c r="AB94" s="29">
        <f t="shared" si="34"/>
        <v>0</v>
      </c>
      <c r="AC94" s="29">
        <f t="shared" si="34"/>
        <v>0</v>
      </c>
      <c r="AD94" s="22" t="s">
        <v>33</v>
      </c>
    </row>
    <row r="95" spans="1:30" ht="72" x14ac:dyDescent="0.25">
      <c r="A95" s="7" t="s">
        <v>365</v>
      </c>
      <c r="B95" s="7" t="s">
        <v>24</v>
      </c>
      <c r="C95" s="7" t="str">
        <f t="shared" si="37"/>
        <v>PRY-17-00</v>
      </c>
      <c r="D95" s="11" t="s">
        <v>366</v>
      </c>
      <c r="E95" s="11" t="s">
        <v>26</v>
      </c>
      <c r="F95" s="11" t="s">
        <v>367</v>
      </c>
      <c r="G95" s="11"/>
      <c r="H95" s="12">
        <f>+_xlfn.MINIFS($H96:$H$142,$A96:$A$142,$A95)</f>
        <v>44927</v>
      </c>
      <c r="I95" s="12">
        <f>+_xlfn.MAXIFS($I96:$I$142,$A96:$A$142,$A95)</f>
        <v>46357</v>
      </c>
      <c r="J95" s="13">
        <f>+_xlfn.DAYS(I95,H95)/365</f>
        <v>3.9178082191780823</v>
      </c>
      <c r="K95" s="11" t="s">
        <v>354</v>
      </c>
      <c r="L95" s="11" t="s">
        <v>355</v>
      </c>
      <c r="M95" s="11" t="s">
        <v>30</v>
      </c>
      <c r="N95" s="11" t="s">
        <v>356</v>
      </c>
      <c r="O95" s="11" t="s">
        <v>357</v>
      </c>
      <c r="P95" s="25">
        <f>+SUM(P96:P98)/SUM($P$13:$S$15)</f>
        <v>0.69999999999999984</v>
      </c>
      <c r="Q95" s="25">
        <f t="shared" ref="Q95:S95" si="43">+SUM(Q96:Q98)/SUM($P$13:$S$15)</f>
        <v>0.10000000000000002</v>
      </c>
      <c r="R95" s="25">
        <f t="shared" si="43"/>
        <v>0.10000000000000002</v>
      </c>
      <c r="S95" s="25">
        <f t="shared" si="43"/>
        <v>0.10000000000000002</v>
      </c>
      <c r="T95" s="26">
        <f t="shared" si="40"/>
        <v>0.99999999999999978</v>
      </c>
      <c r="U95" s="26">
        <v>0.69999999999999973</v>
      </c>
      <c r="V95" s="26">
        <v>9.9999999999999964E-2</v>
      </c>
      <c r="W95" s="26"/>
      <c r="X95" s="26"/>
      <c r="Y95" s="26">
        <f t="shared" si="33"/>
        <v>0.79999999999999971</v>
      </c>
      <c r="Z95" s="26">
        <f t="shared" si="34"/>
        <v>0.99999999999999989</v>
      </c>
      <c r="AA95" s="26">
        <f t="shared" si="34"/>
        <v>0.99999999999999944</v>
      </c>
      <c r="AB95" s="26">
        <f t="shared" si="34"/>
        <v>0</v>
      </c>
      <c r="AC95" s="26">
        <f t="shared" si="34"/>
        <v>0</v>
      </c>
      <c r="AD95" s="22" t="s">
        <v>33</v>
      </c>
    </row>
    <row r="96" spans="1:30" ht="36" x14ac:dyDescent="0.25">
      <c r="A96" s="4" t="s">
        <v>365</v>
      </c>
      <c r="B96" s="4" t="s">
        <v>34</v>
      </c>
      <c r="C96" s="4" t="str">
        <f t="shared" si="37"/>
        <v>PRY-17-01</v>
      </c>
      <c r="D96" s="2" t="s">
        <v>368</v>
      </c>
      <c r="E96" s="2" t="s">
        <v>26</v>
      </c>
      <c r="F96" s="2" t="s">
        <v>369</v>
      </c>
      <c r="G96" s="2" t="s">
        <v>370</v>
      </c>
      <c r="H96" s="5">
        <v>44927</v>
      </c>
      <c r="I96" s="5">
        <v>46357</v>
      </c>
      <c r="J96" s="6">
        <f t="shared" ref="J96:J98" si="44">+_xlfn.DAYS(I96,H96)/365</f>
        <v>3.9178082191780823</v>
      </c>
      <c r="K96" s="2" t="s">
        <v>354</v>
      </c>
      <c r="L96" s="2" t="s">
        <v>355</v>
      </c>
      <c r="M96" s="2" t="s">
        <v>30</v>
      </c>
      <c r="N96" s="2" t="s">
        <v>356</v>
      </c>
      <c r="O96" s="2" t="s">
        <v>357</v>
      </c>
      <c r="P96" s="28">
        <v>0.7</v>
      </c>
      <c r="Q96" s="28">
        <v>0.1</v>
      </c>
      <c r="R96" s="28">
        <v>0.1</v>
      </c>
      <c r="S96" s="28">
        <v>0.1</v>
      </c>
      <c r="T96" s="26">
        <f t="shared" si="40"/>
        <v>0.99999999999999989</v>
      </c>
      <c r="U96" s="29">
        <v>0.7</v>
      </c>
      <c r="V96" s="29">
        <v>9.9999999999999992E-2</v>
      </c>
      <c r="W96" s="29"/>
      <c r="X96" s="29"/>
      <c r="Y96" s="26">
        <f t="shared" si="33"/>
        <v>0.79999999999999993</v>
      </c>
      <c r="Z96" s="29">
        <f t="shared" si="34"/>
        <v>1</v>
      </c>
      <c r="AA96" s="29">
        <f t="shared" si="34"/>
        <v>0.99999999999999989</v>
      </c>
      <c r="AB96" s="29">
        <f t="shared" si="34"/>
        <v>0</v>
      </c>
      <c r="AC96" s="29">
        <f t="shared" si="34"/>
        <v>0</v>
      </c>
      <c r="AD96" s="22" t="s">
        <v>33</v>
      </c>
    </row>
    <row r="97" spans="1:30" ht="36" x14ac:dyDescent="0.25">
      <c r="A97" s="4" t="s">
        <v>365</v>
      </c>
      <c r="B97" s="4" t="s">
        <v>38</v>
      </c>
      <c r="C97" s="4" t="str">
        <f t="shared" si="37"/>
        <v>PRY-17-02</v>
      </c>
      <c r="D97" s="2" t="s">
        <v>371</v>
      </c>
      <c r="E97" s="2" t="s">
        <v>26</v>
      </c>
      <c r="F97" s="2" t="s">
        <v>372</v>
      </c>
      <c r="G97" s="2" t="s">
        <v>370</v>
      </c>
      <c r="H97" s="5">
        <v>44927</v>
      </c>
      <c r="I97" s="5">
        <v>46357</v>
      </c>
      <c r="J97" s="6">
        <f t="shared" si="44"/>
        <v>3.9178082191780823</v>
      </c>
      <c r="K97" s="2" t="s">
        <v>354</v>
      </c>
      <c r="L97" s="2" t="s">
        <v>355</v>
      </c>
      <c r="M97" s="2" t="s">
        <v>30</v>
      </c>
      <c r="N97" s="2" t="s">
        <v>356</v>
      </c>
      <c r="O97" s="2" t="s">
        <v>357</v>
      </c>
      <c r="P97" s="28">
        <v>0.7</v>
      </c>
      <c r="Q97" s="28">
        <v>0.1</v>
      </c>
      <c r="R97" s="28">
        <v>0.1</v>
      </c>
      <c r="S97" s="28">
        <v>0.1</v>
      </c>
      <c r="T97" s="26">
        <f t="shared" si="40"/>
        <v>0.99999999999999989</v>
      </c>
      <c r="U97" s="29">
        <v>0.7</v>
      </c>
      <c r="V97" s="29">
        <v>9.9999999999999992E-2</v>
      </c>
      <c r="W97" s="29"/>
      <c r="X97" s="29"/>
      <c r="Y97" s="26">
        <f t="shared" si="33"/>
        <v>0.79999999999999993</v>
      </c>
      <c r="Z97" s="29">
        <f t="shared" si="34"/>
        <v>1</v>
      </c>
      <c r="AA97" s="29">
        <f t="shared" si="34"/>
        <v>0.99999999999999989</v>
      </c>
      <c r="AB97" s="29">
        <f t="shared" si="34"/>
        <v>0</v>
      </c>
      <c r="AC97" s="29">
        <f t="shared" si="34"/>
        <v>0</v>
      </c>
      <c r="AD97" s="22" t="s">
        <v>33</v>
      </c>
    </row>
    <row r="98" spans="1:30" ht="36" x14ac:dyDescent="0.25">
      <c r="A98" s="4" t="s">
        <v>365</v>
      </c>
      <c r="B98" s="4" t="s">
        <v>44</v>
      </c>
      <c r="C98" s="4" t="str">
        <f t="shared" si="37"/>
        <v>PRY-17-03</v>
      </c>
      <c r="D98" s="2" t="s">
        <v>373</v>
      </c>
      <c r="E98" s="2" t="s">
        <v>26</v>
      </c>
      <c r="F98" s="2" t="s">
        <v>374</v>
      </c>
      <c r="G98" s="2" t="s">
        <v>370</v>
      </c>
      <c r="H98" s="5">
        <v>44927</v>
      </c>
      <c r="I98" s="5">
        <v>46357</v>
      </c>
      <c r="J98" s="6">
        <f t="shared" si="44"/>
        <v>3.9178082191780823</v>
      </c>
      <c r="K98" s="2" t="s">
        <v>354</v>
      </c>
      <c r="L98" s="2" t="s">
        <v>355</v>
      </c>
      <c r="M98" s="2" t="s">
        <v>30</v>
      </c>
      <c r="N98" s="2" t="s">
        <v>356</v>
      </c>
      <c r="O98" s="2" t="s">
        <v>357</v>
      </c>
      <c r="P98" s="28">
        <v>0.7</v>
      </c>
      <c r="Q98" s="28">
        <v>0.1</v>
      </c>
      <c r="R98" s="28">
        <v>0.1</v>
      </c>
      <c r="S98" s="28">
        <v>0.1</v>
      </c>
      <c r="T98" s="26">
        <f t="shared" si="40"/>
        <v>0.99999999999999989</v>
      </c>
      <c r="U98" s="29">
        <v>0.7</v>
      </c>
      <c r="V98" s="29">
        <v>9.9999999999999992E-2</v>
      </c>
      <c r="W98" s="29"/>
      <c r="X98" s="29"/>
      <c r="Y98" s="26">
        <f t="shared" si="33"/>
        <v>0.79999999999999993</v>
      </c>
      <c r="Z98" s="29">
        <f t="shared" si="34"/>
        <v>1</v>
      </c>
      <c r="AA98" s="29">
        <f t="shared" si="34"/>
        <v>0.99999999999999989</v>
      </c>
      <c r="AB98" s="29">
        <f t="shared" si="34"/>
        <v>0</v>
      </c>
      <c r="AC98" s="29">
        <f t="shared" ref="AC98" si="45">IFERROR(X98/S98,"")</f>
        <v>0</v>
      </c>
      <c r="AD98" s="22" t="s">
        <v>33</v>
      </c>
    </row>
    <row r="99" spans="1:30" ht="72" x14ac:dyDescent="0.25">
      <c r="A99" s="7" t="s">
        <v>375</v>
      </c>
      <c r="B99" s="7" t="s">
        <v>24</v>
      </c>
      <c r="C99" s="7" t="str">
        <f t="shared" si="37"/>
        <v>PRY-18-00</v>
      </c>
      <c r="D99" s="11" t="s">
        <v>376</v>
      </c>
      <c r="E99" s="11" t="s">
        <v>26</v>
      </c>
      <c r="F99" s="11" t="s">
        <v>377</v>
      </c>
      <c r="G99" s="11"/>
      <c r="H99" s="12">
        <f>+_xlfn.MINIFS($H100:$H$142,$A100:$A$142,$A99)</f>
        <v>44927</v>
      </c>
      <c r="I99" s="12">
        <f>+_xlfn.MAXIFS($I100:$I$142,$A100:$A$142,$A99)</f>
        <v>46357</v>
      </c>
      <c r="J99" s="13">
        <f>+_xlfn.DAYS(I99,H99)/365</f>
        <v>3.9178082191780823</v>
      </c>
      <c r="K99" s="11" t="s">
        <v>354</v>
      </c>
      <c r="L99" s="11" t="s">
        <v>355</v>
      </c>
      <c r="M99" s="11" t="s">
        <v>30</v>
      </c>
      <c r="N99" s="11" t="s">
        <v>356</v>
      </c>
      <c r="O99" s="11" t="s">
        <v>357</v>
      </c>
      <c r="P99" s="25">
        <f>+SUM(P100:P103)/SUM($P$17:$S$20)</f>
        <v>0.32500000000000001</v>
      </c>
      <c r="Q99" s="25">
        <f t="shared" ref="Q99:S99" si="46">+SUM(Q100:Q103)/SUM($P$17:$S$20)</f>
        <v>0.32499999999999996</v>
      </c>
      <c r="R99" s="25">
        <f t="shared" si="46"/>
        <v>0.17499999999999999</v>
      </c>
      <c r="S99" s="25">
        <f t="shared" si="46"/>
        <v>0.17499999999999999</v>
      </c>
      <c r="T99" s="26">
        <f t="shared" si="40"/>
        <v>1</v>
      </c>
      <c r="U99" s="26">
        <v>0.32500000000000001</v>
      </c>
      <c r="V99" s="26">
        <v>0.32499999999999996</v>
      </c>
      <c r="W99" s="26"/>
      <c r="X99" s="26"/>
      <c r="Y99" s="26">
        <f t="shared" si="33"/>
        <v>0.64999999999999991</v>
      </c>
      <c r="Z99" s="26">
        <f t="shared" ref="Z99:AC114" si="47">IFERROR(U99/P99,"")</f>
        <v>1</v>
      </c>
      <c r="AA99" s="26">
        <f t="shared" si="47"/>
        <v>1</v>
      </c>
      <c r="AB99" s="26">
        <f t="shared" si="47"/>
        <v>0</v>
      </c>
      <c r="AC99" s="26">
        <f t="shared" si="47"/>
        <v>0</v>
      </c>
      <c r="AD99" s="22" t="s">
        <v>33</v>
      </c>
    </row>
    <row r="100" spans="1:30" ht="72" x14ac:dyDescent="0.25">
      <c r="A100" s="4" t="s">
        <v>375</v>
      </c>
      <c r="B100" s="4" t="s">
        <v>34</v>
      </c>
      <c r="C100" s="4" t="str">
        <f t="shared" si="37"/>
        <v>PRY-18-01</v>
      </c>
      <c r="D100" s="2" t="s">
        <v>378</v>
      </c>
      <c r="E100" s="2" t="s">
        <v>26</v>
      </c>
      <c r="F100" s="2" t="s">
        <v>379</v>
      </c>
      <c r="G100" s="2" t="s">
        <v>380</v>
      </c>
      <c r="H100" s="5">
        <v>44927</v>
      </c>
      <c r="I100" s="5">
        <v>46357</v>
      </c>
      <c r="J100" s="6">
        <f t="shared" ref="J100:J103" si="48">+_xlfn.DAYS(I100,H100)/365</f>
        <v>3.9178082191780823</v>
      </c>
      <c r="K100" s="2" t="s">
        <v>354</v>
      </c>
      <c r="L100" s="2" t="s">
        <v>355</v>
      </c>
      <c r="M100" s="2" t="s">
        <v>30</v>
      </c>
      <c r="N100" s="2" t="s">
        <v>356</v>
      </c>
      <c r="O100" s="2" t="s">
        <v>357</v>
      </c>
      <c r="P100" s="28">
        <v>0.7</v>
      </c>
      <c r="Q100" s="28">
        <v>0.1</v>
      </c>
      <c r="R100" s="28">
        <v>0.1</v>
      </c>
      <c r="S100" s="28">
        <v>0.1</v>
      </c>
      <c r="T100" s="26">
        <f t="shared" si="40"/>
        <v>0.99999999999999989</v>
      </c>
      <c r="U100" s="29">
        <v>0.7</v>
      </c>
      <c r="V100" s="29">
        <v>9.9999999999999992E-2</v>
      </c>
      <c r="W100" s="29"/>
      <c r="X100" s="29"/>
      <c r="Y100" s="26">
        <f t="shared" si="33"/>
        <v>0.79999999999999993</v>
      </c>
      <c r="Z100" s="29">
        <f t="shared" si="47"/>
        <v>1</v>
      </c>
      <c r="AA100" s="29">
        <f t="shared" si="47"/>
        <v>0.99999999999999989</v>
      </c>
      <c r="AB100" s="29">
        <f t="shared" si="47"/>
        <v>0</v>
      </c>
      <c r="AC100" s="29">
        <f t="shared" si="47"/>
        <v>0</v>
      </c>
      <c r="AD100" s="22" t="s">
        <v>33</v>
      </c>
    </row>
    <row r="101" spans="1:30" ht="60" x14ac:dyDescent="0.25">
      <c r="A101" s="4" t="s">
        <v>375</v>
      </c>
      <c r="B101" s="4" t="s">
        <v>38</v>
      </c>
      <c r="C101" s="4" t="str">
        <f t="shared" si="37"/>
        <v>PRY-18-02</v>
      </c>
      <c r="D101" s="2" t="s">
        <v>381</v>
      </c>
      <c r="E101" s="2" t="s">
        <v>26</v>
      </c>
      <c r="F101" s="2" t="s">
        <v>382</v>
      </c>
      <c r="G101" s="2" t="s">
        <v>383</v>
      </c>
      <c r="H101" s="5">
        <v>44927</v>
      </c>
      <c r="I101" s="5">
        <v>46357</v>
      </c>
      <c r="J101" s="6">
        <f t="shared" si="48"/>
        <v>3.9178082191780823</v>
      </c>
      <c r="K101" s="2" t="s">
        <v>354</v>
      </c>
      <c r="L101" s="2" t="s">
        <v>355</v>
      </c>
      <c r="M101" s="2" t="s">
        <v>30</v>
      </c>
      <c r="N101" s="2" t="s">
        <v>356</v>
      </c>
      <c r="O101" s="2" t="s">
        <v>357</v>
      </c>
      <c r="P101" s="28">
        <v>0.25</v>
      </c>
      <c r="Q101" s="28">
        <v>0.25</v>
      </c>
      <c r="R101" s="28">
        <v>0.25</v>
      </c>
      <c r="S101" s="28">
        <v>0.25</v>
      </c>
      <c r="T101" s="26">
        <f t="shared" si="40"/>
        <v>1</v>
      </c>
      <c r="U101" s="29">
        <v>0.25</v>
      </c>
      <c r="V101" s="29">
        <v>0.25</v>
      </c>
      <c r="W101" s="29"/>
      <c r="X101" s="29"/>
      <c r="Y101" s="26">
        <f t="shared" si="33"/>
        <v>0.5</v>
      </c>
      <c r="Z101" s="29">
        <f t="shared" si="47"/>
        <v>1</v>
      </c>
      <c r="AA101" s="29">
        <f t="shared" si="47"/>
        <v>1</v>
      </c>
      <c r="AB101" s="29">
        <f t="shared" si="47"/>
        <v>0</v>
      </c>
      <c r="AC101" s="29">
        <f t="shared" si="47"/>
        <v>0</v>
      </c>
      <c r="AD101" s="22" t="s">
        <v>33</v>
      </c>
    </row>
    <row r="102" spans="1:30" ht="48" x14ac:dyDescent="0.25">
      <c r="A102" s="4" t="s">
        <v>375</v>
      </c>
      <c r="B102" s="4" t="s">
        <v>44</v>
      </c>
      <c r="C102" s="4" t="str">
        <f t="shared" si="37"/>
        <v>PRY-18-03</v>
      </c>
      <c r="D102" s="2" t="s">
        <v>384</v>
      </c>
      <c r="E102" s="2" t="s">
        <v>26</v>
      </c>
      <c r="F102" s="2" t="s">
        <v>385</v>
      </c>
      <c r="G102" s="2" t="s">
        <v>386</v>
      </c>
      <c r="H102" s="5">
        <v>44927</v>
      </c>
      <c r="I102" s="5">
        <v>46357</v>
      </c>
      <c r="J102" s="6">
        <f t="shared" si="48"/>
        <v>3.9178082191780823</v>
      </c>
      <c r="K102" s="2" t="s">
        <v>354</v>
      </c>
      <c r="L102" s="2" t="s">
        <v>355</v>
      </c>
      <c r="M102" s="2" t="s">
        <v>30</v>
      </c>
      <c r="N102" s="2" t="s">
        <v>356</v>
      </c>
      <c r="O102" s="2" t="s">
        <v>357</v>
      </c>
      <c r="P102" s="28">
        <v>0.25</v>
      </c>
      <c r="Q102" s="28">
        <v>0.25</v>
      </c>
      <c r="R102" s="28">
        <v>0.25</v>
      </c>
      <c r="S102" s="28">
        <v>0.25</v>
      </c>
      <c r="T102" s="26">
        <f t="shared" si="40"/>
        <v>1</v>
      </c>
      <c r="U102" s="29">
        <v>0.25</v>
      </c>
      <c r="V102" s="29">
        <v>0.25</v>
      </c>
      <c r="W102" s="29"/>
      <c r="X102" s="29"/>
      <c r="Y102" s="26">
        <f t="shared" si="33"/>
        <v>0.5</v>
      </c>
      <c r="Z102" s="29">
        <f t="shared" si="47"/>
        <v>1</v>
      </c>
      <c r="AA102" s="29">
        <f t="shared" si="47"/>
        <v>1</v>
      </c>
      <c r="AB102" s="29">
        <f t="shared" si="47"/>
        <v>0</v>
      </c>
      <c r="AC102" s="29">
        <f t="shared" si="47"/>
        <v>0</v>
      </c>
      <c r="AD102" s="22" t="s">
        <v>33</v>
      </c>
    </row>
    <row r="103" spans="1:30" ht="60" x14ac:dyDescent="0.25">
      <c r="A103" s="4" t="s">
        <v>375</v>
      </c>
      <c r="B103" s="4" t="s">
        <v>49</v>
      </c>
      <c r="C103" s="4" t="str">
        <f t="shared" si="37"/>
        <v>PRY-18-04</v>
      </c>
      <c r="D103" s="2" t="s">
        <v>387</v>
      </c>
      <c r="E103" s="2" t="s">
        <v>26</v>
      </c>
      <c r="F103" s="2" t="s">
        <v>388</v>
      </c>
      <c r="G103" s="2" t="s">
        <v>389</v>
      </c>
      <c r="H103" s="5">
        <v>44927</v>
      </c>
      <c r="I103" s="5">
        <v>46357</v>
      </c>
      <c r="J103" s="6">
        <f t="shared" si="48"/>
        <v>3.9178082191780823</v>
      </c>
      <c r="K103" s="2" t="s">
        <v>354</v>
      </c>
      <c r="L103" s="2" t="s">
        <v>355</v>
      </c>
      <c r="M103" s="2" t="s">
        <v>30</v>
      </c>
      <c r="N103" s="2" t="s">
        <v>356</v>
      </c>
      <c r="O103" s="2" t="s">
        <v>357</v>
      </c>
      <c r="P103" s="28">
        <v>0.1</v>
      </c>
      <c r="Q103" s="28">
        <v>0.7</v>
      </c>
      <c r="R103" s="28">
        <v>0.1</v>
      </c>
      <c r="S103" s="28">
        <v>0.1</v>
      </c>
      <c r="T103" s="26">
        <f t="shared" si="40"/>
        <v>0.99999999999999989</v>
      </c>
      <c r="U103" s="29">
        <v>0.1</v>
      </c>
      <c r="V103" s="29">
        <v>0.70000000000000007</v>
      </c>
      <c r="W103" s="29"/>
      <c r="X103" s="29"/>
      <c r="Y103" s="26">
        <f t="shared" si="33"/>
        <v>0.8</v>
      </c>
      <c r="Z103" s="29">
        <f t="shared" si="47"/>
        <v>1</v>
      </c>
      <c r="AA103" s="29">
        <f t="shared" si="47"/>
        <v>1.0000000000000002</v>
      </c>
      <c r="AB103" s="29">
        <f t="shared" si="47"/>
        <v>0</v>
      </c>
      <c r="AC103" s="29">
        <f t="shared" si="47"/>
        <v>0</v>
      </c>
      <c r="AD103" s="22" t="s">
        <v>33</v>
      </c>
    </row>
    <row r="104" spans="1:30" ht="96" x14ac:dyDescent="0.25">
      <c r="A104" s="7" t="s">
        <v>390</v>
      </c>
      <c r="B104" s="7" t="s">
        <v>24</v>
      </c>
      <c r="C104" s="7" t="str">
        <f t="shared" si="37"/>
        <v>PRY-19-00</v>
      </c>
      <c r="D104" s="11" t="s">
        <v>391</v>
      </c>
      <c r="E104" s="11" t="s">
        <v>26</v>
      </c>
      <c r="F104" s="11" t="s">
        <v>392</v>
      </c>
      <c r="G104" s="11"/>
      <c r="H104" s="12">
        <f>+_xlfn.MINIFS($H105:$H$142,$A105:$A$142,$A104)</f>
        <v>44927</v>
      </c>
      <c r="I104" s="12">
        <f>+_xlfn.MAXIFS($I105:$I$142,$A105:$A$142,$A104)</f>
        <v>46357</v>
      </c>
      <c r="J104" s="13">
        <f>+_xlfn.DAYS(I104,H104)/365</f>
        <v>3.9178082191780823</v>
      </c>
      <c r="K104" s="11" t="s">
        <v>354</v>
      </c>
      <c r="L104" s="11" t="s">
        <v>355</v>
      </c>
      <c r="M104" s="11" t="s">
        <v>30</v>
      </c>
      <c r="N104" s="11" t="s">
        <v>356</v>
      </c>
      <c r="O104" s="11" t="s">
        <v>357</v>
      </c>
      <c r="P104" s="25">
        <f>+SUM(P105:P117)/SUM($P$22:$S$34)</f>
        <v>0.35769230769230775</v>
      </c>
      <c r="Q104" s="25">
        <f t="shared" ref="Q104:S104" si="49">+SUM(Q105:Q117)/SUM($P$22:$S$34)</f>
        <v>0.28076923076923083</v>
      </c>
      <c r="R104" s="25">
        <f t="shared" si="49"/>
        <v>0.2038461538461539</v>
      </c>
      <c r="S104" s="25">
        <f t="shared" si="49"/>
        <v>0.15769230769230771</v>
      </c>
      <c r="T104" s="26">
        <f t="shared" si="40"/>
        <v>1.0000000000000002</v>
      </c>
      <c r="U104" s="26">
        <v>0.3576923076923077</v>
      </c>
      <c r="V104" s="26">
        <v>0.26025584812190894</v>
      </c>
      <c r="W104" s="26"/>
      <c r="X104" s="26"/>
      <c r="Y104" s="26">
        <f t="shared" si="33"/>
        <v>0.61794815581421658</v>
      </c>
      <c r="Z104" s="26">
        <f t="shared" si="47"/>
        <v>0.99999999999999989</v>
      </c>
      <c r="AA104" s="26">
        <f t="shared" si="47"/>
        <v>0.9269386371465248</v>
      </c>
      <c r="AB104" s="26">
        <f t="shared" si="47"/>
        <v>0</v>
      </c>
      <c r="AC104" s="26">
        <f t="shared" si="47"/>
        <v>0</v>
      </c>
      <c r="AD104" s="22" t="s">
        <v>33</v>
      </c>
    </row>
    <row r="105" spans="1:30" ht="96" x14ac:dyDescent="0.25">
      <c r="A105" s="4" t="s">
        <v>390</v>
      </c>
      <c r="B105" s="4" t="s">
        <v>34</v>
      </c>
      <c r="C105" s="4" t="str">
        <f t="shared" si="37"/>
        <v>PRY-19-01</v>
      </c>
      <c r="D105" s="2" t="s">
        <v>393</v>
      </c>
      <c r="E105" s="2" t="s">
        <v>26</v>
      </c>
      <c r="F105" s="2" t="s">
        <v>394</v>
      </c>
      <c r="G105" s="2" t="s">
        <v>395</v>
      </c>
      <c r="H105" s="5">
        <v>44927</v>
      </c>
      <c r="I105" s="5">
        <v>46357</v>
      </c>
      <c r="J105" s="6">
        <f t="shared" ref="J105:J117" si="50">+_xlfn.DAYS(I105,H105)/365</f>
        <v>3.9178082191780823</v>
      </c>
      <c r="K105" s="2" t="s">
        <v>354</v>
      </c>
      <c r="L105" s="2" t="s">
        <v>355</v>
      </c>
      <c r="M105" s="2" t="s">
        <v>30</v>
      </c>
      <c r="N105" s="2" t="s">
        <v>356</v>
      </c>
      <c r="O105" s="2" t="s">
        <v>357</v>
      </c>
      <c r="P105" s="28">
        <v>0.7</v>
      </c>
      <c r="Q105" s="28">
        <v>0.1</v>
      </c>
      <c r="R105" s="28">
        <v>0.1</v>
      </c>
      <c r="S105" s="28">
        <v>0.1</v>
      </c>
      <c r="T105" s="26">
        <f t="shared" si="40"/>
        <v>0.99999999999999989</v>
      </c>
      <c r="U105" s="29">
        <v>0.7</v>
      </c>
      <c r="V105" s="29">
        <v>9.9999999999999992E-2</v>
      </c>
      <c r="W105" s="29"/>
      <c r="X105" s="29"/>
      <c r="Y105" s="26">
        <f t="shared" si="33"/>
        <v>0.79999999999999993</v>
      </c>
      <c r="Z105" s="29">
        <f t="shared" si="47"/>
        <v>1</v>
      </c>
      <c r="AA105" s="29">
        <f t="shared" si="47"/>
        <v>0.99999999999999989</v>
      </c>
      <c r="AB105" s="29">
        <f t="shared" si="47"/>
        <v>0</v>
      </c>
      <c r="AC105" s="29">
        <f t="shared" si="47"/>
        <v>0</v>
      </c>
      <c r="AD105" s="22" t="s">
        <v>33</v>
      </c>
    </row>
    <row r="106" spans="1:30" ht="48" x14ac:dyDescent="0.25">
      <c r="A106" s="4" t="s">
        <v>390</v>
      </c>
      <c r="B106" s="4" t="s">
        <v>38</v>
      </c>
      <c r="C106" s="4" t="str">
        <f t="shared" si="37"/>
        <v>PRY-19-02</v>
      </c>
      <c r="D106" s="2" t="s">
        <v>396</v>
      </c>
      <c r="E106" s="2" t="s">
        <v>40</v>
      </c>
      <c r="F106" s="2" t="s">
        <v>397</v>
      </c>
      <c r="G106" s="2" t="s">
        <v>398</v>
      </c>
      <c r="H106" s="5">
        <v>44927</v>
      </c>
      <c r="I106" s="5">
        <v>45627</v>
      </c>
      <c r="J106" s="6">
        <f t="shared" si="50"/>
        <v>1.9178082191780821</v>
      </c>
      <c r="K106" s="2" t="s">
        <v>354</v>
      </c>
      <c r="L106" s="2" t="s">
        <v>355</v>
      </c>
      <c r="M106" s="2" t="s">
        <v>30</v>
      </c>
      <c r="N106" s="2" t="s">
        <v>356</v>
      </c>
      <c r="O106" s="2" t="s">
        <v>357</v>
      </c>
      <c r="P106" s="28">
        <v>0.3</v>
      </c>
      <c r="Q106" s="28">
        <v>0.7</v>
      </c>
      <c r="R106" s="28"/>
      <c r="S106" s="28"/>
      <c r="T106" s="26">
        <f t="shared" si="40"/>
        <v>1</v>
      </c>
      <c r="U106" s="29">
        <v>0.3</v>
      </c>
      <c r="V106" s="29">
        <v>0.35</v>
      </c>
      <c r="W106" s="29"/>
      <c r="X106" s="29"/>
      <c r="Y106" s="26">
        <f t="shared" si="33"/>
        <v>0.64999999999999991</v>
      </c>
      <c r="Z106" s="29">
        <f t="shared" si="47"/>
        <v>1</v>
      </c>
      <c r="AA106" s="29">
        <f t="shared" si="47"/>
        <v>0.5</v>
      </c>
      <c r="AB106" s="29" t="str">
        <f t="shared" si="47"/>
        <v/>
      </c>
      <c r="AC106" s="29" t="str">
        <f t="shared" si="47"/>
        <v/>
      </c>
      <c r="AD106" s="22" t="s">
        <v>33</v>
      </c>
    </row>
    <row r="107" spans="1:30" ht="72" x14ac:dyDescent="0.25">
      <c r="A107" s="4" t="s">
        <v>390</v>
      </c>
      <c r="B107" s="4" t="s">
        <v>44</v>
      </c>
      <c r="C107" s="4" t="str">
        <f t="shared" si="37"/>
        <v>PRY-19-03</v>
      </c>
      <c r="D107" s="2" t="s">
        <v>399</v>
      </c>
      <c r="E107" s="2" t="s">
        <v>26</v>
      </c>
      <c r="F107" s="2" t="s">
        <v>400</v>
      </c>
      <c r="G107" s="2" t="s">
        <v>401</v>
      </c>
      <c r="H107" s="5">
        <v>44927</v>
      </c>
      <c r="I107" s="5">
        <v>46357</v>
      </c>
      <c r="J107" s="6">
        <f t="shared" si="50"/>
        <v>3.9178082191780823</v>
      </c>
      <c r="K107" s="2" t="s">
        <v>354</v>
      </c>
      <c r="L107" s="2" t="s">
        <v>355</v>
      </c>
      <c r="M107" s="2" t="s">
        <v>30</v>
      </c>
      <c r="N107" s="2" t="s">
        <v>356</v>
      </c>
      <c r="O107" s="2" t="s">
        <v>357</v>
      </c>
      <c r="P107" s="28">
        <v>0.25</v>
      </c>
      <c r="Q107" s="28">
        <v>0.25</v>
      </c>
      <c r="R107" s="28">
        <v>0.25</v>
      </c>
      <c r="S107" s="28">
        <v>0.25</v>
      </c>
      <c r="T107" s="26">
        <f t="shared" si="40"/>
        <v>1</v>
      </c>
      <c r="U107" s="29">
        <v>0.25</v>
      </c>
      <c r="V107" s="29">
        <v>0.25</v>
      </c>
      <c r="W107" s="29"/>
      <c r="X107" s="29"/>
      <c r="Y107" s="26">
        <f t="shared" si="33"/>
        <v>0.5</v>
      </c>
      <c r="Z107" s="29">
        <f t="shared" si="47"/>
        <v>1</v>
      </c>
      <c r="AA107" s="29">
        <f t="shared" si="47"/>
        <v>1</v>
      </c>
      <c r="AB107" s="29">
        <f t="shared" si="47"/>
        <v>0</v>
      </c>
      <c r="AC107" s="29">
        <f t="shared" si="47"/>
        <v>0</v>
      </c>
      <c r="AD107" s="22" t="s">
        <v>33</v>
      </c>
    </row>
    <row r="108" spans="1:30" ht="60" x14ac:dyDescent="0.25">
      <c r="A108" s="4" t="s">
        <v>390</v>
      </c>
      <c r="B108" s="4" t="s">
        <v>49</v>
      </c>
      <c r="C108" s="4" t="str">
        <f t="shared" si="37"/>
        <v>PRY-19-04</v>
      </c>
      <c r="D108" s="2" t="s">
        <v>402</v>
      </c>
      <c r="E108" s="2" t="s">
        <v>26</v>
      </c>
      <c r="F108" s="2" t="s">
        <v>403</v>
      </c>
      <c r="G108" s="2" t="s">
        <v>404</v>
      </c>
      <c r="H108" s="5">
        <v>44927</v>
      </c>
      <c r="I108" s="5">
        <v>46357</v>
      </c>
      <c r="J108" s="6">
        <f t="shared" si="50"/>
        <v>3.9178082191780823</v>
      </c>
      <c r="K108" s="2" t="s">
        <v>354</v>
      </c>
      <c r="L108" s="2" t="s">
        <v>355</v>
      </c>
      <c r="M108" s="2" t="s">
        <v>30</v>
      </c>
      <c r="N108" s="2" t="s">
        <v>356</v>
      </c>
      <c r="O108" s="2" t="s">
        <v>357</v>
      </c>
      <c r="P108" s="28">
        <v>0.25</v>
      </c>
      <c r="Q108" s="28">
        <v>0.25</v>
      </c>
      <c r="R108" s="28">
        <v>0.25</v>
      </c>
      <c r="S108" s="28">
        <v>0.25</v>
      </c>
      <c r="T108" s="26">
        <f t="shared" si="40"/>
        <v>1</v>
      </c>
      <c r="U108" s="29">
        <v>0.25</v>
      </c>
      <c r="V108" s="29">
        <v>0.25</v>
      </c>
      <c r="W108" s="29"/>
      <c r="X108" s="29"/>
      <c r="Y108" s="26">
        <f t="shared" si="33"/>
        <v>0.5</v>
      </c>
      <c r="Z108" s="29">
        <f t="shared" si="47"/>
        <v>1</v>
      </c>
      <c r="AA108" s="29">
        <f t="shared" si="47"/>
        <v>1</v>
      </c>
      <c r="AB108" s="29">
        <f t="shared" si="47"/>
        <v>0</v>
      </c>
      <c r="AC108" s="29">
        <f t="shared" si="47"/>
        <v>0</v>
      </c>
      <c r="AD108" s="22" t="s">
        <v>33</v>
      </c>
    </row>
    <row r="109" spans="1:30" ht="60" x14ac:dyDescent="0.25">
      <c r="A109" s="4" t="s">
        <v>390</v>
      </c>
      <c r="B109" s="4" t="s">
        <v>53</v>
      </c>
      <c r="C109" s="4" t="str">
        <f t="shared" si="37"/>
        <v>PRY-19-05</v>
      </c>
      <c r="D109" s="2" t="s">
        <v>405</v>
      </c>
      <c r="E109" s="2" t="s">
        <v>26</v>
      </c>
      <c r="F109" s="2" t="s">
        <v>406</v>
      </c>
      <c r="G109" s="2" t="s">
        <v>407</v>
      </c>
      <c r="H109" s="5">
        <v>44927</v>
      </c>
      <c r="I109" s="5">
        <v>46357</v>
      </c>
      <c r="J109" s="6">
        <f t="shared" si="50"/>
        <v>3.9178082191780823</v>
      </c>
      <c r="K109" s="2" t="s">
        <v>354</v>
      </c>
      <c r="L109" s="2" t="s">
        <v>355</v>
      </c>
      <c r="M109" s="2" t="s">
        <v>30</v>
      </c>
      <c r="N109" s="2" t="s">
        <v>356</v>
      </c>
      <c r="O109" s="2" t="s">
        <v>357</v>
      </c>
      <c r="P109" s="28">
        <v>0.25</v>
      </c>
      <c r="Q109" s="28">
        <v>0.25</v>
      </c>
      <c r="R109" s="28">
        <v>0.25</v>
      </c>
      <c r="S109" s="28">
        <v>0.25</v>
      </c>
      <c r="T109" s="26">
        <f t="shared" si="40"/>
        <v>1</v>
      </c>
      <c r="U109" s="29">
        <v>0.25</v>
      </c>
      <c r="V109" s="29">
        <v>0.25</v>
      </c>
      <c r="W109" s="29"/>
      <c r="X109" s="29"/>
      <c r="Y109" s="26">
        <f t="shared" si="33"/>
        <v>0.5</v>
      </c>
      <c r="Z109" s="29">
        <f t="shared" si="47"/>
        <v>1</v>
      </c>
      <c r="AA109" s="29">
        <f t="shared" si="47"/>
        <v>1</v>
      </c>
      <c r="AB109" s="29">
        <f t="shared" si="47"/>
        <v>0</v>
      </c>
      <c r="AC109" s="29">
        <f t="shared" si="47"/>
        <v>0</v>
      </c>
      <c r="AD109" s="22" t="s">
        <v>33</v>
      </c>
    </row>
    <row r="110" spans="1:30" ht="72" x14ac:dyDescent="0.25">
      <c r="A110" s="4" t="s">
        <v>390</v>
      </c>
      <c r="B110" s="4" t="s">
        <v>58</v>
      </c>
      <c r="C110" s="4" t="str">
        <f t="shared" si="37"/>
        <v>PRY-19-06</v>
      </c>
      <c r="D110" s="2" t="s">
        <v>408</v>
      </c>
      <c r="E110" s="2" t="s">
        <v>26</v>
      </c>
      <c r="F110" s="2" t="s">
        <v>409</v>
      </c>
      <c r="G110" s="2" t="s">
        <v>410</v>
      </c>
      <c r="H110" s="5">
        <v>45292</v>
      </c>
      <c r="I110" s="5">
        <v>46357</v>
      </c>
      <c r="J110" s="6">
        <f t="shared" si="50"/>
        <v>2.9178082191780823</v>
      </c>
      <c r="K110" s="2" t="s">
        <v>354</v>
      </c>
      <c r="L110" s="2" t="s">
        <v>355</v>
      </c>
      <c r="M110" s="2" t="s">
        <v>30</v>
      </c>
      <c r="N110" s="2" t="s">
        <v>356</v>
      </c>
      <c r="O110" s="2" t="s">
        <v>357</v>
      </c>
      <c r="P110" s="28"/>
      <c r="Q110" s="28">
        <v>0.2</v>
      </c>
      <c r="R110" s="28">
        <v>0.7</v>
      </c>
      <c r="S110" s="28">
        <v>0.1</v>
      </c>
      <c r="T110" s="26">
        <f t="shared" si="40"/>
        <v>0.99999999999999989</v>
      </c>
      <c r="U110" s="29"/>
      <c r="V110" s="29">
        <v>0.19999999999999998</v>
      </c>
      <c r="W110" s="29"/>
      <c r="X110" s="29"/>
      <c r="Y110" s="26">
        <f t="shared" si="33"/>
        <v>0.19999999999999998</v>
      </c>
      <c r="Z110" s="29" t="str">
        <f t="shared" si="47"/>
        <v/>
      </c>
      <c r="AA110" s="29">
        <f t="shared" si="47"/>
        <v>0.99999999999999989</v>
      </c>
      <c r="AB110" s="29">
        <f t="shared" si="47"/>
        <v>0</v>
      </c>
      <c r="AC110" s="29">
        <f t="shared" si="47"/>
        <v>0</v>
      </c>
      <c r="AD110" s="22" t="s">
        <v>33</v>
      </c>
    </row>
    <row r="111" spans="1:30" ht="84" x14ac:dyDescent="0.25">
      <c r="A111" s="4" t="s">
        <v>390</v>
      </c>
      <c r="B111" s="4" t="s">
        <v>63</v>
      </c>
      <c r="C111" s="4" t="str">
        <f t="shared" si="37"/>
        <v>PRY-19-07</v>
      </c>
      <c r="D111" s="2" t="s">
        <v>411</v>
      </c>
      <c r="E111" s="2" t="s">
        <v>26</v>
      </c>
      <c r="F111" s="2" t="s">
        <v>412</v>
      </c>
      <c r="G111" s="2" t="s">
        <v>413</v>
      </c>
      <c r="H111" s="5">
        <v>44927</v>
      </c>
      <c r="I111" s="5">
        <v>46357</v>
      </c>
      <c r="J111" s="6">
        <f t="shared" si="50"/>
        <v>3.9178082191780823</v>
      </c>
      <c r="K111" s="2" t="s">
        <v>354</v>
      </c>
      <c r="L111" s="2" t="s">
        <v>355</v>
      </c>
      <c r="M111" s="2" t="s">
        <v>30</v>
      </c>
      <c r="N111" s="2" t="s">
        <v>356</v>
      </c>
      <c r="O111" s="2" t="s">
        <v>357</v>
      </c>
      <c r="P111" s="28">
        <v>0.25</v>
      </c>
      <c r="Q111" s="28">
        <v>0.25</v>
      </c>
      <c r="R111" s="28">
        <v>0.25</v>
      </c>
      <c r="S111" s="28">
        <v>0.25</v>
      </c>
      <c r="T111" s="26">
        <f t="shared" si="40"/>
        <v>1</v>
      </c>
      <c r="U111" s="29">
        <v>0.25</v>
      </c>
      <c r="V111" s="29">
        <v>0.25</v>
      </c>
      <c r="W111" s="29"/>
      <c r="X111" s="29"/>
      <c r="Y111" s="26">
        <f t="shared" si="33"/>
        <v>0.5</v>
      </c>
      <c r="Z111" s="29">
        <f t="shared" si="47"/>
        <v>1</v>
      </c>
      <c r="AA111" s="29">
        <f t="shared" si="47"/>
        <v>1</v>
      </c>
      <c r="AB111" s="29">
        <f t="shared" si="47"/>
        <v>0</v>
      </c>
      <c r="AC111" s="29">
        <f t="shared" si="47"/>
        <v>0</v>
      </c>
      <c r="AD111" s="22" t="s">
        <v>33</v>
      </c>
    </row>
    <row r="112" spans="1:30" ht="72" x14ac:dyDescent="0.25">
      <c r="A112" s="4" t="s">
        <v>390</v>
      </c>
      <c r="B112" s="4" t="s">
        <v>68</v>
      </c>
      <c r="C112" s="4" t="str">
        <f t="shared" si="37"/>
        <v>PRY-19-08</v>
      </c>
      <c r="D112" s="2" t="s">
        <v>414</v>
      </c>
      <c r="E112" s="2" t="s">
        <v>26</v>
      </c>
      <c r="F112" s="2" t="s">
        <v>415</v>
      </c>
      <c r="G112" s="2" t="s">
        <v>416</v>
      </c>
      <c r="H112" s="5">
        <v>44927</v>
      </c>
      <c r="I112" s="5">
        <v>46357</v>
      </c>
      <c r="J112" s="6">
        <f t="shared" si="50"/>
        <v>3.9178082191780823</v>
      </c>
      <c r="K112" s="2" t="s">
        <v>354</v>
      </c>
      <c r="L112" s="2" t="s">
        <v>355</v>
      </c>
      <c r="M112" s="2" t="s">
        <v>30</v>
      </c>
      <c r="N112" s="2" t="s">
        <v>356</v>
      </c>
      <c r="O112" s="2" t="s">
        <v>357</v>
      </c>
      <c r="P112" s="28">
        <v>0.25</v>
      </c>
      <c r="Q112" s="28">
        <v>0.25</v>
      </c>
      <c r="R112" s="28">
        <v>0.25</v>
      </c>
      <c r="S112" s="28">
        <v>0.25</v>
      </c>
      <c r="T112" s="26">
        <f t="shared" si="40"/>
        <v>1</v>
      </c>
      <c r="U112" s="29">
        <v>0.25</v>
      </c>
      <c r="V112" s="29">
        <v>0.25</v>
      </c>
      <c r="W112" s="29"/>
      <c r="X112" s="29"/>
      <c r="Y112" s="26">
        <f t="shared" si="33"/>
        <v>0.5</v>
      </c>
      <c r="Z112" s="29">
        <f t="shared" si="47"/>
        <v>1</v>
      </c>
      <c r="AA112" s="29">
        <f t="shared" si="47"/>
        <v>1</v>
      </c>
      <c r="AB112" s="29">
        <f t="shared" si="47"/>
        <v>0</v>
      </c>
      <c r="AC112" s="29">
        <f t="shared" si="47"/>
        <v>0</v>
      </c>
      <c r="AD112" s="22" t="s">
        <v>33</v>
      </c>
    </row>
    <row r="113" spans="1:30" ht="72" x14ac:dyDescent="0.25">
      <c r="A113" s="4" t="s">
        <v>390</v>
      </c>
      <c r="B113" s="4" t="s">
        <v>101</v>
      </c>
      <c r="C113" s="4" t="str">
        <f t="shared" si="37"/>
        <v>PRY-19-09</v>
      </c>
      <c r="D113" s="2" t="s">
        <v>417</v>
      </c>
      <c r="E113" s="2" t="s">
        <v>26</v>
      </c>
      <c r="F113" s="2" t="s">
        <v>418</v>
      </c>
      <c r="G113" s="2" t="s">
        <v>419</v>
      </c>
      <c r="H113" s="5">
        <v>44927</v>
      </c>
      <c r="I113" s="5">
        <v>46357</v>
      </c>
      <c r="J113" s="6">
        <f t="shared" si="50"/>
        <v>3.9178082191780823</v>
      </c>
      <c r="K113" s="2" t="s">
        <v>354</v>
      </c>
      <c r="L113" s="2" t="s">
        <v>355</v>
      </c>
      <c r="M113" s="2" t="s">
        <v>30</v>
      </c>
      <c r="N113" s="2" t="s">
        <v>356</v>
      </c>
      <c r="O113" s="2" t="s">
        <v>357</v>
      </c>
      <c r="P113" s="28">
        <v>0.25</v>
      </c>
      <c r="Q113" s="28">
        <v>0.25</v>
      </c>
      <c r="R113" s="28">
        <v>0.25</v>
      </c>
      <c r="S113" s="28">
        <v>0.25</v>
      </c>
      <c r="T113" s="26">
        <f t="shared" si="40"/>
        <v>1</v>
      </c>
      <c r="U113" s="29">
        <v>0.25</v>
      </c>
      <c r="V113" s="29">
        <v>0.25</v>
      </c>
      <c r="W113" s="29"/>
      <c r="X113" s="29"/>
      <c r="Y113" s="26">
        <f t="shared" si="33"/>
        <v>0.5</v>
      </c>
      <c r="Z113" s="29">
        <f t="shared" si="47"/>
        <v>1</v>
      </c>
      <c r="AA113" s="29">
        <f t="shared" si="47"/>
        <v>1</v>
      </c>
      <c r="AB113" s="29">
        <f t="shared" si="47"/>
        <v>0</v>
      </c>
      <c r="AC113" s="29">
        <f t="shared" si="47"/>
        <v>0</v>
      </c>
      <c r="AD113" s="22" t="s">
        <v>33</v>
      </c>
    </row>
    <row r="114" spans="1:30" ht="96" x14ac:dyDescent="0.25">
      <c r="A114" s="4" t="s">
        <v>390</v>
      </c>
      <c r="B114" s="4" t="s">
        <v>106</v>
      </c>
      <c r="C114" s="4" t="str">
        <f t="shared" si="37"/>
        <v>PRY-19-10</v>
      </c>
      <c r="D114" s="2" t="s">
        <v>420</v>
      </c>
      <c r="E114" s="2" t="s">
        <v>40</v>
      </c>
      <c r="F114" s="2" t="s">
        <v>421</v>
      </c>
      <c r="G114" s="2" t="s">
        <v>422</v>
      </c>
      <c r="H114" s="5">
        <v>44927</v>
      </c>
      <c r="I114" s="5">
        <v>46357</v>
      </c>
      <c r="J114" s="6">
        <f t="shared" si="50"/>
        <v>3.9178082191780823</v>
      </c>
      <c r="K114" s="2" t="s">
        <v>354</v>
      </c>
      <c r="L114" s="2" t="s">
        <v>355</v>
      </c>
      <c r="M114" s="2" t="s">
        <v>30</v>
      </c>
      <c r="N114" s="2" t="s">
        <v>356</v>
      </c>
      <c r="O114" s="2" t="s">
        <v>423</v>
      </c>
      <c r="P114" s="28">
        <v>0.9</v>
      </c>
      <c r="Q114" s="28">
        <v>0.1</v>
      </c>
      <c r="R114" s="28"/>
      <c r="S114" s="28"/>
      <c r="T114" s="26">
        <f t="shared" si="40"/>
        <v>1</v>
      </c>
      <c r="U114" s="29">
        <v>0.9</v>
      </c>
      <c r="V114" s="29">
        <v>9.9999999999999992E-2</v>
      </c>
      <c r="W114" s="29"/>
      <c r="X114" s="29"/>
      <c r="Y114" s="26">
        <f t="shared" si="33"/>
        <v>1</v>
      </c>
      <c r="Z114" s="29">
        <f t="shared" si="47"/>
        <v>1</v>
      </c>
      <c r="AA114" s="29">
        <f t="shared" si="47"/>
        <v>0.99999999999999989</v>
      </c>
      <c r="AB114" s="29" t="str">
        <f t="shared" si="47"/>
        <v/>
      </c>
      <c r="AC114" s="29" t="str">
        <f t="shared" si="47"/>
        <v/>
      </c>
      <c r="AD114" s="22" t="s">
        <v>33</v>
      </c>
    </row>
    <row r="115" spans="1:30" ht="72" x14ac:dyDescent="0.25">
      <c r="A115" s="4" t="s">
        <v>390</v>
      </c>
      <c r="B115" s="4" t="s">
        <v>109</v>
      </c>
      <c r="C115" s="4" t="str">
        <f t="shared" si="37"/>
        <v>PRY-19-11</v>
      </c>
      <c r="D115" s="2" t="s">
        <v>424</v>
      </c>
      <c r="E115" s="2" t="s">
        <v>40</v>
      </c>
      <c r="F115" s="2" t="s">
        <v>425</v>
      </c>
      <c r="G115" s="2" t="s">
        <v>426</v>
      </c>
      <c r="H115" s="5">
        <v>44927</v>
      </c>
      <c r="I115" s="5">
        <v>46357</v>
      </c>
      <c r="J115" s="6">
        <f t="shared" si="50"/>
        <v>3.9178082191780823</v>
      </c>
      <c r="K115" s="2" t="s">
        <v>354</v>
      </c>
      <c r="L115" s="2" t="s">
        <v>355</v>
      </c>
      <c r="M115" s="2" t="s">
        <v>30</v>
      </c>
      <c r="N115" s="2" t="s">
        <v>356</v>
      </c>
      <c r="O115" s="2" t="s">
        <v>423</v>
      </c>
      <c r="P115" s="28">
        <v>0.3</v>
      </c>
      <c r="Q115" s="28">
        <v>0.7</v>
      </c>
      <c r="R115" s="28"/>
      <c r="S115" s="28"/>
      <c r="T115" s="26">
        <f t="shared" si="40"/>
        <v>1</v>
      </c>
      <c r="U115" s="29">
        <v>0.3</v>
      </c>
      <c r="V115" s="29">
        <v>0.70000000000000007</v>
      </c>
      <c r="W115" s="29"/>
      <c r="X115" s="29"/>
      <c r="Y115" s="26">
        <f t="shared" si="33"/>
        <v>1</v>
      </c>
      <c r="Z115" s="29">
        <f t="shared" ref="Z115:AC118" si="51">IFERROR(U115/P115,"")</f>
        <v>1</v>
      </c>
      <c r="AA115" s="29">
        <f t="shared" si="51"/>
        <v>1.0000000000000002</v>
      </c>
      <c r="AB115" s="29" t="str">
        <f t="shared" si="51"/>
        <v/>
      </c>
      <c r="AC115" s="29" t="str">
        <f t="shared" si="51"/>
        <v/>
      </c>
      <c r="AD115" s="22" t="s">
        <v>33</v>
      </c>
    </row>
    <row r="116" spans="1:30" ht="84" x14ac:dyDescent="0.25">
      <c r="A116" s="4" t="s">
        <v>390</v>
      </c>
      <c r="B116" s="4" t="s">
        <v>113</v>
      </c>
      <c r="C116" s="4" t="str">
        <f t="shared" si="37"/>
        <v>PRY-19-12</v>
      </c>
      <c r="D116" s="2" t="s">
        <v>427</v>
      </c>
      <c r="E116" s="2" t="s">
        <v>26</v>
      </c>
      <c r="F116" s="2" t="s">
        <v>428</v>
      </c>
      <c r="G116" s="2" t="s">
        <v>429</v>
      </c>
      <c r="H116" s="5">
        <v>44927</v>
      </c>
      <c r="I116" s="5">
        <v>46357</v>
      </c>
      <c r="J116" s="6">
        <f t="shared" si="50"/>
        <v>3.9178082191780823</v>
      </c>
      <c r="K116" s="2" t="s">
        <v>354</v>
      </c>
      <c r="L116" s="2" t="s">
        <v>355</v>
      </c>
      <c r="M116" s="2" t="s">
        <v>30</v>
      </c>
      <c r="N116" s="2" t="s">
        <v>356</v>
      </c>
      <c r="O116" s="2" t="s">
        <v>357</v>
      </c>
      <c r="P116" s="28">
        <v>0.25</v>
      </c>
      <c r="Q116" s="28">
        <v>0.25</v>
      </c>
      <c r="R116" s="28">
        <v>0.25</v>
      </c>
      <c r="S116" s="28">
        <v>0.25</v>
      </c>
      <c r="T116" s="26">
        <f t="shared" si="40"/>
        <v>1</v>
      </c>
      <c r="U116" s="29">
        <v>0.25</v>
      </c>
      <c r="V116" s="29">
        <v>0.25</v>
      </c>
      <c r="W116" s="29"/>
      <c r="X116" s="29"/>
      <c r="Y116" s="26">
        <f t="shared" si="33"/>
        <v>0.5</v>
      </c>
      <c r="Z116" s="29">
        <f t="shared" si="51"/>
        <v>1</v>
      </c>
      <c r="AA116" s="29">
        <f t="shared" si="51"/>
        <v>1</v>
      </c>
      <c r="AB116" s="29">
        <f t="shared" si="51"/>
        <v>0</v>
      </c>
      <c r="AC116" s="29">
        <f t="shared" si="51"/>
        <v>0</v>
      </c>
      <c r="AD116" s="22" t="s">
        <v>33</v>
      </c>
    </row>
    <row r="117" spans="1:30" ht="72" x14ac:dyDescent="0.25">
      <c r="A117" s="4" t="s">
        <v>390</v>
      </c>
      <c r="B117" s="4" t="s">
        <v>116</v>
      </c>
      <c r="C117" s="4" t="str">
        <f t="shared" si="37"/>
        <v>PRY-19-13</v>
      </c>
      <c r="D117" s="2" t="s">
        <v>430</v>
      </c>
      <c r="E117" s="2" t="s">
        <v>26</v>
      </c>
      <c r="F117" s="2" t="s">
        <v>431</v>
      </c>
      <c r="G117" s="2" t="s">
        <v>432</v>
      </c>
      <c r="H117" s="5">
        <v>44927</v>
      </c>
      <c r="I117" s="5">
        <v>46357</v>
      </c>
      <c r="J117" s="6">
        <f t="shared" si="50"/>
        <v>3.9178082191780823</v>
      </c>
      <c r="K117" s="2" t="s">
        <v>354</v>
      </c>
      <c r="L117" s="2" t="s">
        <v>355</v>
      </c>
      <c r="M117" s="2" t="s">
        <v>30</v>
      </c>
      <c r="N117" s="2" t="s">
        <v>356</v>
      </c>
      <c r="O117" s="2" t="s">
        <v>357</v>
      </c>
      <c r="P117" s="28">
        <v>0.7</v>
      </c>
      <c r="Q117" s="28">
        <v>0.1</v>
      </c>
      <c r="R117" s="28">
        <v>0.1</v>
      </c>
      <c r="S117" s="28">
        <v>0.1</v>
      </c>
      <c r="T117" s="26">
        <f t="shared" si="40"/>
        <v>0.99999999999999989</v>
      </c>
      <c r="U117" s="29">
        <v>0.7</v>
      </c>
      <c r="V117" s="29">
        <v>9.9999999999999992E-2</v>
      </c>
      <c r="W117" s="29"/>
      <c r="X117" s="29"/>
      <c r="Y117" s="26">
        <f t="shared" si="33"/>
        <v>0.79999999999999993</v>
      </c>
      <c r="Z117" s="29">
        <f t="shared" si="51"/>
        <v>1</v>
      </c>
      <c r="AA117" s="29">
        <f t="shared" si="51"/>
        <v>0.99999999999999989</v>
      </c>
      <c r="AB117" s="29">
        <f t="shared" si="51"/>
        <v>0</v>
      </c>
      <c r="AC117" s="29">
        <f t="shared" si="51"/>
        <v>0</v>
      </c>
      <c r="AD117" s="22" t="s">
        <v>33</v>
      </c>
    </row>
    <row r="118" spans="1:30" ht="36" x14ac:dyDescent="0.25">
      <c r="A118" s="4" t="s">
        <v>390</v>
      </c>
      <c r="B118" s="4" t="s">
        <v>120</v>
      </c>
      <c r="C118" s="4" t="str">
        <f t="shared" si="37"/>
        <v>PRY-19-14</v>
      </c>
      <c r="D118" s="2" t="s">
        <v>433</v>
      </c>
      <c r="E118" s="2" t="s">
        <v>89</v>
      </c>
      <c r="F118" s="2" t="s">
        <v>434</v>
      </c>
      <c r="G118" s="2" t="s">
        <v>435</v>
      </c>
      <c r="H118" s="5">
        <v>45691</v>
      </c>
      <c r="I118" s="5">
        <v>46357</v>
      </c>
      <c r="J118" s="6">
        <f>+_xlfn.DAYS(I118,H118)/365</f>
        <v>1.8246575342465754</v>
      </c>
      <c r="K118" s="2" t="s">
        <v>354</v>
      </c>
      <c r="L118" s="2" t="s">
        <v>355</v>
      </c>
      <c r="M118" s="2" t="s">
        <v>30</v>
      </c>
      <c r="N118" s="2" t="s">
        <v>356</v>
      </c>
      <c r="O118" s="2" t="s">
        <v>357</v>
      </c>
      <c r="P118" s="28">
        <v>0</v>
      </c>
      <c r="Q118" s="28">
        <v>0</v>
      </c>
      <c r="R118" s="28">
        <v>0.5</v>
      </c>
      <c r="S118" s="28">
        <v>0.5</v>
      </c>
      <c r="T118" s="26">
        <f t="shared" ref="T118" si="52">+SUM(P118:S118)</f>
        <v>1</v>
      </c>
      <c r="U118" s="29">
        <v>0</v>
      </c>
      <c r="V118" s="29">
        <v>0</v>
      </c>
      <c r="W118" s="29"/>
      <c r="X118" s="29"/>
      <c r="Y118" s="26">
        <f t="shared" si="33"/>
        <v>0</v>
      </c>
      <c r="Z118" s="29" t="str">
        <f t="shared" si="51"/>
        <v/>
      </c>
      <c r="AA118" s="29" t="str">
        <f t="shared" si="51"/>
        <v/>
      </c>
      <c r="AB118" s="29">
        <f t="shared" si="51"/>
        <v>0</v>
      </c>
      <c r="AC118" s="29">
        <f t="shared" si="51"/>
        <v>0</v>
      </c>
      <c r="AD118" s="22" t="s">
        <v>33</v>
      </c>
    </row>
    <row r="119" spans="1:30" ht="72" x14ac:dyDescent="0.25">
      <c r="A119" s="7" t="s">
        <v>436</v>
      </c>
      <c r="B119" s="7" t="s">
        <v>24</v>
      </c>
      <c r="C119" s="7" t="str">
        <f t="shared" si="37"/>
        <v>PRY-20-00</v>
      </c>
      <c r="D119" s="11" t="s">
        <v>437</v>
      </c>
      <c r="E119" s="11" t="s">
        <v>26</v>
      </c>
      <c r="F119" s="11" t="s">
        <v>438</v>
      </c>
      <c r="G119" s="11"/>
      <c r="H119" s="12">
        <f>+_xlfn.MINIFS($H120:$H$142,$A120:$A$142,$A119)</f>
        <v>44927</v>
      </c>
      <c r="I119" s="12">
        <f>+_xlfn.MAXIFS($I120:$I$142,$A120:$A$142,$A119)</f>
        <v>46357</v>
      </c>
      <c r="J119" s="13">
        <f>+_xlfn.DAYS(I119,H119)/365</f>
        <v>3.9178082191780823</v>
      </c>
      <c r="K119" s="11" t="s">
        <v>354</v>
      </c>
      <c r="L119" s="11" t="s">
        <v>355</v>
      </c>
      <c r="M119" s="11" t="s">
        <v>30</v>
      </c>
      <c r="N119" s="11" t="s">
        <v>356</v>
      </c>
      <c r="O119" s="11" t="s">
        <v>423</v>
      </c>
      <c r="P119" s="25">
        <f>+SUM(P120:P122)/SUM($P$120:$S$122)</f>
        <v>0.25</v>
      </c>
      <c r="Q119" s="25">
        <f t="shared" ref="Q119:S119" si="53">+SUM(Q120:Q122)/SUM($P$120:$S$122)</f>
        <v>0.25</v>
      </c>
      <c r="R119" s="25">
        <f t="shared" si="53"/>
        <v>0.25</v>
      </c>
      <c r="S119" s="25">
        <f t="shared" si="53"/>
        <v>0.25</v>
      </c>
      <c r="T119" s="26">
        <f t="shared" si="32"/>
        <v>1</v>
      </c>
      <c r="U119" s="26">
        <v>0.25</v>
      </c>
      <c r="V119" s="26">
        <v>0.24999999999999989</v>
      </c>
      <c r="W119" s="26"/>
      <c r="X119" s="26"/>
      <c r="Y119" s="26">
        <f t="shared" si="33"/>
        <v>0.49999999999999989</v>
      </c>
      <c r="Z119" s="26">
        <f t="shared" si="34"/>
        <v>1</v>
      </c>
      <c r="AA119" s="26">
        <f t="shared" si="34"/>
        <v>0.99999999999999956</v>
      </c>
      <c r="AB119" s="26">
        <f t="shared" si="34"/>
        <v>0</v>
      </c>
      <c r="AC119" s="26">
        <f t="shared" si="34"/>
        <v>0</v>
      </c>
      <c r="AD119" s="22" t="s">
        <v>33</v>
      </c>
    </row>
    <row r="120" spans="1:30" ht="72" x14ac:dyDescent="0.25">
      <c r="A120" s="4" t="s">
        <v>436</v>
      </c>
      <c r="B120" s="4" t="s">
        <v>34</v>
      </c>
      <c r="C120" s="4" t="str">
        <f t="shared" si="37"/>
        <v>PRY-20-01</v>
      </c>
      <c r="D120" s="2" t="s">
        <v>439</v>
      </c>
      <c r="E120" s="2" t="s">
        <v>26</v>
      </c>
      <c r="F120" s="2" t="s">
        <v>440</v>
      </c>
      <c r="G120" s="2" t="s">
        <v>441</v>
      </c>
      <c r="H120" s="5">
        <v>44927</v>
      </c>
      <c r="I120" s="5">
        <v>46357</v>
      </c>
      <c r="J120" s="6">
        <f t="shared" si="35"/>
        <v>3.9178082191780823</v>
      </c>
      <c r="K120" s="2" t="s">
        <v>354</v>
      </c>
      <c r="L120" s="2" t="s">
        <v>355</v>
      </c>
      <c r="M120" s="2" t="s">
        <v>30</v>
      </c>
      <c r="N120" s="2" t="s">
        <v>356</v>
      </c>
      <c r="O120" s="2" t="s">
        <v>423</v>
      </c>
      <c r="P120" s="28">
        <v>0.25</v>
      </c>
      <c r="Q120" s="28">
        <v>0.25</v>
      </c>
      <c r="R120" s="28">
        <v>0.25</v>
      </c>
      <c r="S120" s="28">
        <v>0.25</v>
      </c>
      <c r="T120" s="26">
        <f t="shared" si="32"/>
        <v>1</v>
      </c>
      <c r="U120" s="29">
        <v>0.25</v>
      </c>
      <c r="V120" s="29">
        <v>0.25</v>
      </c>
      <c r="W120" s="29"/>
      <c r="X120" s="29"/>
      <c r="Y120" s="26">
        <f t="shared" si="33"/>
        <v>0.5</v>
      </c>
      <c r="Z120" s="29">
        <f t="shared" si="34"/>
        <v>1</v>
      </c>
      <c r="AA120" s="29">
        <f t="shared" si="34"/>
        <v>1</v>
      </c>
      <c r="AB120" s="29">
        <f t="shared" si="34"/>
        <v>0</v>
      </c>
      <c r="AC120" s="29">
        <f t="shared" si="34"/>
        <v>0</v>
      </c>
    </row>
    <row r="121" spans="1:30" ht="84" x14ac:dyDescent="0.25">
      <c r="A121" s="4" t="s">
        <v>436</v>
      </c>
      <c r="B121" s="4" t="s">
        <v>38</v>
      </c>
      <c r="C121" s="4" t="str">
        <f t="shared" si="37"/>
        <v>PRY-20-02</v>
      </c>
      <c r="D121" s="2" t="s">
        <v>442</v>
      </c>
      <c r="E121" s="2" t="s">
        <v>26</v>
      </c>
      <c r="F121" s="2" t="s">
        <v>443</v>
      </c>
      <c r="G121" s="2" t="s">
        <v>444</v>
      </c>
      <c r="H121" s="5">
        <v>44927</v>
      </c>
      <c r="I121" s="5">
        <v>46357</v>
      </c>
      <c r="J121" s="6">
        <f t="shared" si="35"/>
        <v>3.9178082191780823</v>
      </c>
      <c r="K121" s="2" t="s">
        <v>354</v>
      </c>
      <c r="L121" s="2" t="s">
        <v>355</v>
      </c>
      <c r="M121" s="2" t="s">
        <v>30</v>
      </c>
      <c r="N121" s="2" t="s">
        <v>356</v>
      </c>
      <c r="O121" s="2" t="s">
        <v>423</v>
      </c>
      <c r="P121" s="28">
        <v>0.25</v>
      </c>
      <c r="Q121" s="28">
        <v>0.25</v>
      </c>
      <c r="R121" s="28">
        <v>0.25</v>
      </c>
      <c r="S121" s="28">
        <v>0.25</v>
      </c>
      <c r="T121" s="26">
        <f t="shared" si="32"/>
        <v>1</v>
      </c>
      <c r="U121" s="29">
        <v>0.25</v>
      </c>
      <c r="V121" s="29">
        <v>0.25</v>
      </c>
      <c r="W121" s="29"/>
      <c r="X121" s="29"/>
      <c r="Y121" s="26">
        <f t="shared" si="33"/>
        <v>0.5</v>
      </c>
      <c r="Z121" s="29">
        <f t="shared" si="34"/>
        <v>1</v>
      </c>
      <c r="AA121" s="29">
        <f t="shared" si="34"/>
        <v>1</v>
      </c>
      <c r="AB121" s="29">
        <f t="shared" si="34"/>
        <v>0</v>
      </c>
      <c r="AC121" s="29">
        <f t="shared" si="34"/>
        <v>0</v>
      </c>
    </row>
    <row r="122" spans="1:30" ht="60" x14ac:dyDescent="0.25">
      <c r="A122" s="4" t="s">
        <v>436</v>
      </c>
      <c r="B122" s="4" t="s">
        <v>44</v>
      </c>
      <c r="C122" s="4" t="str">
        <f t="shared" si="37"/>
        <v>PRY-20-03</v>
      </c>
      <c r="D122" s="2" t="s">
        <v>445</v>
      </c>
      <c r="E122" s="2" t="s">
        <v>26</v>
      </c>
      <c r="F122" s="2" t="s">
        <v>446</v>
      </c>
      <c r="G122" s="2" t="s">
        <v>447</v>
      </c>
      <c r="H122" s="5">
        <v>44927</v>
      </c>
      <c r="I122" s="5">
        <v>46357</v>
      </c>
      <c r="J122" s="6">
        <f t="shared" si="35"/>
        <v>3.9178082191780823</v>
      </c>
      <c r="K122" s="2" t="s">
        <v>354</v>
      </c>
      <c r="L122" s="2" t="s">
        <v>355</v>
      </c>
      <c r="M122" s="2" t="s">
        <v>30</v>
      </c>
      <c r="N122" s="2" t="s">
        <v>356</v>
      </c>
      <c r="O122" s="2" t="s">
        <v>423</v>
      </c>
      <c r="P122" s="28">
        <v>0.25</v>
      </c>
      <c r="Q122" s="28">
        <v>0.25</v>
      </c>
      <c r="R122" s="28">
        <v>0.25</v>
      </c>
      <c r="S122" s="28">
        <v>0.25</v>
      </c>
      <c r="T122" s="26">
        <f t="shared" si="32"/>
        <v>1</v>
      </c>
      <c r="U122" s="29">
        <v>0.25</v>
      </c>
      <c r="V122" s="29">
        <v>0.25</v>
      </c>
      <c r="W122" s="29"/>
      <c r="X122" s="29"/>
      <c r="Y122" s="26">
        <f t="shared" si="33"/>
        <v>0.5</v>
      </c>
      <c r="Z122" s="29">
        <f t="shared" si="34"/>
        <v>1</v>
      </c>
      <c r="AA122" s="29">
        <f t="shared" si="34"/>
        <v>1</v>
      </c>
      <c r="AB122" s="29">
        <f t="shared" si="34"/>
        <v>0</v>
      </c>
      <c r="AC122" s="29">
        <f t="shared" si="34"/>
        <v>0</v>
      </c>
    </row>
    <row r="123" spans="1:30" ht="144" x14ac:dyDescent="0.25">
      <c r="A123" s="4" t="s">
        <v>436</v>
      </c>
      <c r="B123" s="4" t="s">
        <v>49</v>
      </c>
      <c r="C123" s="4" t="str">
        <f t="shared" si="37"/>
        <v>PRY-20-04</v>
      </c>
      <c r="D123" s="2" t="s">
        <v>448</v>
      </c>
      <c r="E123" s="2" t="s">
        <v>26</v>
      </c>
      <c r="F123" s="2" t="s">
        <v>449</v>
      </c>
      <c r="G123" s="2" t="s">
        <v>450</v>
      </c>
      <c r="H123" s="5">
        <v>44927</v>
      </c>
      <c r="I123" s="5">
        <v>46357</v>
      </c>
      <c r="J123" s="6">
        <f>+_xlfn.DAYS(I123,H123)/365</f>
        <v>3.9178082191780823</v>
      </c>
      <c r="K123" s="2" t="s">
        <v>354</v>
      </c>
      <c r="L123" s="2" t="s">
        <v>355</v>
      </c>
      <c r="M123" s="2" t="s">
        <v>30</v>
      </c>
      <c r="N123" s="2" t="s">
        <v>356</v>
      </c>
      <c r="O123" s="2" t="s">
        <v>357</v>
      </c>
      <c r="P123" s="28">
        <v>0.25</v>
      </c>
      <c r="Q123" s="28">
        <v>0.25</v>
      </c>
      <c r="R123" s="28">
        <v>0.25</v>
      </c>
      <c r="S123" s="28">
        <v>0.25</v>
      </c>
      <c r="T123" s="26">
        <f t="shared" si="32"/>
        <v>1</v>
      </c>
      <c r="U123" s="29">
        <v>0.25</v>
      </c>
      <c r="V123" s="29">
        <v>0.25</v>
      </c>
      <c r="W123" s="29"/>
      <c r="X123" s="29"/>
      <c r="Y123" s="26">
        <f t="shared" si="33"/>
        <v>0.5</v>
      </c>
      <c r="Z123" s="29">
        <f t="shared" si="34"/>
        <v>1</v>
      </c>
      <c r="AA123" s="29">
        <f t="shared" si="34"/>
        <v>1</v>
      </c>
      <c r="AB123" s="29">
        <f t="shared" si="34"/>
        <v>0</v>
      </c>
      <c r="AC123" s="29">
        <f t="shared" si="34"/>
        <v>0</v>
      </c>
      <c r="AD123" s="22" t="s">
        <v>33</v>
      </c>
    </row>
    <row r="124" spans="1:30" ht="72" x14ac:dyDescent="0.25">
      <c r="A124" s="7" t="s">
        <v>451</v>
      </c>
      <c r="B124" s="7" t="s">
        <v>24</v>
      </c>
      <c r="C124" s="7" t="str">
        <f t="shared" si="37"/>
        <v>PRY-21-00</v>
      </c>
      <c r="D124" s="11" t="s">
        <v>452</v>
      </c>
      <c r="E124" s="11" t="s">
        <v>26</v>
      </c>
      <c r="F124" s="11" t="s">
        <v>453</v>
      </c>
      <c r="G124" s="11"/>
      <c r="H124" s="12">
        <f>+_xlfn.MINIFS($H125:$H$142,$A125:$A$142,$A124)</f>
        <v>44927</v>
      </c>
      <c r="I124" s="12">
        <f>+_xlfn.MAXIFS($I125:$I$142,$A125:$A$142,$A124)</f>
        <v>46357</v>
      </c>
      <c r="J124" s="13">
        <f>+_xlfn.DAYS(I124,H124)/365</f>
        <v>3.9178082191780823</v>
      </c>
      <c r="K124" s="11" t="s">
        <v>454</v>
      </c>
      <c r="L124" s="11" t="s">
        <v>455</v>
      </c>
      <c r="M124" s="11" t="s">
        <v>30</v>
      </c>
      <c r="N124" s="11" t="s">
        <v>456</v>
      </c>
      <c r="O124" s="11" t="s">
        <v>457</v>
      </c>
      <c r="P124" s="25">
        <f>+SUM(P125:P126)/SUM($P$125:$S$126)</f>
        <v>0.375</v>
      </c>
      <c r="Q124" s="25">
        <f t="shared" ref="Q124:S124" si="54">+SUM(Q125:Q126)/SUM($P$125:$S$126)</f>
        <v>0.20833333333333331</v>
      </c>
      <c r="R124" s="25">
        <f t="shared" si="54"/>
        <v>0.20833333333333331</v>
      </c>
      <c r="S124" s="25">
        <f t="shared" si="54"/>
        <v>0.20833333333333331</v>
      </c>
      <c r="T124" s="26">
        <f t="shared" si="32"/>
        <v>0.99999999999999978</v>
      </c>
      <c r="U124" s="26">
        <v>0.375</v>
      </c>
      <c r="V124" s="26">
        <v>0.20833958302084893</v>
      </c>
      <c r="W124" s="26"/>
      <c r="X124" s="26"/>
      <c r="Y124" s="26">
        <f t="shared" si="33"/>
        <v>0.58333958302084898</v>
      </c>
      <c r="Z124" s="26">
        <f t="shared" si="34"/>
        <v>1</v>
      </c>
      <c r="AA124" s="26">
        <f t="shared" si="34"/>
        <v>1.0000299985000749</v>
      </c>
      <c r="AB124" s="26">
        <f t="shared" si="34"/>
        <v>0</v>
      </c>
      <c r="AC124" s="26">
        <f t="shared" si="34"/>
        <v>0</v>
      </c>
      <c r="AD124" s="22" t="s">
        <v>33</v>
      </c>
    </row>
    <row r="125" spans="1:30" ht="48" x14ac:dyDescent="0.25">
      <c r="A125" s="4" t="s">
        <v>451</v>
      </c>
      <c r="B125" s="4" t="s">
        <v>34</v>
      </c>
      <c r="C125" s="4" t="str">
        <f t="shared" si="37"/>
        <v>PRY-21-01</v>
      </c>
      <c r="D125" s="2" t="s">
        <v>458</v>
      </c>
      <c r="E125" s="2" t="s">
        <v>26</v>
      </c>
      <c r="F125" s="2" t="s">
        <v>459</v>
      </c>
      <c r="G125" s="2" t="s">
        <v>460</v>
      </c>
      <c r="H125" s="5">
        <v>44927</v>
      </c>
      <c r="I125" s="5">
        <v>46357</v>
      </c>
      <c r="J125" s="6">
        <f t="shared" ref="J125:J126" si="55">+_xlfn.DAYS(I125,H125)/365</f>
        <v>3.9178082191780823</v>
      </c>
      <c r="K125" s="2" t="s">
        <v>454</v>
      </c>
      <c r="L125" s="2" t="s">
        <v>455</v>
      </c>
      <c r="M125" s="2" t="s">
        <v>30</v>
      </c>
      <c r="N125" s="2" t="s">
        <v>461</v>
      </c>
      <c r="O125" s="2" t="s">
        <v>462</v>
      </c>
      <c r="P125" s="28">
        <v>0.25</v>
      </c>
      <c r="Q125" s="28">
        <v>0.25</v>
      </c>
      <c r="R125" s="28">
        <v>0.25</v>
      </c>
      <c r="S125" s="28">
        <v>0.25</v>
      </c>
      <c r="T125" s="26">
        <f t="shared" ref="T125:T126" si="56">+SUM(P125:S125)</f>
        <v>1</v>
      </c>
      <c r="U125" s="29">
        <v>0.25</v>
      </c>
      <c r="V125" s="29">
        <v>0.25</v>
      </c>
      <c r="W125" s="29"/>
      <c r="X125" s="29"/>
      <c r="Y125" s="26">
        <f t="shared" si="33"/>
        <v>0.5</v>
      </c>
      <c r="Z125" s="29">
        <f t="shared" si="34"/>
        <v>1</v>
      </c>
      <c r="AA125" s="29">
        <f t="shared" si="34"/>
        <v>1</v>
      </c>
      <c r="AB125" s="29">
        <f t="shared" si="34"/>
        <v>0</v>
      </c>
      <c r="AC125" s="29">
        <f t="shared" si="34"/>
        <v>0</v>
      </c>
      <c r="AD125" s="22" t="s">
        <v>33</v>
      </c>
    </row>
    <row r="126" spans="1:30" ht="60" x14ac:dyDescent="0.25">
      <c r="A126" s="4" t="s">
        <v>451</v>
      </c>
      <c r="B126" s="4" t="s">
        <v>38</v>
      </c>
      <c r="C126" s="4" t="str">
        <f t="shared" si="37"/>
        <v>PRY-21-02</v>
      </c>
      <c r="D126" s="2" t="s">
        <v>463</v>
      </c>
      <c r="E126" s="2" t="s">
        <v>26</v>
      </c>
      <c r="F126" s="2" t="s">
        <v>464</v>
      </c>
      <c r="G126" s="2" t="s">
        <v>465</v>
      </c>
      <c r="H126" s="5">
        <v>44927</v>
      </c>
      <c r="I126" s="5">
        <v>46357</v>
      </c>
      <c r="J126" s="6">
        <f t="shared" si="55"/>
        <v>3.9178082191780823</v>
      </c>
      <c r="K126" s="2" t="s">
        <v>454</v>
      </c>
      <c r="L126" s="2" t="s">
        <v>455</v>
      </c>
      <c r="M126" s="2" t="s">
        <v>30</v>
      </c>
      <c r="N126" s="2" t="s">
        <v>356</v>
      </c>
      <c r="O126" s="2" t="s">
        <v>357</v>
      </c>
      <c r="P126" s="28">
        <v>0.5</v>
      </c>
      <c r="Q126" s="28">
        <v>0.16666666666666666</v>
      </c>
      <c r="R126" s="28">
        <v>0.16666666666666666</v>
      </c>
      <c r="S126" s="28">
        <v>0.16666666666666666</v>
      </c>
      <c r="T126" s="26">
        <f t="shared" si="56"/>
        <v>0.99999999999999989</v>
      </c>
      <c r="U126" s="29">
        <v>0.5</v>
      </c>
      <c r="V126" s="29">
        <v>0.16666666666666671</v>
      </c>
      <c r="W126" s="29"/>
      <c r="X126" s="29"/>
      <c r="Y126" s="26">
        <f t="shared" si="33"/>
        <v>0.66666666666666674</v>
      </c>
      <c r="Z126" s="29">
        <f t="shared" si="34"/>
        <v>1</v>
      </c>
      <c r="AA126" s="29">
        <f t="shared" si="34"/>
        <v>1.0000000000000004</v>
      </c>
      <c r="AB126" s="29">
        <f t="shared" si="34"/>
        <v>0</v>
      </c>
      <c r="AC126" s="29">
        <f t="shared" si="34"/>
        <v>0</v>
      </c>
      <c r="AD126" s="22" t="s">
        <v>33</v>
      </c>
    </row>
    <row r="127" spans="1:30" ht="36" x14ac:dyDescent="0.25">
      <c r="A127" s="7" t="s">
        <v>466</v>
      </c>
      <c r="B127" s="7" t="s">
        <v>24</v>
      </c>
      <c r="C127" s="7" t="str">
        <f t="shared" si="37"/>
        <v>PRY-22-00</v>
      </c>
      <c r="D127" s="20" t="s">
        <v>467</v>
      </c>
      <c r="E127" s="11" t="s">
        <v>40</v>
      </c>
      <c r="F127" s="20" t="s">
        <v>468</v>
      </c>
      <c r="G127" s="11"/>
      <c r="H127" s="12">
        <f>+_xlfn.MINIFS($H128:$H$142,$A128:$A$142,$A127)</f>
        <v>44927</v>
      </c>
      <c r="I127" s="12">
        <f>+_xlfn.MAXIFS($I128:$I$142,$A128:$A$142,$A127)</f>
        <v>45261</v>
      </c>
      <c r="J127" s="13">
        <f>+_xlfn.DAYS(I127,H127)/365</f>
        <v>0.91506849315068495</v>
      </c>
      <c r="K127" s="11" t="s">
        <v>454</v>
      </c>
      <c r="L127" s="11" t="s">
        <v>355</v>
      </c>
      <c r="M127" s="11" t="s">
        <v>30</v>
      </c>
      <c r="N127" s="11" t="s">
        <v>356</v>
      </c>
      <c r="O127" s="11" t="s">
        <v>423</v>
      </c>
      <c r="P127" s="25" cm="1">
        <f t="array" ref="P127">+SUM(P128:P129/SUM($P$128:$S$129))</f>
        <v>1</v>
      </c>
      <c r="Q127" s="25" cm="1">
        <f t="array" ref="Q127">+SUM(Q128:Q129/SUM($P$128:$S$129))</f>
        <v>0</v>
      </c>
      <c r="R127" s="25" cm="1">
        <f t="array" ref="R127">+SUM(R128:R129/SUM($P$128:$S$129))</f>
        <v>0</v>
      </c>
      <c r="S127" s="25" cm="1">
        <f t="array" ref="S127">+SUM(S128:S129/SUM($P$128:$S$129))</f>
        <v>0</v>
      </c>
      <c r="T127" s="26">
        <f t="shared" si="32"/>
        <v>1</v>
      </c>
      <c r="U127" s="26">
        <v>1</v>
      </c>
      <c r="V127" s="26"/>
      <c r="W127" s="26"/>
      <c r="X127" s="26"/>
      <c r="Y127" s="26">
        <f t="shared" si="33"/>
        <v>1</v>
      </c>
      <c r="Z127" s="26">
        <f t="shared" si="34"/>
        <v>1</v>
      </c>
      <c r="AA127" s="26" t="str">
        <f t="shared" si="34"/>
        <v/>
      </c>
      <c r="AB127" s="26" t="str">
        <f t="shared" si="34"/>
        <v/>
      </c>
      <c r="AC127" s="26" t="str">
        <f t="shared" si="34"/>
        <v/>
      </c>
      <c r="AD127" s="22" t="s">
        <v>33</v>
      </c>
    </row>
    <row r="128" spans="1:30" ht="48" x14ac:dyDescent="0.25">
      <c r="A128" s="4" t="s">
        <v>466</v>
      </c>
      <c r="B128" s="4" t="s">
        <v>34</v>
      </c>
      <c r="C128" s="4" t="str">
        <f t="shared" si="37"/>
        <v>PRY-22-01</v>
      </c>
      <c r="D128" s="2" t="s">
        <v>469</v>
      </c>
      <c r="E128" s="2" t="s">
        <v>40</v>
      </c>
      <c r="F128" s="2" t="s">
        <v>470</v>
      </c>
      <c r="G128" s="2"/>
      <c r="H128" s="5">
        <v>44927</v>
      </c>
      <c r="I128" s="5">
        <v>45261</v>
      </c>
      <c r="J128" s="6">
        <f t="shared" si="35"/>
        <v>0.91506849315068495</v>
      </c>
      <c r="K128" s="2" t="s">
        <v>454</v>
      </c>
      <c r="L128" s="2" t="s">
        <v>355</v>
      </c>
      <c r="M128" s="2" t="s">
        <v>30</v>
      </c>
      <c r="N128" s="2" t="s">
        <v>356</v>
      </c>
      <c r="O128" s="2" t="s">
        <v>423</v>
      </c>
      <c r="P128" s="28">
        <v>1</v>
      </c>
      <c r="Q128" s="28"/>
      <c r="R128" s="28"/>
      <c r="S128" s="28"/>
      <c r="T128" s="26">
        <f t="shared" si="32"/>
        <v>1</v>
      </c>
      <c r="U128" s="29">
        <v>1</v>
      </c>
      <c r="V128" s="29"/>
      <c r="W128" s="29"/>
      <c r="X128" s="29"/>
      <c r="Y128" s="26">
        <f t="shared" si="33"/>
        <v>1</v>
      </c>
      <c r="Z128" s="29">
        <f t="shared" si="34"/>
        <v>1</v>
      </c>
      <c r="AA128" s="29" t="str">
        <f t="shared" si="34"/>
        <v/>
      </c>
      <c r="AB128" s="29" t="str">
        <f t="shared" si="34"/>
        <v/>
      </c>
      <c r="AC128" s="29" t="str">
        <f t="shared" si="34"/>
        <v/>
      </c>
    </row>
    <row r="129" spans="1:30" ht="48" x14ac:dyDescent="0.25">
      <c r="A129" s="4" t="s">
        <v>466</v>
      </c>
      <c r="B129" s="4" t="s">
        <v>38</v>
      </c>
      <c r="C129" s="4" t="str">
        <f t="shared" si="37"/>
        <v>PRY-22-02</v>
      </c>
      <c r="D129" s="2" t="s">
        <v>471</v>
      </c>
      <c r="E129" s="2" t="s">
        <v>40</v>
      </c>
      <c r="F129" s="2" t="s">
        <v>472</v>
      </c>
      <c r="G129" s="2"/>
      <c r="H129" s="5">
        <v>44927</v>
      </c>
      <c r="I129" s="5">
        <v>45261</v>
      </c>
      <c r="J129" s="6">
        <f t="shared" si="35"/>
        <v>0.91506849315068495</v>
      </c>
      <c r="K129" s="2" t="s">
        <v>454</v>
      </c>
      <c r="L129" s="2" t="s">
        <v>355</v>
      </c>
      <c r="M129" s="2" t="s">
        <v>30</v>
      </c>
      <c r="N129" s="2" t="s">
        <v>356</v>
      </c>
      <c r="O129" s="2" t="s">
        <v>423</v>
      </c>
      <c r="P129" s="28">
        <v>1</v>
      </c>
      <c r="Q129" s="28"/>
      <c r="R129" s="28"/>
      <c r="S129" s="28"/>
      <c r="T129" s="26">
        <f t="shared" si="32"/>
        <v>1</v>
      </c>
      <c r="U129" s="29">
        <v>1</v>
      </c>
      <c r="V129" s="29"/>
      <c r="W129" s="29"/>
      <c r="X129" s="29"/>
      <c r="Y129" s="26">
        <f t="shared" si="33"/>
        <v>1</v>
      </c>
      <c r="Z129" s="29">
        <f t="shared" si="34"/>
        <v>1</v>
      </c>
      <c r="AA129" s="29" t="str">
        <f t="shared" si="34"/>
        <v/>
      </c>
      <c r="AB129" s="29" t="str">
        <f t="shared" si="34"/>
        <v/>
      </c>
      <c r="AC129" s="29" t="str">
        <f t="shared" si="34"/>
        <v/>
      </c>
    </row>
    <row r="130" spans="1:30" ht="60" x14ac:dyDescent="0.25">
      <c r="A130" s="7" t="s">
        <v>473</v>
      </c>
      <c r="B130" s="7" t="s">
        <v>24</v>
      </c>
      <c r="C130" s="7" t="str">
        <f t="shared" ref="C130" si="57">+A130&amp;"-"&amp;B130</f>
        <v>PRY-23-00</v>
      </c>
      <c r="D130" s="20" t="s">
        <v>474</v>
      </c>
      <c r="E130" s="11" t="s">
        <v>89</v>
      </c>
      <c r="F130" s="20" t="s">
        <v>475</v>
      </c>
      <c r="G130" s="11"/>
      <c r="H130" s="12">
        <f>+_xlfn.MINIFS($H131:$H$142,$A131:$A$142,$A130)</f>
        <v>45689</v>
      </c>
      <c r="I130" s="12">
        <f>+_xlfn.MAXIFS($I131:$I$142,$A131:$A$142,$A130)</f>
        <v>46022</v>
      </c>
      <c r="J130" s="13">
        <f>+_xlfn.DAYS(I130,H130)/365</f>
        <v>0.9123287671232877</v>
      </c>
      <c r="K130" s="11" t="s">
        <v>167</v>
      </c>
      <c r="L130" s="11" t="s">
        <v>476</v>
      </c>
      <c r="M130" s="11" t="s">
        <v>30</v>
      </c>
      <c r="N130" s="11" t="s">
        <v>190</v>
      </c>
      <c r="O130" s="11" t="s">
        <v>191</v>
      </c>
      <c r="P130" s="25">
        <f>+P131/SUM($P$131:$S$131)</f>
        <v>0</v>
      </c>
      <c r="Q130" s="25">
        <f t="shared" ref="Q130:S130" si="58">+Q131/SUM($P$131:$S$131)</f>
        <v>0</v>
      </c>
      <c r="R130" s="25">
        <f t="shared" si="58"/>
        <v>1</v>
      </c>
      <c r="S130" s="25">
        <f t="shared" si="58"/>
        <v>0</v>
      </c>
      <c r="T130" s="26">
        <f t="shared" ref="T130" si="59">+SUM(P130:S130)</f>
        <v>1</v>
      </c>
      <c r="U130" s="26"/>
      <c r="V130" s="26"/>
      <c r="W130" s="26"/>
      <c r="X130" s="26"/>
      <c r="Y130" s="26">
        <f t="shared" ref="Y130" si="60">+SUM(U130:X130)</f>
        <v>0</v>
      </c>
      <c r="Z130" s="26" t="str">
        <f t="shared" ref="Z130" si="61">IFERROR(U130/P130,"")</f>
        <v/>
      </c>
      <c r="AA130" s="26" t="str">
        <f t="shared" ref="AA130" si="62">IFERROR(V130/Q130,"")</f>
        <v/>
      </c>
      <c r="AB130" s="26">
        <f t="shared" ref="AB130" si="63">IFERROR(W130/R130,"")</f>
        <v>0</v>
      </c>
      <c r="AC130" s="26" t="str">
        <f t="shared" ref="AC130" si="64">IFERROR(X130/S130,"")</f>
        <v/>
      </c>
      <c r="AD130" s="22" t="s">
        <v>33</v>
      </c>
    </row>
    <row r="131" spans="1:30" ht="24" x14ac:dyDescent="0.25">
      <c r="A131" s="4" t="s">
        <v>473</v>
      </c>
      <c r="B131" s="4" t="s">
        <v>34</v>
      </c>
      <c r="C131" s="4" t="str">
        <f t="shared" si="37"/>
        <v>PRY-23-01</v>
      </c>
      <c r="D131" s="2" t="s">
        <v>477</v>
      </c>
      <c r="E131" s="2" t="s">
        <v>89</v>
      </c>
      <c r="F131" s="2" t="s">
        <v>478</v>
      </c>
      <c r="G131" s="2" t="s">
        <v>479</v>
      </c>
      <c r="H131" s="5">
        <v>45689</v>
      </c>
      <c r="I131" s="5">
        <v>46022</v>
      </c>
      <c r="J131" s="6">
        <f t="shared" si="35"/>
        <v>0.9123287671232877</v>
      </c>
      <c r="K131" s="2" t="s">
        <v>167</v>
      </c>
      <c r="L131" s="2" t="s">
        <v>476</v>
      </c>
      <c r="M131" s="2" t="s">
        <v>30</v>
      </c>
      <c r="N131" s="2" t="s">
        <v>190</v>
      </c>
      <c r="O131" s="2" t="s">
        <v>191</v>
      </c>
      <c r="P131" s="28">
        <v>0</v>
      </c>
      <c r="Q131" s="28">
        <v>0</v>
      </c>
      <c r="R131" s="28">
        <v>1</v>
      </c>
      <c r="S131" s="28">
        <v>0</v>
      </c>
      <c r="T131" s="26">
        <v>1</v>
      </c>
      <c r="U131" s="29"/>
      <c r="V131" s="29"/>
      <c r="W131" s="29"/>
      <c r="X131" s="29"/>
      <c r="Y131" s="26">
        <v>1</v>
      </c>
      <c r="Z131" s="29" t="s">
        <v>480</v>
      </c>
      <c r="AA131" s="29" t="s">
        <v>480</v>
      </c>
      <c r="AB131" s="29">
        <v>0</v>
      </c>
      <c r="AC131" s="29" t="s">
        <v>480</v>
      </c>
    </row>
    <row r="132" spans="1:30" ht="36" x14ac:dyDescent="0.25">
      <c r="A132" s="4" t="s">
        <v>473</v>
      </c>
      <c r="B132" s="4" t="s">
        <v>38</v>
      </c>
      <c r="C132" s="4" t="str">
        <f t="shared" si="37"/>
        <v>PRY-23-02</v>
      </c>
      <c r="D132" s="2" t="s">
        <v>481</v>
      </c>
      <c r="E132" s="2" t="s">
        <v>89</v>
      </c>
      <c r="F132" s="2" t="s">
        <v>482</v>
      </c>
      <c r="G132" s="2" t="s">
        <v>479</v>
      </c>
      <c r="H132" s="5">
        <v>45689</v>
      </c>
      <c r="I132" s="5">
        <v>46022</v>
      </c>
      <c r="J132" s="6">
        <f t="shared" ref="J132" si="65">+_xlfn.DAYS(I132,H132)/365</f>
        <v>0.9123287671232877</v>
      </c>
      <c r="K132" s="2" t="s">
        <v>167</v>
      </c>
      <c r="L132" s="2" t="s">
        <v>476</v>
      </c>
      <c r="M132" s="2" t="s">
        <v>30</v>
      </c>
      <c r="N132" s="58" t="s">
        <v>356</v>
      </c>
      <c r="O132" s="58" t="s">
        <v>423</v>
      </c>
      <c r="P132" s="28">
        <v>0</v>
      </c>
      <c r="Q132" s="28">
        <v>0</v>
      </c>
      <c r="R132" s="28">
        <v>1</v>
      </c>
      <c r="S132" s="28">
        <v>0</v>
      </c>
      <c r="T132" s="26">
        <v>1</v>
      </c>
      <c r="U132" s="29"/>
      <c r="V132" s="29"/>
      <c r="W132" s="29"/>
      <c r="X132" s="29"/>
      <c r="Y132" s="26">
        <v>1</v>
      </c>
      <c r="Z132" s="29" t="s">
        <v>480</v>
      </c>
      <c r="AA132" s="29" t="s">
        <v>480</v>
      </c>
      <c r="AB132" s="29">
        <v>0</v>
      </c>
      <c r="AC132" s="29" t="s">
        <v>480</v>
      </c>
    </row>
  </sheetData>
  <autoFilter ref="A2:AC132" xr:uid="{EAE01968-E2B7-48A6-A140-7C27AFB4F409}"/>
  <mergeCells count="7">
    <mergeCell ref="U1:Y1"/>
    <mergeCell ref="Z1:AC1"/>
    <mergeCell ref="A1:C1"/>
    <mergeCell ref="D1:G1"/>
    <mergeCell ref="H1:J1"/>
    <mergeCell ref="K1:O1"/>
    <mergeCell ref="P1:T1"/>
  </mergeCells>
  <dataValidations count="1">
    <dataValidation type="list" allowBlank="1" showInputMessage="1" showErrorMessage="1" sqref="E3:E130" xr:uid="{7424249B-729B-4023-ABBC-21BC85DAF633}">
      <formula1>Estado</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EE39F-30DC-4166-A30C-4302AE8C4FF0}">
  <dimension ref="A1:BA133"/>
  <sheetViews>
    <sheetView zoomScale="70" zoomScaleNormal="70" workbookViewId="0">
      <selection activeCell="C3" sqref="C3"/>
    </sheetView>
  </sheetViews>
  <sheetFormatPr baseColWidth="10" defaultColWidth="76.7109375" defaultRowHeight="15" x14ac:dyDescent="0.25"/>
  <cols>
    <col min="1" max="1" width="15.28515625" style="36" bestFit="1" customWidth="1"/>
    <col min="2" max="2" width="18.28515625" style="36" customWidth="1"/>
    <col min="3" max="3" width="160" style="34" bestFit="1" customWidth="1"/>
    <col min="4" max="4" width="11.140625" style="34" customWidth="1"/>
    <col min="5" max="5" width="11.140625" style="35" bestFit="1" customWidth="1"/>
    <col min="6" max="53" width="4" style="34" bestFit="1" customWidth="1"/>
    <col min="54" max="16384" width="76.7109375" style="34"/>
  </cols>
  <sheetData>
    <row r="1" spans="1:53" ht="15.75" thickBot="1" x14ac:dyDescent="0.3">
      <c r="A1" s="52" t="s">
        <v>8</v>
      </c>
      <c r="B1" s="53" t="s">
        <v>483</v>
      </c>
    </row>
    <row r="2" spans="1:53" x14ac:dyDescent="0.25">
      <c r="F2" s="73">
        <v>2023</v>
      </c>
      <c r="G2" s="74"/>
      <c r="H2" s="74"/>
      <c r="I2" s="74"/>
      <c r="J2" s="74"/>
      <c r="K2" s="74"/>
      <c r="L2" s="74"/>
      <c r="M2" s="74"/>
      <c r="N2" s="74"/>
      <c r="O2" s="74"/>
      <c r="P2" s="74"/>
      <c r="Q2" s="75"/>
      <c r="R2" s="73">
        <v>2024</v>
      </c>
      <c r="S2" s="74"/>
      <c r="T2" s="74"/>
      <c r="U2" s="74"/>
      <c r="V2" s="74"/>
      <c r="W2" s="74"/>
      <c r="X2" s="74"/>
      <c r="Y2" s="74"/>
      <c r="Z2" s="74"/>
      <c r="AA2" s="74"/>
      <c r="AB2" s="74"/>
      <c r="AC2" s="75"/>
      <c r="AD2" s="73">
        <v>2025</v>
      </c>
      <c r="AE2" s="74"/>
      <c r="AF2" s="74"/>
      <c r="AG2" s="74"/>
      <c r="AH2" s="74"/>
      <c r="AI2" s="74"/>
      <c r="AJ2" s="74"/>
      <c r="AK2" s="74"/>
      <c r="AL2" s="74"/>
      <c r="AM2" s="74"/>
      <c r="AN2" s="74"/>
      <c r="AO2" s="75"/>
      <c r="AP2" s="73">
        <v>2026</v>
      </c>
      <c r="AQ2" s="74"/>
      <c r="AR2" s="74"/>
      <c r="AS2" s="74"/>
      <c r="AT2" s="74"/>
      <c r="AU2" s="74"/>
      <c r="AV2" s="74"/>
      <c r="AW2" s="74"/>
      <c r="AX2" s="74"/>
      <c r="AY2" s="74"/>
      <c r="AZ2" s="74"/>
      <c r="BA2" s="75"/>
    </row>
    <row r="3" spans="1:53" ht="72" customHeight="1" thickBot="1" x14ac:dyDescent="0.3">
      <c r="A3" s="54" t="s">
        <v>7</v>
      </c>
      <c r="B3" s="52" t="s">
        <v>9</v>
      </c>
      <c r="C3" s="52" t="s">
        <v>10</v>
      </c>
      <c r="D3" s="55" t="s">
        <v>484</v>
      </c>
      <c r="E3" s="55" t="s">
        <v>485</v>
      </c>
      <c r="F3" s="37">
        <v>44927</v>
      </c>
      <c r="G3" s="38">
        <v>44958</v>
      </c>
      <c r="H3" s="38">
        <v>44986</v>
      </c>
      <c r="I3" s="38">
        <v>45017</v>
      </c>
      <c r="J3" s="38">
        <v>45047</v>
      </c>
      <c r="K3" s="38">
        <v>45078</v>
      </c>
      <c r="L3" s="38">
        <v>45108</v>
      </c>
      <c r="M3" s="38">
        <v>45139</v>
      </c>
      <c r="N3" s="38">
        <v>45170</v>
      </c>
      <c r="O3" s="38">
        <v>45200</v>
      </c>
      <c r="P3" s="38">
        <v>45231</v>
      </c>
      <c r="Q3" s="39">
        <v>45261</v>
      </c>
      <c r="R3" s="37">
        <v>45292</v>
      </c>
      <c r="S3" s="38">
        <v>45323</v>
      </c>
      <c r="T3" s="38">
        <v>45352</v>
      </c>
      <c r="U3" s="38">
        <v>45383</v>
      </c>
      <c r="V3" s="38">
        <v>45413</v>
      </c>
      <c r="W3" s="38">
        <v>45444</v>
      </c>
      <c r="X3" s="38">
        <v>45474</v>
      </c>
      <c r="Y3" s="38">
        <v>45505</v>
      </c>
      <c r="Z3" s="38">
        <v>45536</v>
      </c>
      <c r="AA3" s="38">
        <v>45566</v>
      </c>
      <c r="AB3" s="38">
        <v>45597</v>
      </c>
      <c r="AC3" s="39">
        <v>45627</v>
      </c>
      <c r="AD3" s="37">
        <v>45658</v>
      </c>
      <c r="AE3" s="38">
        <v>45689</v>
      </c>
      <c r="AF3" s="38">
        <v>45717</v>
      </c>
      <c r="AG3" s="38">
        <v>45748</v>
      </c>
      <c r="AH3" s="38">
        <v>45778</v>
      </c>
      <c r="AI3" s="38">
        <v>45809</v>
      </c>
      <c r="AJ3" s="38">
        <v>45839</v>
      </c>
      <c r="AK3" s="38">
        <v>45870</v>
      </c>
      <c r="AL3" s="38">
        <v>45901</v>
      </c>
      <c r="AM3" s="38">
        <v>45931</v>
      </c>
      <c r="AN3" s="38">
        <v>45962</v>
      </c>
      <c r="AO3" s="39">
        <v>45992</v>
      </c>
      <c r="AP3" s="37">
        <v>46023</v>
      </c>
      <c r="AQ3" s="38">
        <v>46054</v>
      </c>
      <c r="AR3" s="38">
        <v>46082</v>
      </c>
      <c r="AS3" s="38">
        <v>46113</v>
      </c>
      <c r="AT3" s="38">
        <v>46143</v>
      </c>
      <c r="AU3" s="38">
        <v>46174</v>
      </c>
      <c r="AV3" s="38">
        <v>46204</v>
      </c>
      <c r="AW3" s="38">
        <v>46235</v>
      </c>
      <c r="AX3" s="38">
        <v>46266</v>
      </c>
      <c r="AY3" s="38">
        <v>46296</v>
      </c>
      <c r="AZ3" s="38">
        <v>46327</v>
      </c>
      <c r="BA3" s="39">
        <v>46357</v>
      </c>
    </row>
    <row r="4" spans="1:53" x14ac:dyDescent="0.25">
      <c r="A4" s="56" t="s">
        <v>23</v>
      </c>
      <c r="B4" s="56" t="s">
        <v>486</v>
      </c>
      <c r="C4" s="56" t="s">
        <v>25</v>
      </c>
      <c r="D4" s="57">
        <v>44927</v>
      </c>
      <c r="E4" s="57">
        <v>46387</v>
      </c>
      <c r="F4" s="40">
        <f>+IF(AND(F$3&gt;=$D4,F$3&lt;=$E4),1,0)</f>
        <v>1</v>
      </c>
      <c r="G4" s="41">
        <f t="shared" ref="G4:V19" si="0">+IF(AND(G$3&gt;=$D4,G$3&lt;=$E4),1,0)</f>
        <v>1</v>
      </c>
      <c r="H4" s="41">
        <f t="shared" si="0"/>
        <v>1</v>
      </c>
      <c r="I4" s="41">
        <f t="shared" si="0"/>
        <v>1</v>
      </c>
      <c r="J4" s="41">
        <f t="shared" si="0"/>
        <v>1</v>
      </c>
      <c r="K4" s="41">
        <f t="shared" si="0"/>
        <v>1</v>
      </c>
      <c r="L4" s="41">
        <f t="shared" si="0"/>
        <v>1</v>
      </c>
      <c r="M4" s="41">
        <f t="shared" si="0"/>
        <v>1</v>
      </c>
      <c r="N4" s="41">
        <f t="shared" si="0"/>
        <v>1</v>
      </c>
      <c r="O4" s="41">
        <f t="shared" si="0"/>
        <v>1</v>
      </c>
      <c r="P4" s="41">
        <f t="shared" si="0"/>
        <v>1</v>
      </c>
      <c r="Q4" s="42">
        <f t="shared" si="0"/>
        <v>1</v>
      </c>
      <c r="R4" s="40">
        <f t="shared" si="0"/>
        <v>1</v>
      </c>
      <c r="S4" s="41">
        <f t="shared" si="0"/>
        <v>1</v>
      </c>
      <c r="T4" s="41">
        <f t="shared" si="0"/>
        <v>1</v>
      </c>
      <c r="U4" s="41">
        <f t="shared" si="0"/>
        <v>1</v>
      </c>
      <c r="V4" s="41">
        <f t="shared" si="0"/>
        <v>1</v>
      </c>
      <c r="W4" s="41">
        <f t="shared" ref="W4:AL19" si="1">+IF(AND(W$3&gt;=$D4,W$3&lt;=$E4),1,0)</f>
        <v>1</v>
      </c>
      <c r="X4" s="41">
        <f t="shared" si="1"/>
        <v>1</v>
      </c>
      <c r="Y4" s="41">
        <f t="shared" si="1"/>
        <v>1</v>
      </c>
      <c r="Z4" s="41">
        <f t="shared" si="1"/>
        <v>1</v>
      </c>
      <c r="AA4" s="41">
        <f t="shared" si="1"/>
        <v>1</v>
      </c>
      <c r="AB4" s="41">
        <f t="shared" si="1"/>
        <v>1</v>
      </c>
      <c r="AC4" s="42">
        <f t="shared" si="1"/>
        <v>1</v>
      </c>
      <c r="AD4" s="40">
        <f t="shared" ref="AD4" si="2">+IF(AND(AD$3&gt;=$D4,AD$3&lt;=$E4),1,0)</f>
        <v>1</v>
      </c>
      <c r="AE4" s="41">
        <f t="shared" ref="AE4:BA19" si="3">+IF(AND(AE$3&gt;=$D4,AE$3&lt;=$E4),1,0)</f>
        <v>1</v>
      </c>
      <c r="AF4" s="41">
        <f t="shared" si="3"/>
        <v>1</v>
      </c>
      <c r="AG4" s="41">
        <f t="shared" si="3"/>
        <v>1</v>
      </c>
      <c r="AH4" s="41">
        <f t="shared" si="3"/>
        <v>1</v>
      </c>
      <c r="AI4" s="41">
        <f t="shared" si="3"/>
        <v>1</v>
      </c>
      <c r="AJ4" s="41">
        <f t="shared" si="3"/>
        <v>1</v>
      </c>
      <c r="AK4" s="41">
        <f t="shared" si="3"/>
        <v>1</v>
      </c>
      <c r="AL4" s="41">
        <f t="shared" si="3"/>
        <v>1</v>
      </c>
      <c r="AM4" s="41">
        <f t="shared" si="3"/>
        <v>1</v>
      </c>
      <c r="AN4" s="41">
        <f t="shared" si="3"/>
        <v>1</v>
      </c>
      <c r="AO4" s="42">
        <f t="shared" si="3"/>
        <v>1</v>
      </c>
      <c r="AP4" s="40">
        <f t="shared" si="3"/>
        <v>1</v>
      </c>
      <c r="AQ4" s="41">
        <f t="shared" si="3"/>
        <v>1</v>
      </c>
      <c r="AR4" s="41">
        <f t="shared" si="3"/>
        <v>1</v>
      </c>
      <c r="AS4" s="41">
        <f t="shared" si="3"/>
        <v>1</v>
      </c>
      <c r="AT4" s="41">
        <f t="shared" si="3"/>
        <v>1</v>
      </c>
      <c r="AU4" s="41">
        <f t="shared" si="3"/>
        <v>1</v>
      </c>
      <c r="AV4" s="41">
        <f t="shared" si="3"/>
        <v>1</v>
      </c>
      <c r="AW4" s="41">
        <f t="shared" si="3"/>
        <v>1</v>
      </c>
      <c r="AX4" s="41">
        <f t="shared" si="3"/>
        <v>1</v>
      </c>
      <c r="AY4" s="41">
        <f t="shared" si="3"/>
        <v>1</v>
      </c>
      <c r="AZ4" s="41">
        <f t="shared" si="3"/>
        <v>1</v>
      </c>
      <c r="BA4" s="42">
        <f t="shared" si="3"/>
        <v>1</v>
      </c>
    </row>
    <row r="5" spans="1:53" x14ac:dyDescent="0.25">
      <c r="A5" s="56"/>
      <c r="B5" s="56" t="s">
        <v>487</v>
      </c>
      <c r="C5" s="56" t="s">
        <v>35</v>
      </c>
      <c r="D5" s="57">
        <v>44927</v>
      </c>
      <c r="E5" s="57">
        <v>46387</v>
      </c>
      <c r="F5" s="43">
        <f t="shared" ref="F5:U20" si="4">+IF(AND(F$3&gt;=$D5,F$3&lt;=$E5),1,0)</f>
        <v>1</v>
      </c>
      <c r="G5" s="44">
        <f t="shared" si="0"/>
        <v>1</v>
      </c>
      <c r="H5" s="44">
        <f t="shared" si="0"/>
        <v>1</v>
      </c>
      <c r="I5" s="44">
        <f t="shared" si="0"/>
        <v>1</v>
      </c>
      <c r="J5" s="44">
        <f t="shared" si="0"/>
        <v>1</v>
      </c>
      <c r="K5" s="44">
        <f t="shared" si="0"/>
        <v>1</v>
      </c>
      <c r="L5" s="44">
        <f t="shared" si="0"/>
        <v>1</v>
      </c>
      <c r="M5" s="44">
        <f t="shared" si="0"/>
        <v>1</v>
      </c>
      <c r="N5" s="44">
        <f t="shared" si="0"/>
        <v>1</v>
      </c>
      <c r="O5" s="44">
        <f t="shared" si="0"/>
        <v>1</v>
      </c>
      <c r="P5" s="44">
        <f t="shared" si="0"/>
        <v>1</v>
      </c>
      <c r="Q5" s="45">
        <f t="shared" si="0"/>
        <v>1</v>
      </c>
      <c r="R5" s="43">
        <f t="shared" si="0"/>
        <v>1</v>
      </c>
      <c r="S5" s="44">
        <f t="shared" si="0"/>
        <v>1</v>
      </c>
      <c r="T5" s="44">
        <f t="shared" si="0"/>
        <v>1</v>
      </c>
      <c r="U5" s="44">
        <f t="shared" si="0"/>
        <v>1</v>
      </c>
      <c r="V5" s="44">
        <f t="shared" si="0"/>
        <v>1</v>
      </c>
      <c r="W5" s="44">
        <f t="shared" si="1"/>
        <v>1</v>
      </c>
      <c r="X5" s="44">
        <f t="shared" si="1"/>
        <v>1</v>
      </c>
      <c r="Y5" s="44">
        <f t="shared" si="1"/>
        <v>1</v>
      </c>
      <c r="Z5" s="44">
        <f t="shared" si="1"/>
        <v>1</v>
      </c>
      <c r="AA5" s="44">
        <f t="shared" si="1"/>
        <v>1</v>
      </c>
      <c r="AB5" s="44">
        <f t="shared" si="1"/>
        <v>1</v>
      </c>
      <c r="AC5" s="45">
        <f t="shared" si="1"/>
        <v>1</v>
      </c>
      <c r="AD5" s="43">
        <f t="shared" si="1"/>
        <v>1</v>
      </c>
      <c r="AE5" s="44">
        <f t="shared" si="1"/>
        <v>1</v>
      </c>
      <c r="AF5" s="44">
        <f t="shared" si="1"/>
        <v>1</v>
      </c>
      <c r="AG5" s="44">
        <f t="shared" si="1"/>
        <v>1</v>
      </c>
      <c r="AH5" s="44">
        <f t="shared" si="1"/>
        <v>1</v>
      </c>
      <c r="AI5" s="44">
        <f t="shared" si="1"/>
        <v>1</v>
      </c>
      <c r="AJ5" s="44">
        <f t="shared" si="1"/>
        <v>1</v>
      </c>
      <c r="AK5" s="44">
        <f t="shared" si="1"/>
        <v>1</v>
      </c>
      <c r="AL5" s="44">
        <f t="shared" si="1"/>
        <v>1</v>
      </c>
      <c r="AM5" s="44">
        <f t="shared" si="3"/>
        <v>1</v>
      </c>
      <c r="AN5" s="44">
        <f t="shared" si="3"/>
        <v>1</v>
      </c>
      <c r="AO5" s="45">
        <f t="shared" si="3"/>
        <v>1</v>
      </c>
      <c r="AP5" s="43">
        <f t="shared" si="3"/>
        <v>1</v>
      </c>
      <c r="AQ5" s="44">
        <f t="shared" si="3"/>
        <v>1</v>
      </c>
      <c r="AR5" s="44">
        <f t="shared" si="3"/>
        <v>1</v>
      </c>
      <c r="AS5" s="44">
        <f t="shared" si="3"/>
        <v>1</v>
      </c>
      <c r="AT5" s="44">
        <f t="shared" si="3"/>
        <v>1</v>
      </c>
      <c r="AU5" s="44">
        <f t="shared" si="3"/>
        <v>1</v>
      </c>
      <c r="AV5" s="44">
        <f t="shared" si="3"/>
        <v>1</v>
      </c>
      <c r="AW5" s="44">
        <f t="shared" si="3"/>
        <v>1</v>
      </c>
      <c r="AX5" s="44">
        <f t="shared" si="3"/>
        <v>1</v>
      </c>
      <c r="AY5" s="44">
        <f t="shared" si="3"/>
        <v>1</v>
      </c>
      <c r="AZ5" s="44">
        <f t="shared" si="3"/>
        <v>1</v>
      </c>
      <c r="BA5" s="45">
        <f t="shared" si="3"/>
        <v>1</v>
      </c>
    </row>
    <row r="6" spans="1:53" x14ac:dyDescent="0.25">
      <c r="A6" s="56"/>
      <c r="B6" s="56" t="s">
        <v>488</v>
      </c>
      <c r="C6" s="56" t="s">
        <v>39</v>
      </c>
      <c r="D6" s="57">
        <v>44927</v>
      </c>
      <c r="E6" s="57">
        <v>45657</v>
      </c>
      <c r="F6" s="43">
        <f t="shared" si="4"/>
        <v>1</v>
      </c>
      <c r="G6" s="44">
        <f t="shared" si="0"/>
        <v>1</v>
      </c>
      <c r="H6" s="44">
        <f t="shared" si="0"/>
        <v>1</v>
      </c>
      <c r="I6" s="44">
        <f t="shared" si="0"/>
        <v>1</v>
      </c>
      <c r="J6" s="44">
        <f t="shared" si="0"/>
        <v>1</v>
      </c>
      <c r="K6" s="44">
        <f t="shared" si="0"/>
        <v>1</v>
      </c>
      <c r="L6" s="44">
        <f t="shared" si="0"/>
        <v>1</v>
      </c>
      <c r="M6" s="44">
        <f t="shared" si="0"/>
        <v>1</v>
      </c>
      <c r="N6" s="44">
        <f t="shared" si="0"/>
        <v>1</v>
      </c>
      <c r="O6" s="44">
        <f t="shared" si="0"/>
        <v>1</v>
      </c>
      <c r="P6" s="44">
        <f t="shared" si="0"/>
        <v>1</v>
      </c>
      <c r="Q6" s="45">
        <f t="shared" si="0"/>
        <v>1</v>
      </c>
      <c r="R6" s="43">
        <f t="shared" si="0"/>
        <v>1</v>
      </c>
      <c r="S6" s="44">
        <f t="shared" si="0"/>
        <v>1</v>
      </c>
      <c r="T6" s="44">
        <f t="shared" si="0"/>
        <v>1</v>
      </c>
      <c r="U6" s="44">
        <f t="shared" si="0"/>
        <v>1</v>
      </c>
      <c r="V6" s="44">
        <f t="shared" si="0"/>
        <v>1</v>
      </c>
      <c r="W6" s="44">
        <f t="shared" si="1"/>
        <v>1</v>
      </c>
      <c r="X6" s="44">
        <f t="shared" si="1"/>
        <v>1</v>
      </c>
      <c r="Y6" s="44">
        <f t="shared" si="1"/>
        <v>1</v>
      </c>
      <c r="Z6" s="44">
        <f t="shared" si="1"/>
        <v>1</v>
      </c>
      <c r="AA6" s="44">
        <f t="shared" si="1"/>
        <v>1</v>
      </c>
      <c r="AB6" s="44">
        <f t="shared" si="1"/>
        <v>1</v>
      </c>
      <c r="AC6" s="45">
        <f t="shared" si="1"/>
        <v>1</v>
      </c>
      <c r="AD6" s="43">
        <f t="shared" si="1"/>
        <v>0</v>
      </c>
      <c r="AE6" s="44">
        <f t="shared" si="1"/>
        <v>0</v>
      </c>
      <c r="AF6" s="44">
        <f t="shared" si="1"/>
        <v>0</v>
      </c>
      <c r="AG6" s="44">
        <f t="shared" si="1"/>
        <v>0</v>
      </c>
      <c r="AH6" s="44">
        <f t="shared" si="1"/>
        <v>0</v>
      </c>
      <c r="AI6" s="44">
        <f t="shared" si="1"/>
        <v>0</v>
      </c>
      <c r="AJ6" s="44">
        <f t="shared" si="1"/>
        <v>0</v>
      </c>
      <c r="AK6" s="44">
        <f t="shared" si="1"/>
        <v>0</v>
      </c>
      <c r="AL6" s="44">
        <f t="shared" si="1"/>
        <v>0</v>
      </c>
      <c r="AM6" s="44">
        <f t="shared" si="3"/>
        <v>0</v>
      </c>
      <c r="AN6" s="44">
        <f t="shared" si="3"/>
        <v>0</v>
      </c>
      <c r="AO6" s="45">
        <f t="shared" si="3"/>
        <v>0</v>
      </c>
      <c r="AP6" s="43">
        <f t="shared" si="3"/>
        <v>0</v>
      </c>
      <c r="AQ6" s="44">
        <f t="shared" si="3"/>
        <v>0</v>
      </c>
      <c r="AR6" s="44">
        <f t="shared" si="3"/>
        <v>0</v>
      </c>
      <c r="AS6" s="44">
        <f t="shared" si="3"/>
        <v>0</v>
      </c>
      <c r="AT6" s="44">
        <f t="shared" si="3"/>
        <v>0</v>
      </c>
      <c r="AU6" s="44">
        <f t="shared" si="3"/>
        <v>0</v>
      </c>
      <c r="AV6" s="44">
        <f t="shared" si="3"/>
        <v>0</v>
      </c>
      <c r="AW6" s="44">
        <f t="shared" si="3"/>
        <v>0</v>
      </c>
      <c r="AX6" s="44">
        <f t="shared" si="3"/>
        <v>0</v>
      </c>
      <c r="AY6" s="44">
        <f t="shared" si="3"/>
        <v>0</v>
      </c>
      <c r="AZ6" s="44">
        <f t="shared" si="3"/>
        <v>0</v>
      </c>
      <c r="BA6" s="45">
        <f t="shared" si="3"/>
        <v>0</v>
      </c>
    </row>
    <row r="7" spans="1:53" x14ac:dyDescent="0.25">
      <c r="A7" s="56"/>
      <c r="B7" s="56" t="s">
        <v>489</v>
      </c>
      <c r="C7" s="56" t="s">
        <v>45</v>
      </c>
      <c r="D7" s="57">
        <v>44927</v>
      </c>
      <c r="E7" s="57">
        <v>45627</v>
      </c>
      <c r="F7" s="43">
        <f t="shared" si="4"/>
        <v>1</v>
      </c>
      <c r="G7" s="44">
        <f t="shared" si="0"/>
        <v>1</v>
      </c>
      <c r="H7" s="44">
        <f t="shared" si="0"/>
        <v>1</v>
      </c>
      <c r="I7" s="44">
        <f t="shared" si="0"/>
        <v>1</v>
      </c>
      <c r="J7" s="44">
        <f t="shared" si="0"/>
        <v>1</v>
      </c>
      <c r="K7" s="44">
        <f t="shared" si="0"/>
        <v>1</v>
      </c>
      <c r="L7" s="44">
        <f t="shared" si="0"/>
        <v>1</v>
      </c>
      <c r="M7" s="44">
        <f t="shared" si="0"/>
        <v>1</v>
      </c>
      <c r="N7" s="44">
        <f t="shared" si="0"/>
        <v>1</v>
      </c>
      <c r="O7" s="44">
        <f t="shared" si="0"/>
        <v>1</v>
      </c>
      <c r="P7" s="44">
        <f t="shared" si="0"/>
        <v>1</v>
      </c>
      <c r="Q7" s="45">
        <f t="shared" si="0"/>
        <v>1</v>
      </c>
      <c r="R7" s="43">
        <f t="shared" si="0"/>
        <v>1</v>
      </c>
      <c r="S7" s="44">
        <f t="shared" si="0"/>
        <v>1</v>
      </c>
      <c r="T7" s="44">
        <f t="shared" si="0"/>
        <v>1</v>
      </c>
      <c r="U7" s="44">
        <f t="shared" si="0"/>
        <v>1</v>
      </c>
      <c r="V7" s="44">
        <f t="shared" si="0"/>
        <v>1</v>
      </c>
      <c r="W7" s="44">
        <f t="shared" si="1"/>
        <v>1</v>
      </c>
      <c r="X7" s="44">
        <f t="shared" si="1"/>
        <v>1</v>
      </c>
      <c r="Y7" s="44">
        <f t="shared" si="1"/>
        <v>1</v>
      </c>
      <c r="Z7" s="44">
        <f t="shared" si="1"/>
        <v>1</v>
      </c>
      <c r="AA7" s="44">
        <f t="shared" si="1"/>
        <v>1</v>
      </c>
      <c r="AB7" s="44">
        <f t="shared" si="1"/>
        <v>1</v>
      </c>
      <c r="AC7" s="45">
        <f t="shared" si="1"/>
        <v>1</v>
      </c>
      <c r="AD7" s="43">
        <f t="shared" si="1"/>
        <v>0</v>
      </c>
      <c r="AE7" s="44">
        <f t="shared" si="1"/>
        <v>0</v>
      </c>
      <c r="AF7" s="44">
        <f t="shared" si="1"/>
        <v>0</v>
      </c>
      <c r="AG7" s="44">
        <f t="shared" si="1"/>
        <v>0</v>
      </c>
      <c r="AH7" s="44">
        <f t="shared" si="1"/>
        <v>0</v>
      </c>
      <c r="AI7" s="44">
        <f t="shared" si="1"/>
        <v>0</v>
      </c>
      <c r="AJ7" s="44">
        <f t="shared" si="1"/>
        <v>0</v>
      </c>
      <c r="AK7" s="44">
        <f t="shared" si="1"/>
        <v>0</v>
      </c>
      <c r="AL7" s="44">
        <f t="shared" si="1"/>
        <v>0</v>
      </c>
      <c r="AM7" s="44">
        <f t="shared" si="3"/>
        <v>0</v>
      </c>
      <c r="AN7" s="44">
        <f t="shared" si="3"/>
        <v>0</v>
      </c>
      <c r="AO7" s="45">
        <f t="shared" si="3"/>
        <v>0</v>
      </c>
      <c r="AP7" s="43">
        <f t="shared" si="3"/>
        <v>0</v>
      </c>
      <c r="AQ7" s="44">
        <f t="shared" si="3"/>
        <v>0</v>
      </c>
      <c r="AR7" s="44">
        <f t="shared" si="3"/>
        <v>0</v>
      </c>
      <c r="AS7" s="44">
        <f t="shared" si="3"/>
        <v>0</v>
      </c>
      <c r="AT7" s="44">
        <f t="shared" si="3"/>
        <v>0</v>
      </c>
      <c r="AU7" s="44">
        <f t="shared" si="3"/>
        <v>0</v>
      </c>
      <c r="AV7" s="44">
        <f t="shared" si="3"/>
        <v>0</v>
      </c>
      <c r="AW7" s="44">
        <f t="shared" si="3"/>
        <v>0</v>
      </c>
      <c r="AX7" s="44">
        <f t="shared" si="3"/>
        <v>0</v>
      </c>
      <c r="AY7" s="44">
        <f t="shared" si="3"/>
        <v>0</v>
      </c>
      <c r="AZ7" s="44">
        <f t="shared" si="3"/>
        <v>0</v>
      </c>
      <c r="BA7" s="45">
        <f t="shared" si="3"/>
        <v>0</v>
      </c>
    </row>
    <row r="8" spans="1:53" x14ac:dyDescent="0.25">
      <c r="A8" s="56"/>
      <c r="B8" s="56" t="s">
        <v>490</v>
      </c>
      <c r="C8" s="56" t="s">
        <v>50</v>
      </c>
      <c r="D8" s="57">
        <v>44927</v>
      </c>
      <c r="E8" s="57">
        <v>45627</v>
      </c>
      <c r="F8" s="43">
        <f t="shared" si="4"/>
        <v>1</v>
      </c>
      <c r="G8" s="44">
        <f t="shared" si="0"/>
        <v>1</v>
      </c>
      <c r="H8" s="44">
        <f t="shared" si="0"/>
        <v>1</v>
      </c>
      <c r="I8" s="44">
        <f t="shared" si="0"/>
        <v>1</v>
      </c>
      <c r="J8" s="44">
        <f t="shared" si="0"/>
        <v>1</v>
      </c>
      <c r="K8" s="44">
        <f t="shared" si="0"/>
        <v>1</v>
      </c>
      <c r="L8" s="44">
        <f t="shared" si="0"/>
        <v>1</v>
      </c>
      <c r="M8" s="44">
        <f t="shared" si="0"/>
        <v>1</v>
      </c>
      <c r="N8" s="44">
        <f t="shared" si="0"/>
        <v>1</v>
      </c>
      <c r="O8" s="44">
        <f t="shared" si="0"/>
        <v>1</v>
      </c>
      <c r="P8" s="44">
        <f t="shared" si="0"/>
        <v>1</v>
      </c>
      <c r="Q8" s="45">
        <f t="shared" si="0"/>
        <v>1</v>
      </c>
      <c r="R8" s="43">
        <f t="shared" si="0"/>
        <v>1</v>
      </c>
      <c r="S8" s="44">
        <f t="shared" si="0"/>
        <v>1</v>
      </c>
      <c r="T8" s="44">
        <f t="shared" si="0"/>
        <v>1</v>
      </c>
      <c r="U8" s="44">
        <f t="shared" si="0"/>
        <v>1</v>
      </c>
      <c r="V8" s="44">
        <f t="shared" si="0"/>
        <v>1</v>
      </c>
      <c r="W8" s="44">
        <f t="shared" si="1"/>
        <v>1</v>
      </c>
      <c r="X8" s="44">
        <f t="shared" si="1"/>
        <v>1</v>
      </c>
      <c r="Y8" s="44">
        <f t="shared" si="1"/>
        <v>1</v>
      </c>
      <c r="Z8" s="44">
        <f t="shared" si="1"/>
        <v>1</v>
      </c>
      <c r="AA8" s="44">
        <f t="shared" si="1"/>
        <v>1</v>
      </c>
      <c r="AB8" s="44">
        <f t="shared" si="1"/>
        <v>1</v>
      </c>
      <c r="AC8" s="45">
        <f t="shared" si="1"/>
        <v>1</v>
      </c>
      <c r="AD8" s="43">
        <f t="shared" si="1"/>
        <v>0</v>
      </c>
      <c r="AE8" s="44">
        <f t="shared" si="1"/>
        <v>0</v>
      </c>
      <c r="AF8" s="44">
        <f t="shared" si="1"/>
        <v>0</v>
      </c>
      <c r="AG8" s="44">
        <f t="shared" si="1"/>
        <v>0</v>
      </c>
      <c r="AH8" s="44">
        <f t="shared" si="1"/>
        <v>0</v>
      </c>
      <c r="AI8" s="44">
        <f t="shared" si="1"/>
        <v>0</v>
      </c>
      <c r="AJ8" s="44">
        <f t="shared" si="1"/>
        <v>0</v>
      </c>
      <c r="AK8" s="44">
        <f t="shared" si="1"/>
        <v>0</v>
      </c>
      <c r="AL8" s="44">
        <f t="shared" si="1"/>
        <v>0</v>
      </c>
      <c r="AM8" s="44">
        <f t="shared" si="3"/>
        <v>0</v>
      </c>
      <c r="AN8" s="44">
        <f t="shared" si="3"/>
        <v>0</v>
      </c>
      <c r="AO8" s="45">
        <f t="shared" si="3"/>
        <v>0</v>
      </c>
      <c r="AP8" s="43">
        <f t="shared" si="3"/>
        <v>0</v>
      </c>
      <c r="AQ8" s="44">
        <f t="shared" si="3"/>
        <v>0</v>
      </c>
      <c r="AR8" s="44">
        <f t="shared" si="3"/>
        <v>0</v>
      </c>
      <c r="AS8" s="44">
        <f t="shared" si="3"/>
        <v>0</v>
      </c>
      <c r="AT8" s="44">
        <f t="shared" si="3"/>
        <v>0</v>
      </c>
      <c r="AU8" s="44">
        <f t="shared" si="3"/>
        <v>0</v>
      </c>
      <c r="AV8" s="44">
        <f t="shared" si="3"/>
        <v>0</v>
      </c>
      <c r="AW8" s="44">
        <f t="shared" si="3"/>
        <v>0</v>
      </c>
      <c r="AX8" s="44">
        <f t="shared" si="3"/>
        <v>0</v>
      </c>
      <c r="AY8" s="44">
        <f t="shared" si="3"/>
        <v>0</v>
      </c>
      <c r="AZ8" s="44">
        <f t="shared" si="3"/>
        <v>0</v>
      </c>
      <c r="BA8" s="45">
        <f t="shared" si="3"/>
        <v>0</v>
      </c>
    </row>
    <row r="9" spans="1:53" x14ac:dyDescent="0.25">
      <c r="A9" s="56"/>
      <c r="B9" s="56" t="s">
        <v>491</v>
      </c>
      <c r="C9" s="56" t="s">
        <v>54</v>
      </c>
      <c r="D9" s="57">
        <v>44927</v>
      </c>
      <c r="E9" s="57">
        <v>46357</v>
      </c>
      <c r="F9" s="43">
        <f t="shared" si="4"/>
        <v>1</v>
      </c>
      <c r="G9" s="44">
        <f t="shared" si="0"/>
        <v>1</v>
      </c>
      <c r="H9" s="44">
        <f t="shared" si="0"/>
        <v>1</v>
      </c>
      <c r="I9" s="44">
        <f t="shared" si="0"/>
        <v>1</v>
      </c>
      <c r="J9" s="44">
        <f t="shared" si="0"/>
        <v>1</v>
      </c>
      <c r="K9" s="44">
        <f t="shared" si="0"/>
        <v>1</v>
      </c>
      <c r="L9" s="44">
        <f t="shared" si="0"/>
        <v>1</v>
      </c>
      <c r="M9" s="44">
        <f t="shared" si="0"/>
        <v>1</v>
      </c>
      <c r="N9" s="44">
        <f t="shared" si="0"/>
        <v>1</v>
      </c>
      <c r="O9" s="44">
        <f t="shared" si="0"/>
        <v>1</v>
      </c>
      <c r="P9" s="44">
        <f t="shared" si="0"/>
        <v>1</v>
      </c>
      <c r="Q9" s="45">
        <f t="shared" si="0"/>
        <v>1</v>
      </c>
      <c r="R9" s="43">
        <f t="shared" si="0"/>
        <v>1</v>
      </c>
      <c r="S9" s="44">
        <f t="shared" si="0"/>
        <v>1</v>
      </c>
      <c r="T9" s="44">
        <f t="shared" si="0"/>
        <v>1</v>
      </c>
      <c r="U9" s="44">
        <f t="shared" si="0"/>
        <v>1</v>
      </c>
      <c r="V9" s="44">
        <f t="shared" si="0"/>
        <v>1</v>
      </c>
      <c r="W9" s="44">
        <f t="shared" si="1"/>
        <v>1</v>
      </c>
      <c r="X9" s="44">
        <f t="shared" si="1"/>
        <v>1</v>
      </c>
      <c r="Y9" s="44">
        <f t="shared" si="1"/>
        <v>1</v>
      </c>
      <c r="Z9" s="44">
        <f t="shared" si="1"/>
        <v>1</v>
      </c>
      <c r="AA9" s="44">
        <f t="shared" si="1"/>
        <v>1</v>
      </c>
      <c r="AB9" s="44">
        <f t="shared" si="1"/>
        <v>1</v>
      </c>
      <c r="AC9" s="45">
        <f t="shared" si="1"/>
        <v>1</v>
      </c>
      <c r="AD9" s="43">
        <f t="shared" si="1"/>
        <v>1</v>
      </c>
      <c r="AE9" s="44">
        <f t="shared" si="1"/>
        <v>1</v>
      </c>
      <c r="AF9" s="44">
        <f t="shared" si="1"/>
        <v>1</v>
      </c>
      <c r="AG9" s="44">
        <f t="shared" si="1"/>
        <v>1</v>
      </c>
      <c r="AH9" s="44">
        <f t="shared" si="1"/>
        <v>1</v>
      </c>
      <c r="AI9" s="44">
        <f t="shared" si="1"/>
        <v>1</v>
      </c>
      <c r="AJ9" s="44">
        <f t="shared" si="1"/>
        <v>1</v>
      </c>
      <c r="AK9" s="44">
        <f t="shared" si="1"/>
        <v>1</v>
      </c>
      <c r="AL9" s="44">
        <f t="shared" si="1"/>
        <v>1</v>
      </c>
      <c r="AM9" s="44">
        <f t="shared" si="3"/>
        <v>1</v>
      </c>
      <c r="AN9" s="44">
        <f t="shared" si="3"/>
        <v>1</v>
      </c>
      <c r="AO9" s="45">
        <f t="shared" si="3"/>
        <v>1</v>
      </c>
      <c r="AP9" s="43">
        <f t="shared" si="3"/>
        <v>1</v>
      </c>
      <c r="AQ9" s="44">
        <f t="shared" si="3"/>
        <v>1</v>
      </c>
      <c r="AR9" s="44">
        <f t="shared" si="3"/>
        <v>1</v>
      </c>
      <c r="AS9" s="44">
        <f t="shared" si="3"/>
        <v>1</v>
      </c>
      <c r="AT9" s="44">
        <f t="shared" si="3"/>
        <v>1</v>
      </c>
      <c r="AU9" s="44">
        <f t="shared" si="3"/>
        <v>1</v>
      </c>
      <c r="AV9" s="44">
        <f t="shared" si="3"/>
        <v>1</v>
      </c>
      <c r="AW9" s="44">
        <f t="shared" si="3"/>
        <v>1</v>
      </c>
      <c r="AX9" s="44">
        <f t="shared" si="3"/>
        <v>1</v>
      </c>
      <c r="AY9" s="44">
        <f t="shared" si="3"/>
        <v>1</v>
      </c>
      <c r="AZ9" s="44">
        <f t="shared" si="3"/>
        <v>1</v>
      </c>
      <c r="BA9" s="45">
        <f t="shared" si="3"/>
        <v>1</v>
      </c>
    </row>
    <row r="10" spans="1:53" x14ac:dyDescent="0.25">
      <c r="A10" s="56"/>
      <c r="B10" s="56" t="s">
        <v>492</v>
      </c>
      <c r="C10" s="56" t="s">
        <v>59</v>
      </c>
      <c r="D10" s="57">
        <v>44927</v>
      </c>
      <c r="E10" s="57">
        <v>46386</v>
      </c>
      <c r="F10" s="43">
        <f t="shared" si="4"/>
        <v>1</v>
      </c>
      <c r="G10" s="44">
        <f t="shared" si="0"/>
        <v>1</v>
      </c>
      <c r="H10" s="44">
        <f t="shared" si="0"/>
        <v>1</v>
      </c>
      <c r="I10" s="44">
        <f t="shared" si="0"/>
        <v>1</v>
      </c>
      <c r="J10" s="44">
        <f t="shared" si="0"/>
        <v>1</v>
      </c>
      <c r="K10" s="44">
        <f t="shared" si="0"/>
        <v>1</v>
      </c>
      <c r="L10" s="44">
        <f t="shared" si="0"/>
        <v>1</v>
      </c>
      <c r="M10" s="44">
        <f t="shared" si="0"/>
        <v>1</v>
      </c>
      <c r="N10" s="44">
        <f t="shared" si="0"/>
        <v>1</v>
      </c>
      <c r="O10" s="44">
        <f t="shared" si="0"/>
        <v>1</v>
      </c>
      <c r="P10" s="44">
        <f t="shared" si="0"/>
        <v>1</v>
      </c>
      <c r="Q10" s="45">
        <f t="shared" si="0"/>
        <v>1</v>
      </c>
      <c r="R10" s="43">
        <f t="shared" si="0"/>
        <v>1</v>
      </c>
      <c r="S10" s="44">
        <f t="shared" si="0"/>
        <v>1</v>
      </c>
      <c r="T10" s="44">
        <f t="shared" si="0"/>
        <v>1</v>
      </c>
      <c r="U10" s="44">
        <f t="shared" si="0"/>
        <v>1</v>
      </c>
      <c r="V10" s="44">
        <f t="shared" si="0"/>
        <v>1</v>
      </c>
      <c r="W10" s="44">
        <f t="shared" si="1"/>
        <v>1</v>
      </c>
      <c r="X10" s="44">
        <f t="shared" si="1"/>
        <v>1</v>
      </c>
      <c r="Y10" s="44">
        <f t="shared" si="1"/>
        <v>1</v>
      </c>
      <c r="Z10" s="44">
        <f t="shared" si="1"/>
        <v>1</v>
      </c>
      <c r="AA10" s="44">
        <f t="shared" si="1"/>
        <v>1</v>
      </c>
      <c r="AB10" s="44">
        <f t="shared" si="1"/>
        <v>1</v>
      </c>
      <c r="AC10" s="45">
        <f t="shared" si="1"/>
        <v>1</v>
      </c>
      <c r="AD10" s="43">
        <f t="shared" si="1"/>
        <v>1</v>
      </c>
      <c r="AE10" s="44">
        <f t="shared" si="1"/>
        <v>1</v>
      </c>
      <c r="AF10" s="44">
        <f t="shared" si="1"/>
        <v>1</v>
      </c>
      <c r="AG10" s="44">
        <f t="shared" si="1"/>
        <v>1</v>
      </c>
      <c r="AH10" s="44">
        <f t="shared" si="1"/>
        <v>1</v>
      </c>
      <c r="AI10" s="44">
        <f t="shared" si="1"/>
        <v>1</v>
      </c>
      <c r="AJ10" s="44">
        <f t="shared" si="1"/>
        <v>1</v>
      </c>
      <c r="AK10" s="44">
        <f t="shared" si="1"/>
        <v>1</v>
      </c>
      <c r="AL10" s="44">
        <f t="shared" si="1"/>
        <v>1</v>
      </c>
      <c r="AM10" s="44">
        <f t="shared" si="3"/>
        <v>1</v>
      </c>
      <c r="AN10" s="44">
        <f t="shared" si="3"/>
        <v>1</v>
      </c>
      <c r="AO10" s="45">
        <f t="shared" si="3"/>
        <v>1</v>
      </c>
      <c r="AP10" s="43">
        <f t="shared" si="3"/>
        <v>1</v>
      </c>
      <c r="AQ10" s="44">
        <f t="shared" si="3"/>
        <v>1</v>
      </c>
      <c r="AR10" s="44">
        <f t="shared" si="3"/>
        <v>1</v>
      </c>
      <c r="AS10" s="44">
        <f t="shared" si="3"/>
        <v>1</v>
      </c>
      <c r="AT10" s="44">
        <f t="shared" si="3"/>
        <v>1</v>
      </c>
      <c r="AU10" s="44">
        <f t="shared" si="3"/>
        <v>1</v>
      </c>
      <c r="AV10" s="44">
        <f t="shared" si="3"/>
        <v>1</v>
      </c>
      <c r="AW10" s="44">
        <f t="shared" si="3"/>
        <v>1</v>
      </c>
      <c r="AX10" s="44">
        <f t="shared" si="3"/>
        <v>1</v>
      </c>
      <c r="AY10" s="44">
        <f t="shared" si="3"/>
        <v>1</v>
      </c>
      <c r="AZ10" s="44">
        <f t="shared" si="3"/>
        <v>1</v>
      </c>
      <c r="BA10" s="45">
        <f t="shared" si="3"/>
        <v>1</v>
      </c>
    </row>
    <row r="11" spans="1:53" x14ac:dyDescent="0.25">
      <c r="A11" s="56"/>
      <c r="B11" s="56" t="s">
        <v>493</v>
      </c>
      <c r="C11" s="56" t="s">
        <v>64</v>
      </c>
      <c r="D11" s="57">
        <v>45292</v>
      </c>
      <c r="E11" s="57">
        <v>46387</v>
      </c>
      <c r="F11" s="43">
        <f t="shared" si="4"/>
        <v>0</v>
      </c>
      <c r="G11" s="44">
        <f t="shared" si="0"/>
        <v>0</v>
      </c>
      <c r="H11" s="44">
        <f t="shared" si="0"/>
        <v>0</v>
      </c>
      <c r="I11" s="44">
        <f t="shared" si="0"/>
        <v>0</v>
      </c>
      <c r="J11" s="44">
        <f t="shared" si="0"/>
        <v>0</v>
      </c>
      <c r="K11" s="44">
        <f t="shared" si="0"/>
        <v>0</v>
      </c>
      <c r="L11" s="44">
        <f t="shared" si="0"/>
        <v>0</v>
      </c>
      <c r="M11" s="44">
        <f t="shared" si="0"/>
        <v>0</v>
      </c>
      <c r="N11" s="44">
        <f t="shared" si="0"/>
        <v>0</v>
      </c>
      <c r="O11" s="44">
        <f t="shared" si="0"/>
        <v>0</v>
      </c>
      <c r="P11" s="44">
        <f t="shared" si="0"/>
        <v>0</v>
      </c>
      <c r="Q11" s="45">
        <f t="shared" si="0"/>
        <v>0</v>
      </c>
      <c r="R11" s="43">
        <f t="shared" si="0"/>
        <v>1</v>
      </c>
      <c r="S11" s="44">
        <f t="shared" si="0"/>
        <v>1</v>
      </c>
      <c r="T11" s="44">
        <f t="shared" si="0"/>
        <v>1</v>
      </c>
      <c r="U11" s="44">
        <f t="shared" si="0"/>
        <v>1</v>
      </c>
      <c r="V11" s="44">
        <f t="shared" si="0"/>
        <v>1</v>
      </c>
      <c r="W11" s="44">
        <f t="shared" si="1"/>
        <v>1</v>
      </c>
      <c r="X11" s="44">
        <f t="shared" si="1"/>
        <v>1</v>
      </c>
      <c r="Y11" s="44">
        <f t="shared" si="1"/>
        <v>1</v>
      </c>
      <c r="Z11" s="44">
        <f t="shared" si="1"/>
        <v>1</v>
      </c>
      <c r="AA11" s="44">
        <f t="shared" si="1"/>
        <v>1</v>
      </c>
      <c r="AB11" s="44">
        <f t="shared" si="1"/>
        <v>1</v>
      </c>
      <c r="AC11" s="45">
        <f t="shared" si="1"/>
        <v>1</v>
      </c>
      <c r="AD11" s="43">
        <f t="shared" si="1"/>
        <v>1</v>
      </c>
      <c r="AE11" s="44">
        <f t="shared" si="1"/>
        <v>1</v>
      </c>
      <c r="AF11" s="44">
        <f t="shared" si="1"/>
        <v>1</v>
      </c>
      <c r="AG11" s="44">
        <f t="shared" si="1"/>
        <v>1</v>
      </c>
      <c r="AH11" s="44">
        <f t="shared" si="1"/>
        <v>1</v>
      </c>
      <c r="AI11" s="44">
        <f t="shared" si="1"/>
        <v>1</v>
      </c>
      <c r="AJ11" s="44">
        <f t="shared" si="1"/>
        <v>1</v>
      </c>
      <c r="AK11" s="44">
        <f t="shared" si="1"/>
        <v>1</v>
      </c>
      <c r="AL11" s="44">
        <f t="shared" si="1"/>
        <v>1</v>
      </c>
      <c r="AM11" s="44">
        <f t="shared" si="3"/>
        <v>1</v>
      </c>
      <c r="AN11" s="44">
        <f t="shared" si="3"/>
        <v>1</v>
      </c>
      <c r="AO11" s="45">
        <f t="shared" si="3"/>
        <v>1</v>
      </c>
      <c r="AP11" s="43">
        <f t="shared" si="3"/>
        <v>1</v>
      </c>
      <c r="AQ11" s="44">
        <f t="shared" si="3"/>
        <v>1</v>
      </c>
      <c r="AR11" s="44">
        <f t="shared" si="3"/>
        <v>1</v>
      </c>
      <c r="AS11" s="44">
        <f t="shared" si="3"/>
        <v>1</v>
      </c>
      <c r="AT11" s="44">
        <f t="shared" si="3"/>
        <v>1</v>
      </c>
      <c r="AU11" s="44">
        <f t="shared" si="3"/>
        <v>1</v>
      </c>
      <c r="AV11" s="44">
        <f t="shared" si="3"/>
        <v>1</v>
      </c>
      <c r="AW11" s="44">
        <f t="shared" si="3"/>
        <v>1</v>
      </c>
      <c r="AX11" s="44">
        <f t="shared" si="3"/>
        <v>1</v>
      </c>
      <c r="AY11" s="44">
        <f t="shared" si="3"/>
        <v>1</v>
      </c>
      <c r="AZ11" s="44">
        <f t="shared" si="3"/>
        <v>1</v>
      </c>
      <c r="BA11" s="45">
        <f t="shared" si="3"/>
        <v>1</v>
      </c>
    </row>
    <row r="12" spans="1:53" x14ac:dyDescent="0.25">
      <c r="A12" s="56"/>
      <c r="B12" s="56" t="s">
        <v>494</v>
      </c>
      <c r="C12" s="56" t="s">
        <v>69</v>
      </c>
      <c r="D12" s="57">
        <v>45658</v>
      </c>
      <c r="E12" s="57">
        <v>46387</v>
      </c>
      <c r="F12" s="43">
        <f t="shared" si="4"/>
        <v>0</v>
      </c>
      <c r="G12" s="44">
        <f t="shared" si="0"/>
        <v>0</v>
      </c>
      <c r="H12" s="44">
        <f t="shared" si="0"/>
        <v>0</v>
      </c>
      <c r="I12" s="44">
        <f t="shared" si="0"/>
        <v>0</v>
      </c>
      <c r="J12" s="44">
        <f t="shared" si="0"/>
        <v>0</v>
      </c>
      <c r="K12" s="44">
        <f t="shared" si="0"/>
        <v>0</v>
      </c>
      <c r="L12" s="44">
        <f t="shared" si="0"/>
        <v>0</v>
      </c>
      <c r="M12" s="44">
        <f t="shared" si="0"/>
        <v>0</v>
      </c>
      <c r="N12" s="44">
        <f t="shared" si="0"/>
        <v>0</v>
      </c>
      <c r="O12" s="44">
        <f t="shared" si="0"/>
        <v>0</v>
      </c>
      <c r="P12" s="44">
        <f t="shared" si="0"/>
        <v>0</v>
      </c>
      <c r="Q12" s="45">
        <f t="shared" si="0"/>
        <v>0</v>
      </c>
      <c r="R12" s="43">
        <f t="shared" si="0"/>
        <v>0</v>
      </c>
      <c r="S12" s="44">
        <f t="shared" si="0"/>
        <v>0</v>
      </c>
      <c r="T12" s="44">
        <f t="shared" si="0"/>
        <v>0</v>
      </c>
      <c r="U12" s="44">
        <f t="shared" si="0"/>
        <v>0</v>
      </c>
      <c r="V12" s="44">
        <f t="shared" si="0"/>
        <v>0</v>
      </c>
      <c r="W12" s="44">
        <f t="shared" si="1"/>
        <v>0</v>
      </c>
      <c r="X12" s="44">
        <f t="shared" si="1"/>
        <v>0</v>
      </c>
      <c r="Y12" s="44">
        <f t="shared" si="1"/>
        <v>0</v>
      </c>
      <c r="Z12" s="44">
        <f t="shared" si="1"/>
        <v>0</v>
      </c>
      <c r="AA12" s="44">
        <f t="shared" si="1"/>
        <v>0</v>
      </c>
      <c r="AB12" s="44">
        <f t="shared" si="1"/>
        <v>0</v>
      </c>
      <c r="AC12" s="45">
        <f t="shared" si="1"/>
        <v>0</v>
      </c>
      <c r="AD12" s="43">
        <f t="shared" si="1"/>
        <v>1</v>
      </c>
      <c r="AE12" s="44">
        <f t="shared" si="1"/>
        <v>1</v>
      </c>
      <c r="AF12" s="44">
        <f t="shared" si="1"/>
        <v>1</v>
      </c>
      <c r="AG12" s="44">
        <f t="shared" si="1"/>
        <v>1</v>
      </c>
      <c r="AH12" s="44">
        <f t="shared" si="1"/>
        <v>1</v>
      </c>
      <c r="AI12" s="44">
        <f t="shared" si="1"/>
        <v>1</v>
      </c>
      <c r="AJ12" s="44">
        <f t="shared" si="1"/>
        <v>1</v>
      </c>
      <c r="AK12" s="44">
        <f t="shared" si="1"/>
        <v>1</v>
      </c>
      <c r="AL12" s="44">
        <f t="shared" si="1"/>
        <v>1</v>
      </c>
      <c r="AM12" s="44">
        <f t="shared" si="3"/>
        <v>1</v>
      </c>
      <c r="AN12" s="44">
        <f t="shared" si="3"/>
        <v>1</v>
      </c>
      <c r="AO12" s="45">
        <f t="shared" si="3"/>
        <v>1</v>
      </c>
      <c r="AP12" s="43">
        <f t="shared" si="3"/>
        <v>1</v>
      </c>
      <c r="AQ12" s="44">
        <f t="shared" si="3"/>
        <v>1</v>
      </c>
      <c r="AR12" s="44">
        <f t="shared" si="3"/>
        <v>1</v>
      </c>
      <c r="AS12" s="44">
        <f t="shared" si="3"/>
        <v>1</v>
      </c>
      <c r="AT12" s="44">
        <f t="shared" si="3"/>
        <v>1</v>
      </c>
      <c r="AU12" s="44">
        <f t="shared" si="3"/>
        <v>1</v>
      </c>
      <c r="AV12" s="44">
        <f t="shared" si="3"/>
        <v>1</v>
      </c>
      <c r="AW12" s="44">
        <f t="shared" si="3"/>
        <v>1</v>
      </c>
      <c r="AX12" s="44">
        <f t="shared" si="3"/>
        <v>1</v>
      </c>
      <c r="AY12" s="44">
        <f t="shared" si="3"/>
        <v>1</v>
      </c>
      <c r="AZ12" s="44">
        <f t="shared" si="3"/>
        <v>1</v>
      </c>
      <c r="BA12" s="45">
        <f t="shared" si="3"/>
        <v>1</v>
      </c>
    </row>
    <row r="13" spans="1:53" x14ac:dyDescent="0.25">
      <c r="A13" s="56" t="s">
        <v>73</v>
      </c>
      <c r="B13" s="56" t="s">
        <v>495</v>
      </c>
      <c r="C13" s="56" t="s">
        <v>74</v>
      </c>
      <c r="D13" s="57">
        <v>44958</v>
      </c>
      <c r="E13" s="57">
        <v>46386</v>
      </c>
      <c r="F13" s="43">
        <f t="shared" si="4"/>
        <v>0</v>
      </c>
      <c r="G13" s="44">
        <f t="shared" si="0"/>
        <v>1</v>
      </c>
      <c r="H13" s="44">
        <f t="shared" si="0"/>
        <v>1</v>
      </c>
      <c r="I13" s="44">
        <f t="shared" si="0"/>
        <v>1</v>
      </c>
      <c r="J13" s="44">
        <f t="shared" si="0"/>
        <v>1</v>
      </c>
      <c r="K13" s="44">
        <f t="shared" si="0"/>
        <v>1</v>
      </c>
      <c r="L13" s="44">
        <f t="shared" si="0"/>
        <v>1</v>
      </c>
      <c r="M13" s="44">
        <f t="shared" si="0"/>
        <v>1</v>
      </c>
      <c r="N13" s="44">
        <f t="shared" si="0"/>
        <v>1</v>
      </c>
      <c r="O13" s="44">
        <f t="shared" si="0"/>
        <v>1</v>
      </c>
      <c r="P13" s="44">
        <f t="shared" si="0"/>
        <v>1</v>
      </c>
      <c r="Q13" s="45">
        <f t="shared" si="0"/>
        <v>1</v>
      </c>
      <c r="R13" s="43">
        <f t="shared" si="0"/>
        <v>1</v>
      </c>
      <c r="S13" s="44">
        <f t="shared" si="0"/>
        <v>1</v>
      </c>
      <c r="T13" s="44">
        <f t="shared" si="0"/>
        <v>1</v>
      </c>
      <c r="U13" s="44">
        <f t="shared" si="0"/>
        <v>1</v>
      </c>
      <c r="V13" s="44">
        <f t="shared" si="0"/>
        <v>1</v>
      </c>
      <c r="W13" s="44">
        <f t="shared" si="1"/>
        <v>1</v>
      </c>
      <c r="X13" s="44">
        <f t="shared" si="1"/>
        <v>1</v>
      </c>
      <c r="Y13" s="44">
        <f t="shared" si="1"/>
        <v>1</v>
      </c>
      <c r="Z13" s="44">
        <f t="shared" si="1"/>
        <v>1</v>
      </c>
      <c r="AA13" s="44">
        <f t="shared" si="1"/>
        <v>1</v>
      </c>
      <c r="AB13" s="44">
        <f t="shared" si="1"/>
        <v>1</v>
      </c>
      <c r="AC13" s="45">
        <f t="shared" si="1"/>
        <v>1</v>
      </c>
      <c r="AD13" s="43">
        <f t="shared" si="1"/>
        <v>1</v>
      </c>
      <c r="AE13" s="44">
        <f t="shared" si="1"/>
        <v>1</v>
      </c>
      <c r="AF13" s="44">
        <f t="shared" si="1"/>
        <v>1</v>
      </c>
      <c r="AG13" s="44">
        <f t="shared" si="1"/>
        <v>1</v>
      </c>
      <c r="AH13" s="44">
        <f t="shared" si="1"/>
        <v>1</v>
      </c>
      <c r="AI13" s="44">
        <f t="shared" si="1"/>
        <v>1</v>
      </c>
      <c r="AJ13" s="44">
        <f t="shared" si="1"/>
        <v>1</v>
      </c>
      <c r="AK13" s="44">
        <f t="shared" si="1"/>
        <v>1</v>
      </c>
      <c r="AL13" s="44">
        <f t="shared" si="1"/>
        <v>1</v>
      </c>
      <c r="AM13" s="44">
        <f t="shared" si="3"/>
        <v>1</v>
      </c>
      <c r="AN13" s="44">
        <f t="shared" si="3"/>
        <v>1</v>
      </c>
      <c r="AO13" s="45">
        <f t="shared" si="3"/>
        <v>1</v>
      </c>
      <c r="AP13" s="43">
        <f t="shared" si="3"/>
        <v>1</v>
      </c>
      <c r="AQ13" s="44">
        <f t="shared" si="3"/>
        <v>1</v>
      </c>
      <c r="AR13" s="44">
        <f t="shared" si="3"/>
        <v>1</v>
      </c>
      <c r="AS13" s="44">
        <f t="shared" si="3"/>
        <v>1</v>
      </c>
      <c r="AT13" s="44">
        <f t="shared" si="3"/>
        <v>1</v>
      </c>
      <c r="AU13" s="44">
        <f t="shared" si="3"/>
        <v>1</v>
      </c>
      <c r="AV13" s="44">
        <f t="shared" si="3"/>
        <v>1</v>
      </c>
      <c r="AW13" s="44">
        <f t="shared" si="3"/>
        <v>1</v>
      </c>
      <c r="AX13" s="44">
        <f t="shared" si="3"/>
        <v>1</v>
      </c>
      <c r="AY13" s="44">
        <f t="shared" si="3"/>
        <v>1</v>
      </c>
      <c r="AZ13" s="44">
        <f t="shared" si="3"/>
        <v>1</v>
      </c>
      <c r="BA13" s="45">
        <f t="shared" si="3"/>
        <v>1</v>
      </c>
    </row>
    <row r="14" spans="1:53" ht="30" x14ac:dyDescent="0.25">
      <c r="A14" s="56"/>
      <c r="B14" s="56" t="s">
        <v>496</v>
      </c>
      <c r="C14" s="56" t="s">
        <v>80</v>
      </c>
      <c r="D14" s="57">
        <v>44958</v>
      </c>
      <c r="E14" s="57">
        <v>45275</v>
      </c>
      <c r="F14" s="43">
        <f t="shared" si="4"/>
        <v>0</v>
      </c>
      <c r="G14" s="44">
        <f t="shared" si="0"/>
        <v>1</v>
      </c>
      <c r="H14" s="44">
        <f t="shared" si="0"/>
        <v>1</v>
      </c>
      <c r="I14" s="44">
        <f t="shared" si="0"/>
        <v>1</v>
      </c>
      <c r="J14" s="44">
        <f t="shared" si="0"/>
        <v>1</v>
      </c>
      <c r="K14" s="44">
        <f t="shared" si="0"/>
        <v>1</v>
      </c>
      <c r="L14" s="44">
        <f t="shared" si="0"/>
        <v>1</v>
      </c>
      <c r="M14" s="44">
        <f t="shared" si="0"/>
        <v>1</v>
      </c>
      <c r="N14" s="44">
        <f t="shared" si="0"/>
        <v>1</v>
      </c>
      <c r="O14" s="44">
        <f t="shared" si="0"/>
        <v>1</v>
      </c>
      <c r="P14" s="44">
        <f t="shared" si="0"/>
        <v>1</v>
      </c>
      <c r="Q14" s="45">
        <f t="shared" si="0"/>
        <v>1</v>
      </c>
      <c r="R14" s="43">
        <f t="shared" si="0"/>
        <v>0</v>
      </c>
      <c r="S14" s="44">
        <f t="shared" si="0"/>
        <v>0</v>
      </c>
      <c r="T14" s="44">
        <f t="shared" si="0"/>
        <v>0</v>
      </c>
      <c r="U14" s="44">
        <f t="shared" si="0"/>
        <v>0</v>
      </c>
      <c r="V14" s="44">
        <f t="shared" si="0"/>
        <v>0</v>
      </c>
      <c r="W14" s="44">
        <f t="shared" si="1"/>
        <v>0</v>
      </c>
      <c r="X14" s="44">
        <f t="shared" si="1"/>
        <v>0</v>
      </c>
      <c r="Y14" s="44">
        <f t="shared" si="1"/>
        <v>0</v>
      </c>
      <c r="Z14" s="44">
        <f t="shared" si="1"/>
        <v>0</v>
      </c>
      <c r="AA14" s="44">
        <f t="shared" si="1"/>
        <v>0</v>
      </c>
      <c r="AB14" s="44">
        <f t="shared" si="1"/>
        <v>0</v>
      </c>
      <c r="AC14" s="45">
        <f t="shared" si="1"/>
        <v>0</v>
      </c>
      <c r="AD14" s="43">
        <f t="shared" si="1"/>
        <v>0</v>
      </c>
      <c r="AE14" s="44">
        <f t="shared" si="1"/>
        <v>0</v>
      </c>
      <c r="AF14" s="44">
        <f t="shared" si="1"/>
        <v>0</v>
      </c>
      <c r="AG14" s="44">
        <f t="shared" si="1"/>
        <v>0</v>
      </c>
      <c r="AH14" s="44">
        <f t="shared" si="1"/>
        <v>0</v>
      </c>
      <c r="AI14" s="44">
        <f t="shared" si="1"/>
        <v>0</v>
      </c>
      <c r="AJ14" s="44">
        <f t="shared" si="1"/>
        <v>0</v>
      </c>
      <c r="AK14" s="44">
        <f t="shared" si="1"/>
        <v>0</v>
      </c>
      <c r="AL14" s="44">
        <f t="shared" si="1"/>
        <v>0</v>
      </c>
      <c r="AM14" s="44">
        <f t="shared" si="3"/>
        <v>0</v>
      </c>
      <c r="AN14" s="44">
        <f t="shared" si="3"/>
        <v>0</v>
      </c>
      <c r="AO14" s="45">
        <f t="shared" si="3"/>
        <v>0</v>
      </c>
      <c r="AP14" s="43">
        <f t="shared" si="3"/>
        <v>0</v>
      </c>
      <c r="AQ14" s="44">
        <f t="shared" si="3"/>
        <v>0</v>
      </c>
      <c r="AR14" s="44">
        <f t="shared" si="3"/>
        <v>0</v>
      </c>
      <c r="AS14" s="44">
        <f t="shared" si="3"/>
        <v>0</v>
      </c>
      <c r="AT14" s="44">
        <f t="shared" si="3"/>
        <v>0</v>
      </c>
      <c r="AU14" s="44">
        <f t="shared" si="3"/>
        <v>0</v>
      </c>
      <c r="AV14" s="44">
        <f t="shared" si="3"/>
        <v>0</v>
      </c>
      <c r="AW14" s="44">
        <f t="shared" si="3"/>
        <v>0</v>
      </c>
      <c r="AX14" s="44">
        <f t="shared" si="3"/>
        <v>0</v>
      </c>
      <c r="AY14" s="44">
        <f t="shared" si="3"/>
        <v>0</v>
      </c>
      <c r="AZ14" s="44">
        <f t="shared" si="3"/>
        <v>0</v>
      </c>
      <c r="BA14" s="45">
        <f t="shared" si="3"/>
        <v>0</v>
      </c>
    </row>
    <row r="15" spans="1:53" x14ac:dyDescent="0.25">
      <c r="A15" s="56"/>
      <c r="B15" s="56" t="s">
        <v>497</v>
      </c>
      <c r="C15" s="56" t="s">
        <v>83</v>
      </c>
      <c r="D15" s="57">
        <v>45017</v>
      </c>
      <c r="E15" s="57">
        <v>46203</v>
      </c>
      <c r="F15" s="43">
        <f t="shared" si="4"/>
        <v>0</v>
      </c>
      <c r="G15" s="44">
        <f t="shared" si="0"/>
        <v>0</v>
      </c>
      <c r="H15" s="44">
        <f t="shared" si="0"/>
        <v>0</v>
      </c>
      <c r="I15" s="44">
        <f t="shared" si="0"/>
        <v>1</v>
      </c>
      <c r="J15" s="44">
        <f t="shared" si="0"/>
        <v>1</v>
      </c>
      <c r="K15" s="44">
        <f t="shared" si="0"/>
        <v>1</v>
      </c>
      <c r="L15" s="44">
        <f t="shared" si="0"/>
        <v>1</v>
      </c>
      <c r="M15" s="44">
        <f t="shared" si="0"/>
        <v>1</v>
      </c>
      <c r="N15" s="44">
        <f t="shared" si="0"/>
        <v>1</v>
      </c>
      <c r="O15" s="44">
        <f t="shared" si="0"/>
        <v>1</v>
      </c>
      <c r="P15" s="44">
        <f t="shared" si="0"/>
        <v>1</v>
      </c>
      <c r="Q15" s="45">
        <f t="shared" si="0"/>
        <v>1</v>
      </c>
      <c r="R15" s="43">
        <f t="shared" si="0"/>
        <v>1</v>
      </c>
      <c r="S15" s="44">
        <f t="shared" si="0"/>
        <v>1</v>
      </c>
      <c r="T15" s="44">
        <f t="shared" si="0"/>
        <v>1</v>
      </c>
      <c r="U15" s="44">
        <f t="shared" si="0"/>
        <v>1</v>
      </c>
      <c r="V15" s="44">
        <f t="shared" si="0"/>
        <v>1</v>
      </c>
      <c r="W15" s="44">
        <f t="shared" si="1"/>
        <v>1</v>
      </c>
      <c r="X15" s="44">
        <f t="shared" si="1"/>
        <v>1</v>
      </c>
      <c r="Y15" s="44">
        <f t="shared" si="1"/>
        <v>1</v>
      </c>
      <c r="Z15" s="44">
        <f t="shared" si="1"/>
        <v>1</v>
      </c>
      <c r="AA15" s="44">
        <f t="shared" si="1"/>
        <v>1</v>
      </c>
      <c r="AB15" s="44">
        <f t="shared" si="1"/>
        <v>1</v>
      </c>
      <c r="AC15" s="45">
        <f t="shared" si="1"/>
        <v>1</v>
      </c>
      <c r="AD15" s="43">
        <f t="shared" si="1"/>
        <v>1</v>
      </c>
      <c r="AE15" s="44">
        <f t="shared" si="1"/>
        <v>1</v>
      </c>
      <c r="AF15" s="44">
        <f t="shared" si="1"/>
        <v>1</v>
      </c>
      <c r="AG15" s="44">
        <f t="shared" si="1"/>
        <v>1</v>
      </c>
      <c r="AH15" s="44">
        <f t="shared" si="1"/>
        <v>1</v>
      </c>
      <c r="AI15" s="44">
        <f t="shared" si="1"/>
        <v>1</v>
      </c>
      <c r="AJ15" s="44">
        <f t="shared" si="1"/>
        <v>1</v>
      </c>
      <c r="AK15" s="44">
        <f t="shared" si="1"/>
        <v>1</v>
      </c>
      <c r="AL15" s="44">
        <f t="shared" si="1"/>
        <v>1</v>
      </c>
      <c r="AM15" s="44">
        <f t="shared" si="3"/>
        <v>1</v>
      </c>
      <c r="AN15" s="44">
        <f t="shared" si="3"/>
        <v>1</v>
      </c>
      <c r="AO15" s="45">
        <f t="shared" si="3"/>
        <v>1</v>
      </c>
      <c r="AP15" s="43">
        <f t="shared" si="3"/>
        <v>1</v>
      </c>
      <c r="AQ15" s="44">
        <f t="shared" si="3"/>
        <v>1</v>
      </c>
      <c r="AR15" s="44">
        <f t="shared" si="3"/>
        <v>1</v>
      </c>
      <c r="AS15" s="44">
        <f t="shared" si="3"/>
        <v>1</v>
      </c>
      <c r="AT15" s="44">
        <f t="shared" si="3"/>
        <v>1</v>
      </c>
      <c r="AU15" s="44">
        <f t="shared" si="3"/>
        <v>1</v>
      </c>
      <c r="AV15" s="44">
        <f t="shared" si="3"/>
        <v>0</v>
      </c>
      <c r="AW15" s="44">
        <f t="shared" si="3"/>
        <v>0</v>
      </c>
      <c r="AX15" s="44">
        <f t="shared" si="3"/>
        <v>0</v>
      </c>
      <c r="AY15" s="44">
        <f t="shared" si="3"/>
        <v>0</v>
      </c>
      <c r="AZ15" s="44">
        <f t="shared" si="3"/>
        <v>0</v>
      </c>
      <c r="BA15" s="45">
        <f t="shared" si="3"/>
        <v>0</v>
      </c>
    </row>
    <row r="16" spans="1:53" x14ac:dyDescent="0.25">
      <c r="A16" s="56"/>
      <c r="B16" s="56" t="s">
        <v>498</v>
      </c>
      <c r="C16" s="56" t="s">
        <v>86</v>
      </c>
      <c r="D16" s="57">
        <v>45108</v>
      </c>
      <c r="E16" s="57">
        <v>45199</v>
      </c>
      <c r="F16" s="43">
        <f t="shared" si="4"/>
        <v>0</v>
      </c>
      <c r="G16" s="44">
        <f t="shared" si="0"/>
        <v>0</v>
      </c>
      <c r="H16" s="44">
        <f t="shared" si="0"/>
        <v>0</v>
      </c>
      <c r="I16" s="44">
        <f t="shared" si="0"/>
        <v>0</v>
      </c>
      <c r="J16" s="44">
        <f t="shared" si="0"/>
        <v>0</v>
      </c>
      <c r="K16" s="44">
        <f t="shared" si="0"/>
        <v>0</v>
      </c>
      <c r="L16" s="44">
        <f t="shared" si="0"/>
        <v>1</v>
      </c>
      <c r="M16" s="44">
        <f t="shared" si="0"/>
        <v>1</v>
      </c>
      <c r="N16" s="44">
        <f t="shared" si="0"/>
        <v>1</v>
      </c>
      <c r="O16" s="44">
        <f t="shared" si="0"/>
        <v>0</v>
      </c>
      <c r="P16" s="44">
        <f t="shared" si="0"/>
        <v>0</v>
      </c>
      <c r="Q16" s="45">
        <f t="shared" si="0"/>
        <v>0</v>
      </c>
      <c r="R16" s="43">
        <f t="shared" si="0"/>
        <v>0</v>
      </c>
      <c r="S16" s="44">
        <f t="shared" si="0"/>
        <v>0</v>
      </c>
      <c r="T16" s="44">
        <f t="shared" si="0"/>
        <v>0</v>
      </c>
      <c r="U16" s="44">
        <f t="shared" si="0"/>
        <v>0</v>
      </c>
      <c r="V16" s="44">
        <f t="shared" si="0"/>
        <v>0</v>
      </c>
      <c r="W16" s="44">
        <f t="shared" si="1"/>
        <v>0</v>
      </c>
      <c r="X16" s="44">
        <f t="shared" si="1"/>
        <v>0</v>
      </c>
      <c r="Y16" s="44">
        <f t="shared" si="1"/>
        <v>0</v>
      </c>
      <c r="Z16" s="44">
        <f t="shared" si="1"/>
        <v>0</v>
      </c>
      <c r="AA16" s="44">
        <f t="shared" si="1"/>
        <v>0</v>
      </c>
      <c r="AB16" s="44">
        <f t="shared" si="1"/>
        <v>0</v>
      </c>
      <c r="AC16" s="45">
        <f t="shared" si="1"/>
        <v>0</v>
      </c>
      <c r="AD16" s="43">
        <f t="shared" si="1"/>
        <v>0</v>
      </c>
      <c r="AE16" s="44">
        <f t="shared" si="1"/>
        <v>0</v>
      </c>
      <c r="AF16" s="44">
        <f t="shared" si="1"/>
        <v>0</v>
      </c>
      <c r="AG16" s="44">
        <f t="shared" si="1"/>
        <v>0</v>
      </c>
      <c r="AH16" s="44">
        <f t="shared" si="1"/>
        <v>0</v>
      </c>
      <c r="AI16" s="44">
        <f t="shared" si="1"/>
        <v>0</v>
      </c>
      <c r="AJ16" s="44">
        <f t="shared" si="1"/>
        <v>0</v>
      </c>
      <c r="AK16" s="44">
        <f t="shared" si="1"/>
        <v>0</v>
      </c>
      <c r="AL16" s="44">
        <f t="shared" si="1"/>
        <v>0</v>
      </c>
      <c r="AM16" s="44">
        <f t="shared" si="3"/>
        <v>0</v>
      </c>
      <c r="AN16" s="44">
        <f t="shared" si="3"/>
        <v>0</v>
      </c>
      <c r="AO16" s="45">
        <f t="shared" si="3"/>
        <v>0</v>
      </c>
      <c r="AP16" s="43">
        <f t="shared" si="3"/>
        <v>0</v>
      </c>
      <c r="AQ16" s="44">
        <f t="shared" si="3"/>
        <v>0</v>
      </c>
      <c r="AR16" s="44">
        <f t="shared" si="3"/>
        <v>0</v>
      </c>
      <c r="AS16" s="44">
        <f t="shared" si="3"/>
        <v>0</v>
      </c>
      <c r="AT16" s="44">
        <f t="shared" si="3"/>
        <v>0</v>
      </c>
      <c r="AU16" s="44">
        <f t="shared" si="3"/>
        <v>0</v>
      </c>
      <c r="AV16" s="44">
        <f t="shared" si="3"/>
        <v>0</v>
      </c>
      <c r="AW16" s="44">
        <f t="shared" si="3"/>
        <v>0</v>
      </c>
      <c r="AX16" s="44">
        <f t="shared" si="3"/>
        <v>0</v>
      </c>
      <c r="AY16" s="44">
        <f t="shared" si="3"/>
        <v>0</v>
      </c>
      <c r="AZ16" s="44">
        <f t="shared" si="3"/>
        <v>0</v>
      </c>
      <c r="BA16" s="45">
        <f t="shared" si="3"/>
        <v>0</v>
      </c>
    </row>
    <row r="17" spans="1:53" x14ac:dyDescent="0.25">
      <c r="A17" s="56"/>
      <c r="B17" s="56" t="s">
        <v>499</v>
      </c>
      <c r="C17" s="56" t="s">
        <v>88</v>
      </c>
      <c r="D17" s="57">
        <v>45689</v>
      </c>
      <c r="E17" s="57">
        <v>46203</v>
      </c>
      <c r="F17" s="43">
        <f t="shared" si="4"/>
        <v>0</v>
      </c>
      <c r="G17" s="44">
        <f t="shared" si="0"/>
        <v>0</v>
      </c>
      <c r="H17" s="44">
        <f t="shared" si="0"/>
        <v>0</v>
      </c>
      <c r="I17" s="44">
        <f t="shared" si="0"/>
        <v>0</v>
      </c>
      <c r="J17" s="44">
        <f t="shared" si="0"/>
        <v>0</v>
      </c>
      <c r="K17" s="44">
        <f t="shared" si="0"/>
        <v>0</v>
      </c>
      <c r="L17" s="44">
        <f t="shared" si="0"/>
        <v>0</v>
      </c>
      <c r="M17" s="44">
        <f t="shared" si="0"/>
        <v>0</v>
      </c>
      <c r="N17" s="44">
        <f t="shared" si="0"/>
        <v>0</v>
      </c>
      <c r="O17" s="44">
        <f t="shared" si="0"/>
        <v>0</v>
      </c>
      <c r="P17" s="44">
        <f t="shared" si="0"/>
        <v>0</v>
      </c>
      <c r="Q17" s="45">
        <f t="shared" si="0"/>
        <v>0</v>
      </c>
      <c r="R17" s="43">
        <f t="shared" si="0"/>
        <v>0</v>
      </c>
      <c r="S17" s="44">
        <f t="shared" si="0"/>
        <v>0</v>
      </c>
      <c r="T17" s="44">
        <f t="shared" si="0"/>
        <v>0</v>
      </c>
      <c r="U17" s="44">
        <f t="shared" si="0"/>
        <v>0</v>
      </c>
      <c r="V17" s="44">
        <f t="shared" si="0"/>
        <v>0</v>
      </c>
      <c r="W17" s="44">
        <f t="shared" si="1"/>
        <v>0</v>
      </c>
      <c r="X17" s="44">
        <f t="shared" si="1"/>
        <v>0</v>
      </c>
      <c r="Y17" s="44">
        <f t="shared" si="1"/>
        <v>0</v>
      </c>
      <c r="Z17" s="44">
        <f t="shared" si="1"/>
        <v>0</v>
      </c>
      <c r="AA17" s="44">
        <f t="shared" si="1"/>
        <v>0</v>
      </c>
      <c r="AB17" s="44">
        <f t="shared" si="1"/>
        <v>0</v>
      </c>
      <c r="AC17" s="45">
        <f t="shared" si="1"/>
        <v>0</v>
      </c>
      <c r="AD17" s="43">
        <f t="shared" si="1"/>
        <v>0</v>
      </c>
      <c r="AE17" s="44">
        <f t="shared" si="1"/>
        <v>1</v>
      </c>
      <c r="AF17" s="44">
        <f t="shared" si="1"/>
        <v>1</v>
      </c>
      <c r="AG17" s="44">
        <f t="shared" si="1"/>
        <v>1</v>
      </c>
      <c r="AH17" s="44">
        <f t="shared" si="1"/>
        <v>1</v>
      </c>
      <c r="AI17" s="44">
        <f t="shared" si="1"/>
        <v>1</v>
      </c>
      <c r="AJ17" s="44">
        <f t="shared" si="1"/>
        <v>1</v>
      </c>
      <c r="AK17" s="44">
        <f t="shared" si="1"/>
        <v>1</v>
      </c>
      <c r="AL17" s="44">
        <f t="shared" si="1"/>
        <v>1</v>
      </c>
      <c r="AM17" s="44">
        <f t="shared" si="3"/>
        <v>1</v>
      </c>
      <c r="AN17" s="44">
        <f t="shared" si="3"/>
        <v>1</v>
      </c>
      <c r="AO17" s="45">
        <f t="shared" si="3"/>
        <v>1</v>
      </c>
      <c r="AP17" s="43">
        <f t="shared" si="3"/>
        <v>1</v>
      </c>
      <c r="AQ17" s="44">
        <f t="shared" si="3"/>
        <v>1</v>
      </c>
      <c r="AR17" s="44">
        <f t="shared" si="3"/>
        <v>1</v>
      </c>
      <c r="AS17" s="44">
        <f t="shared" si="3"/>
        <v>1</v>
      </c>
      <c r="AT17" s="44">
        <f t="shared" si="3"/>
        <v>1</v>
      </c>
      <c r="AU17" s="44">
        <f t="shared" si="3"/>
        <v>1</v>
      </c>
      <c r="AV17" s="44">
        <f t="shared" si="3"/>
        <v>0</v>
      </c>
      <c r="AW17" s="44">
        <f t="shared" si="3"/>
        <v>0</v>
      </c>
      <c r="AX17" s="44">
        <f t="shared" si="3"/>
        <v>0</v>
      </c>
      <c r="AY17" s="44">
        <f t="shared" si="3"/>
        <v>0</v>
      </c>
      <c r="AZ17" s="44">
        <f t="shared" si="3"/>
        <v>0</v>
      </c>
      <c r="BA17" s="45">
        <f t="shared" si="3"/>
        <v>0</v>
      </c>
    </row>
    <row r="18" spans="1:53" x14ac:dyDescent="0.25">
      <c r="A18" s="56"/>
      <c r="B18" s="56" t="s">
        <v>500</v>
      </c>
      <c r="C18" s="56" t="s">
        <v>91</v>
      </c>
      <c r="D18" s="57">
        <v>44958</v>
      </c>
      <c r="E18" s="57">
        <v>46386</v>
      </c>
      <c r="F18" s="43">
        <f t="shared" si="4"/>
        <v>0</v>
      </c>
      <c r="G18" s="44">
        <f t="shared" si="0"/>
        <v>1</v>
      </c>
      <c r="H18" s="44">
        <f t="shared" si="0"/>
        <v>1</v>
      </c>
      <c r="I18" s="44">
        <f t="shared" si="0"/>
        <v>1</v>
      </c>
      <c r="J18" s="44">
        <f t="shared" si="0"/>
        <v>1</v>
      </c>
      <c r="K18" s="44">
        <f t="shared" si="0"/>
        <v>1</v>
      </c>
      <c r="L18" s="44">
        <f t="shared" si="0"/>
        <v>1</v>
      </c>
      <c r="M18" s="44">
        <f t="shared" si="0"/>
        <v>1</v>
      </c>
      <c r="N18" s="44">
        <f t="shared" si="0"/>
        <v>1</v>
      </c>
      <c r="O18" s="44">
        <f t="shared" si="0"/>
        <v>1</v>
      </c>
      <c r="P18" s="44">
        <f t="shared" si="0"/>
        <v>1</v>
      </c>
      <c r="Q18" s="45">
        <f t="shared" si="0"/>
        <v>1</v>
      </c>
      <c r="R18" s="43">
        <f t="shared" si="0"/>
        <v>1</v>
      </c>
      <c r="S18" s="44">
        <f t="shared" si="0"/>
        <v>1</v>
      </c>
      <c r="T18" s="44">
        <f t="shared" si="0"/>
        <v>1</v>
      </c>
      <c r="U18" s="44">
        <f t="shared" si="0"/>
        <v>1</v>
      </c>
      <c r="V18" s="44">
        <f t="shared" si="0"/>
        <v>1</v>
      </c>
      <c r="W18" s="44">
        <f t="shared" si="1"/>
        <v>1</v>
      </c>
      <c r="X18" s="44">
        <f t="shared" si="1"/>
        <v>1</v>
      </c>
      <c r="Y18" s="44">
        <f t="shared" si="1"/>
        <v>1</v>
      </c>
      <c r="Z18" s="44">
        <f t="shared" si="1"/>
        <v>1</v>
      </c>
      <c r="AA18" s="44">
        <f t="shared" si="1"/>
        <v>1</v>
      </c>
      <c r="AB18" s="44">
        <f t="shared" si="1"/>
        <v>1</v>
      </c>
      <c r="AC18" s="45">
        <f t="shared" si="1"/>
        <v>1</v>
      </c>
      <c r="AD18" s="43">
        <f t="shared" si="1"/>
        <v>1</v>
      </c>
      <c r="AE18" s="44">
        <f t="shared" si="1"/>
        <v>1</v>
      </c>
      <c r="AF18" s="44">
        <f t="shared" si="1"/>
        <v>1</v>
      </c>
      <c r="AG18" s="44">
        <f t="shared" si="1"/>
        <v>1</v>
      </c>
      <c r="AH18" s="44">
        <f t="shared" si="1"/>
        <v>1</v>
      </c>
      <c r="AI18" s="44">
        <f t="shared" si="1"/>
        <v>1</v>
      </c>
      <c r="AJ18" s="44">
        <f t="shared" si="1"/>
        <v>1</v>
      </c>
      <c r="AK18" s="44">
        <f t="shared" si="1"/>
        <v>1</v>
      </c>
      <c r="AL18" s="44">
        <f t="shared" si="1"/>
        <v>1</v>
      </c>
      <c r="AM18" s="44">
        <f t="shared" si="3"/>
        <v>1</v>
      </c>
      <c r="AN18" s="44">
        <f t="shared" si="3"/>
        <v>1</v>
      </c>
      <c r="AO18" s="45">
        <f t="shared" si="3"/>
        <v>1</v>
      </c>
      <c r="AP18" s="43">
        <f t="shared" si="3"/>
        <v>1</v>
      </c>
      <c r="AQ18" s="44">
        <f t="shared" si="3"/>
        <v>1</v>
      </c>
      <c r="AR18" s="44">
        <f t="shared" si="3"/>
        <v>1</v>
      </c>
      <c r="AS18" s="44">
        <f t="shared" si="3"/>
        <v>1</v>
      </c>
      <c r="AT18" s="44">
        <f t="shared" si="3"/>
        <v>1</v>
      </c>
      <c r="AU18" s="44">
        <f t="shared" si="3"/>
        <v>1</v>
      </c>
      <c r="AV18" s="44">
        <f t="shared" si="3"/>
        <v>1</v>
      </c>
      <c r="AW18" s="44">
        <f t="shared" si="3"/>
        <v>1</v>
      </c>
      <c r="AX18" s="44">
        <f t="shared" si="3"/>
        <v>1</v>
      </c>
      <c r="AY18" s="44">
        <f t="shared" si="3"/>
        <v>1</v>
      </c>
      <c r="AZ18" s="44">
        <f t="shared" si="3"/>
        <v>1</v>
      </c>
      <c r="BA18" s="45">
        <f t="shared" si="3"/>
        <v>1</v>
      </c>
    </row>
    <row r="19" spans="1:53" ht="30" x14ac:dyDescent="0.25">
      <c r="A19" s="56"/>
      <c r="B19" s="56" t="s">
        <v>501</v>
      </c>
      <c r="C19" s="56" t="s">
        <v>94</v>
      </c>
      <c r="D19" s="57">
        <v>44958</v>
      </c>
      <c r="E19" s="57">
        <v>46386</v>
      </c>
      <c r="F19" s="43">
        <f t="shared" si="4"/>
        <v>0</v>
      </c>
      <c r="G19" s="44">
        <f t="shared" si="0"/>
        <v>1</v>
      </c>
      <c r="H19" s="44">
        <f t="shared" si="0"/>
        <v>1</v>
      </c>
      <c r="I19" s="44">
        <f t="shared" si="0"/>
        <v>1</v>
      </c>
      <c r="J19" s="44">
        <f t="shared" si="0"/>
        <v>1</v>
      </c>
      <c r="K19" s="44">
        <f t="shared" si="0"/>
        <v>1</v>
      </c>
      <c r="L19" s="44">
        <f t="shared" si="0"/>
        <v>1</v>
      </c>
      <c r="M19" s="44">
        <f t="shared" si="0"/>
        <v>1</v>
      </c>
      <c r="N19" s="44">
        <f t="shared" si="0"/>
        <v>1</v>
      </c>
      <c r="O19" s="44">
        <f t="shared" si="0"/>
        <v>1</v>
      </c>
      <c r="P19" s="44">
        <f t="shared" si="0"/>
        <v>1</v>
      </c>
      <c r="Q19" s="45">
        <f t="shared" si="0"/>
        <v>1</v>
      </c>
      <c r="R19" s="43">
        <f t="shared" si="0"/>
        <v>1</v>
      </c>
      <c r="S19" s="44">
        <f t="shared" si="0"/>
        <v>1</v>
      </c>
      <c r="T19" s="44">
        <f t="shared" si="0"/>
        <v>1</v>
      </c>
      <c r="U19" s="44">
        <f t="shared" si="0"/>
        <v>1</v>
      </c>
      <c r="V19" s="44">
        <f t="shared" ref="V19:AK34" si="5">+IF(AND(V$3&gt;=$D19,V$3&lt;=$E19),1,0)</f>
        <v>1</v>
      </c>
      <c r="W19" s="44">
        <f t="shared" si="1"/>
        <v>1</v>
      </c>
      <c r="X19" s="44">
        <f t="shared" si="1"/>
        <v>1</v>
      </c>
      <c r="Y19" s="44">
        <f t="shared" si="1"/>
        <v>1</v>
      </c>
      <c r="Z19" s="44">
        <f t="shared" si="1"/>
        <v>1</v>
      </c>
      <c r="AA19" s="44">
        <f t="shared" si="1"/>
        <v>1</v>
      </c>
      <c r="AB19" s="44">
        <f t="shared" si="1"/>
        <v>1</v>
      </c>
      <c r="AC19" s="45">
        <f t="shared" si="1"/>
        <v>1</v>
      </c>
      <c r="AD19" s="43">
        <f t="shared" si="1"/>
        <v>1</v>
      </c>
      <c r="AE19" s="44">
        <f t="shared" si="1"/>
        <v>1</v>
      </c>
      <c r="AF19" s="44">
        <f t="shared" si="1"/>
        <v>1</v>
      </c>
      <c r="AG19" s="44">
        <f t="shared" si="1"/>
        <v>1</v>
      </c>
      <c r="AH19" s="44">
        <f t="shared" si="1"/>
        <v>1</v>
      </c>
      <c r="AI19" s="44">
        <f t="shared" si="1"/>
        <v>1</v>
      </c>
      <c r="AJ19" s="44">
        <f t="shared" si="1"/>
        <v>1</v>
      </c>
      <c r="AK19" s="44">
        <f t="shared" si="1"/>
        <v>1</v>
      </c>
      <c r="AL19" s="44">
        <f t="shared" si="1"/>
        <v>1</v>
      </c>
      <c r="AM19" s="44">
        <f t="shared" si="3"/>
        <v>1</v>
      </c>
      <c r="AN19" s="44">
        <f t="shared" si="3"/>
        <v>1</v>
      </c>
      <c r="AO19" s="45">
        <f t="shared" si="3"/>
        <v>1</v>
      </c>
      <c r="AP19" s="43">
        <f t="shared" si="3"/>
        <v>1</v>
      </c>
      <c r="AQ19" s="44">
        <f t="shared" si="3"/>
        <v>1</v>
      </c>
      <c r="AR19" s="44">
        <f t="shared" si="3"/>
        <v>1</v>
      </c>
      <c r="AS19" s="44">
        <f t="shared" si="3"/>
        <v>1</v>
      </c>
      <c r="AT19" s="44">
        <f t="shared" si="3"/>
        <v>1</v>
      </c>
      <c r="AU19" s="44">
        <f t="shared" si="3"/>
        <v>1</v>
      </c>
      <c r="AV19" s="44">
        <f t="shared" si="3"/>
        <v>1</v>
      </c>
      <c r="AW19" s="44">
        <f t="shared" si="3"/>
        <v>1</v>
      </c>
      <c r="AX19" s="44">
        <f t="shared" si="3"/>
        <v>1</v>
      </c>
      <c r="AY19" s="44">
        <f t="shared" si="3"/>
        <v>1</v>
      </c>
      <c r="AZ19" s="44">
        <f t="shared" si="3"/>
        <v>1</v>
      </c>
      <c r="BA19" s="45">
        <f t="shared" si="3"/>
        <v>1</v>
      </c>
    </row>
    <row r="20" spans="1:53" x14ac:dyDescent="0.25">
      <c r="A20" s="56"/>
      <c r="B20" s="56" t="s">
        <v>502</v>
      </c>
      <c r="C20" s="56" t="s">
        <v>97</v>
      </c>
      <c r="D20" s="57">
        <v>44958</v>
      </c>
      <c r="E20" s="57">
        <v>45199</v>
      </c>
      <c r="F20" s="43">
        <f t="shared" si="4"/>
        <v>0</v>
      </c>
      <c r="G20" s="44">
        <f t="shared" si="4"/>
        <v>1</v>
      </c>
      <c r="H20" s="44">
        <f t="shared" si="4"/>
        <v>1</v>
      </c>
      <c r="I20" s="44">
        <f t="shared" si="4"/>
        <v>1</v>
      </c>
      <c r="J20" s="44">
        <f t="shared" si="4"/>
        <v>1</v>
      </c>
      <c r="K20" s="44">
        <f t="shared" si="4"/>
        <v>1</v>
      </c>
      <c r="L20" s="44">
        <f t="shared" si="4"/>
        <v>1</v>
      </c>
      <c r="M20" s="44">
        <f t="shared" si="4"/>
        <v>1</v>
      </c>
      <c r="N20" s="44">
        <f t="shared" si="4"/>
        <v>1</v>
      </c>
      <c r="O20" s="44">
        <f t="shared" si="4"/>
        <v>0</v>
      </c>
      <c r="P20" s="44">
        <f t="shared" si="4"/>
        <v>0</v>
      </c>
      <c r="Q20" s="45">
        <f t="shared" si="4"/>
        <v>0</v>
      </c>
      <c r="R20" s="43">
        <f t="shared" si="4"/>
        <v>0</v>
      </c>
      <c r="S20" s="44">
        <f t="shared" si="4"/>
        <v>0</v>
      </c>
      <c r="T20" s="44">
        <f t="shared" si="4"/>
        <v>0</v>
      </c>
      <c r="U20" s="44">
        <f t="shared" si="4"/>
        <v>0</v>
      </c>
      <c r="V20" s="44">
        <f t="shared" si="5"/>
        <v>0</v>
      </c>
      <c r="W20" s="44">
        <f t="shared" si="5"/>
        <v>0</v>
      </c>
      <c r="X20" s="44">
        <f t="shared" si="5"/>
        <v>0</v>
      </c>
      <c r="Y20" s="44">
        <f t="shared" si="5"/>
        <v>0</v>
      </c>
      <c r="Z20" s="44">
        <f t="shared" si="5"/>
        <v>0</v>
      </c>
      <c r="AA20" s="44">
        <f t="shared" si="5"/>
        <v>0</v>
      </c>
      <c r="AB20" s="44">
        <f t="shared" si="5"/>
        <v>0</v>
      </c>
      <c r="AC20" s="45">
        <f t="shared" si="5"/>
        <v>0</v>
      </c>
      <c r="AD20" s="43">
        <f t="shared" si="5"/>
        <v>0</v>
      </c>
      <c r="AE20" s="44">
        <f t="shared" si="5"/>
        <v>0</v>
      </c>
      <c r="AF20" s="44">
        <f t="shared" si="5"/>
        <v>0</v>
      </c>
      <c r="AG20" s="44">
        <f t="shared" si="5"/>
        <v>0</v>
      </c>
      <c r="AH20" s="44">
        <f t="shared" si="5"/>
        <v>0</v>
      </c>
      <c r="AI20" s="44">
        <f t="shared" si="5"/>
        <v>0</v>
      </c>
      <c r="AJ20" s="44">
        <f t="shared" si="5"/>
        <v>0</v>
      </c>
      <c r="AK20" s="44">
        <f t="shared" si="5"/>
        <v>0</v>
      </c>
      <c r="AL20" s="44">
        <f t="shared" ref="AL20:BA35" si="6">+IF(AND(AL$3&gt;=$D20,AL$3&lt;=$E20),1,0)</f>
        <v>0</v>
      </c>
      <c r="AM20" s="44">
        <f t="shared" si="6"/>
        <v>0</v>
      </c>
      <c r="AN20" s="44">
        <f t="shared" si="6"/>
        <v>0</v>
      </c>
      <c r="AO20" s="45">
        <f t="shared" si="6"/>
        <v>0</v>
      </c>
      <c r="AP20" s="43">
        <f t="shared" si="6"/>
        <v>0</v>
      </c>
      <c r="AQ20" s="44">
        <f t="shared" si="6"/>
        <v>0</v>
      </c>
      <c r="AR20" s="44">
        <f t="shared" si="6"/>
        <v>0</v>
      </c>
      <c r="AS20" s="44">
        <f t="shared" si="6"/>
        <v>0</v>
      </c>
      <c r="AT20" s="44">
        <f t="shared" si="6"/>
        <v>0</v>
      </c>
      <c r="AU20" s="44">
        <f t="shared" si="6"/>
        <v>0</v>
      </c>
      <c r="AV20" s="44">
        <f t="shared" si="6"/>
        <v>0</v>
      </c>
      <c r="AW20" s="44">
        <f t="shared" si="6"/>
        <v>0</v>
      </c>
      <c r="AX20" s="44">
        <f t="shared" si="6"/>
        <v>0</v>
      </c>
      <c r="AY20" s="44">
        <f t="shared" si="6"/>
        <v>0</v>
      </c>
      <c r="AZ20" s="44">
        <f t="shared" si="6"/>
        <v>0</v>
      </c>
      <c r="BA20" s="45">
        <f t="shared" si="6"/>
        <v>0</v>
      </c>
    </row>
    <row r="21" spans="1:53" x14ac:dyDescent="0.25">
      <c r="A21" s="56"/>
      <c r="B21" s="56" t="s">
        <v>503</v>
      </c>
      <c r="C21" s="56" t="s">
        <v>99</v>
      </c>
      <c r="D21" s="57">
        <v>44958</v>
      </c>
      <c r="E21" s="57">
        <v>45260</v>
      </c>
      <c r="F21" s="43">
        <f t="shared" ref="F21:U36" si="7">+IF(AND(F$3&gt;=$D21,F$3&lt;=$E21),1,0)</f>
        <v>0</v>
      </c>
      <c r="G21" s="44">
        <f t="shared" si="7"/>
        <v>1</v>
      </c>
      <c r="H21" s="44">
        <f t="shared" si="7"/>
        <v>1</v>
      </c>
      <c r="I21" s="44">
        <f t="shared" si="7"/>
        <v>1</v>
      </c>
      <c r="J21" s="44">
        <f t="shared" si="7"/>
        <v>1</v>
      </c>
      <c r="K21" s="44">
        <f t="shared" si="7"/>
        <v>1</v>
      </c>
      <c r="L21" s="44">
        <f t="shared" si="7"/>
        <v>1</v>
      </c>
      <c r="M21" s="44">
        <f t="shared" si="7"/>
        <v>1</v>
      </c>
      <c r="N21" s="44">
        <f t="shared" si="7"/>
        <v>1</v>
      </c>
      <c r="O21" s="44">
        <f t="shared" si="7"/>
        <v>1</v>
      </c>
      <c r="P21" s="44">
        <f t="shared" si="7"/>
        <v>1</v>
      </c>
      <c r="Q21" s="45">
        <f t="shared" si="7"/>
        <v>0</v>
      </c>
      <c r="R21" s="43">
        <f t="shared" si="7"/>
        <v>0</v>
      </c>
      <c r="S21" s="44">
        <f t="shared" si="7"/>
        <v>0</v>
      </c>
      <c r="T21" s="44">
        <f t="shared" si="7"/>
        <v>0</v>
      </c>
      <c r="U21" s="44">
        <f t="shared" si="7"/>
        <v>0</v>
      </c>
      <c r="V21" s="44">
        <f t="shared" si="5"/>
        <v>0</v>
      </c>
      <c r="W21" s="44">
        <f t="shared" si="5"/>
        <v>0</v>
      </c>
      <c r="X21" s="44">
        <f t="shared" si="5"/>
        <v>0</v>
      </c>
      <c r="Y21" s="44">
        <f t="shared" si="5"/>
        <v>0</v>
      </c>
      <c r="Z21" s="44">
        <f t="shared" si="5"/>
        <v>0</v>
      </c>
      <c r="AA21" s="44">
        <f t="shared" si="5"/>
        <v>0</v>
      </c>
      <c r="AB21" s="44">
        <f t="shared" si="5"/>
        <v>0</v>
      </c>
      <c r="AC21" s="45">
        <f t="shared" si="5"/>
        <v>0</v>
      </c>
      <c r="AD21" s="43">
        <f t="shared" si="5"/>
        <v>0</v>
      </c>
      <c r="AE21" s="44">
        <f t="shared" si="5"/>
        <v>0</v>
      </c>
      <c r="AF21" s="44">
        <f t="shared" si="5"/>
        <v>0</v>
      </c>
      <c r="AG21" s="44">
        <f t="shared" si="5"/>
        <v>0</v>
      </c>
      <c r="AH21" s="44">
        <f t="shared" si="5"/>
        <v>0</v>
      </c>
      <c r="AI21" s="44">
        <f t="shared" si="5"/>
        <v>0</v>
      </c>
      <c r="AJ21" s="44">
        <f t="shared" si="5"/>
        <v>0</v>
      </c>
      <c r="AK21" s="44">
        <f t="shared" si="5"/>
        <v>0</v>
      </c>
      <c r="AL21" s="44">
        <f t="shared" si="6"/>
        <v>0</v>
      </c>
      <c r="AM21" s="44">
        <f t="shared" si="6"/>
        <v>0</v>
      </c>
      <c r="AN21" s="44">
        <f t="shared" si="6"/>
        <v>0</v>
      </c>
      <c r="AO21" s="45">
        <f t="shared" si="6"/>
        <v>0</v>
      </c>
      <c r="AP21" s="43">
        <f t="shared" si="6"/>
        <v>0</v>
      </c>
      <c r="AQ21" s="44">
        <f t="shared" si="6"/>
        <v>0</v>
      </c>
      <c r="AR21" s="44">
        <f t="shared" si="6"/>
        <v>0</v>
      </c>
      <c r="AS21" s="44">
        <f t="shared" si="6"/>
        <v>0</v>
      </c>
      <c r="AT21" s="44">
        <f t="shared" si="6"/>
        <v>0</v>
      </c>
      <c r="AU21" s="44">
        <f t="shared" si="6"/>
        <v>0</v>
      </c>
      <c r="AV21" s="44">
        <f t="shared" si="6"/>
        <v>0</v>
      </c>
      <c r="AW21" s="44">
        <f t="shared" si="6"/>
        <v>0</v>
      </c>
      <c r="AX21" s="44">
        <f t="shared" si="6"/>
        <v>0</v>
      </c>
      <c r="AY21" s="44">
        <f t="shared" si="6"/>
        <v>0</v>
      </c>
      <c r="AZ21" s="44">
        <f t="shared" si="6"/>
        <v>0</v>
      </c>
      <c r="BA21" s="45">
        <f t="shared" si="6"/>
        <v>0</v>
      </c>
    </row>
    <row r="22" spans="1:53" x14ac:dyDescent="0.25">
      <c r="A22" s="56"/>
      <c r="B22" s="56" t="s">
        <v>504</v>
      </c>
      <c r="C22" s="56" t="s">
        <v>102</v>
      </c>
      <c r="D22" s="57">
        <v>45323</v>
      </c>
      <c r="E22" s="57">
        <v>45626</v>
      </c>
      <c r="F22" s="43">
        <f t="shared" si="7"/>
        <v>0</v>
      </c>
      <c r="G22" s="44">
        <f t="shared" si="7"/>
        <v>0</v>
      </c>
      <c r="H22" s="44">
        <f t="shared" si="7"/>
        <v>0</v>
      </c>
      <c r="I22" s="44">
        <f t="shared" si="7"/>
        <v>0</v>
      </c>
      <c r="J22" s="44">
        <f t="shared" si="7"/>
        <v>0</v>
      </c>
      <c r="K22" s="44">
        <f t="shared" si="7"/>
        <v>0</v>
      </c>
      <c r="L22" s="44">
        <f t="shared" si="7"/>
        <v>0</v>
      </c>
      <c r="M22" s="44">
        <f t="shared" si="7"/>
        <v>0</v>
      </c>
      <c r="N22" s="44">
        <f t="shared" si="7"/>
        <v>0</v>
      </c>
      <c r="O22" s="44">
        <f t="shared" si="7"/>
        <v>0</v>
      </c>
      <c r="P22" s="44">
        <f t="shared" si="7"/>
        <v>0</v>
      </c>
      <c r="Q22" s="45">
        <f t="shared" si="7"/>
        <v>0</v>
      </c>
      <c r="R22" s="43">
        <f t="shared" si="7"/>
        <v>0</v>
      </c>
      <c r="S22" s="44">
        <f t="shared" si="7"/>
        <v>1</v>
      </c>
      <c r="T22" s="44">
        <f t="shared" si="7"/>
        <v>1</v>
      </c>
      <c r="U22" s="44">
        <f t="shared" si="7"/>
        <v>1</v>
      </c>
      <c r="V22" s="44">
        <f t="shared" si="5"/>
        <v>1</v>
      </c>
      <c r="W22" s="44">
        <f t="shared" si="5"/>
        <v>1</v>
      </c>
      <c r="X22" s="44">
        <f t="shared" si="5"/>
        <v>1</v>
      </c>
      <c r="Y22" s="44">
        <f t="shared" si="5"/>
        <v>1</v>
      </c>
      <c r="Z22" s="44">
        <f t="shared" si="5"/>
        <v>1</v>
      </c>
      <c r="AA22" s="44">
        <f t="shared" si="5"/>
        <v>1</v>
      </c>
      <c r="AB22" s="44">
        <f t="shared" si="5"/>
        <v>1</v>
      </c>
      <c r="AC22" s="45">
        <f t="shared" si="5"/>
        <v>0</v>
      </c>
      <c r="AD22" s="43">
        <f t="shared" si="5"/>
        <v>0</v>
      </c>
      <c r="AE22" s="44">
        <f t="shared" si="5"/>
        <v>0</v>
      </c>
      <c r="AF22" s="44">
        <f t="shared" si="5"/>
        <v>0</v>
      </c>
      <c r="AG22" s="44">
        <f t="shared" si="5"/>
        <v>0</v>
      </c>
      <c r="AH22" s="44">
        <f t="shared" si="5"/>
        <v>0</v>
      </c>
      <c r="AI22" s="44">
        <f t="shared" si="5"/>
        <v>0</v>
      </c>
      <c r="AJ22" s="44">
        <f t="shared" si="5"/>
        <v>0</v>
      </c>
      <c r="AK22" s="44">
        <f t="shared" si="5"/>
        <v>0</v>
      </c>
      <c r="AL22" s="44">
        <f t="shared" si="6"/>
        <v>0</v>
      </c>
      <c r="AM22" s="44">
        <f t="shared" si="6"/>
        <v>0</v>
      </c>
      <c r="AN22" s="44">
        <f t="shared" si="6"/>
        <v>0</v>
      </c>
      <c r="AO22" s="45">
        <f t="shared" si="6"/>
        <v>0</v>
      </c>
      <c r="AP22" s="43">
        <f t="shared" si="6"/>
        <v>0</v>
      </c>
      <c r="AQ22" s="44">
        <f t="shared" si="6"/>
        <v>0</v>
      </c>
      <c r="AR22" s="44">
        <f t="shared" si="6"/>
        <v>0</v>
      </c>
      <c r="AS22" s="44">
        <f t="shared" si="6"/>
        <v>0</v>
      </c>
      <c r="AT22" s="44">
        <f t="shared" si="6"/>
        <v>0</v>
      </c>
      <c r="AU22" s="44">
        <f t="shared" si="6"/>
        <v>0</v>
      </c>
      <c r="AV22" s="44">
        <f t="shared" si="6"/>
        <v>0</v>
      </c>
      <c r="AW22" s="44">
        <f t="shared" si="6"/>
        <v>0</v>
      </c>
      <c r="AX22" s="44">
        <f t="shared" si="6"/>
        <v>0</v>
      </c>
      <c r="AY22" s="44">
        <f t="shared" si="6"/>
        <v>0</v>
      </c>
      <c r="AZ22" s="44">
        <f t="shared" si="6"/>
        <v>0</v>
      </c>
      <c r="BA22" s="45">
        <f t="shared" si="6"/>
        <v>0</v>
      </c>
    </row>
    <row r="23" spans="1:53" x14ac:dyDescent="0.25">
      <c r="A23" s="56"/>
      <c r="B23" s="56" t="s">
        <v>505</v>
      </c>
      <c r="C23" s="56" t="s">
        <v>107</v>
      </c>
      <c r="D23" s="57">
        <v>45689</v>
      </c>
      <c r="E23" s="57">
        <v>45991</v>
      </c>
      <c r="F23" s="43">
        <f t="shared" si="7"/>
        <v>0</v>
      </c>
      <c r="G23" s="44">
        <f t="shared" si="7"/>
        <v>0</v>
      </c>
      <c r="H23" s="44">
        <f t="shared" si="7"/>
        <v>0</v>
      </c>
      <c r="I23" s="44">
        <f t="shared" si="7"/>
        <v>0</v>
      </c>
      <c r="J23" s="44">
        <f t="shared" si="7"/>
        <v>0</v>
      </c>
      <c r="K23" s="44">
        <f t="shared" si="7"/>
        <v>0</v>
      </c>
      <c r="L23" s="44">
        <f t="shared" si="7"/>
        <v>0</v>
      </c>
      <c r="M23" s="44">
        <f t="shared" si="7"/>
        <v>0</v>
      </c>
      <c r="N23" s="44">
        <f t="shared" si="7"/>
        <v>0</v>
      </c>
      <c r="O23" s="44">
        <f t="shared" si="7"/>
        <v>0</v>
      </c>
      <c r="P23" s="44">
        <f t="shared" si="7"/>
        <v>0</v>
      </c>
      <c r="Q23" s="45">
        <f t="shared" si="7"/>
        <v>0</v>
      </c>
      <c r="R23" s="43">
        <f t="shared" si="7"/>
        <v>0</v>
      </c>
      <c r="S23" s="44">
        <f t="shared" si="7"/>
        <v>0</v>
      </c>
      <c r="T23" s="44">
        <f t="shared" si="7"/>
        <v>0</v>
      </c>
      <c r="U23" s="44">
        <f t="shared" si="7"/>
        <v>0</v>
      </c>
      <c r="V23" s="44">
        <f t="shared" si="5"/>
        <v>0</v>
      </c>
      <c r="W23" s="44">
        <f t="shared" si="5"/>
        <v>0</v>
      </c>
      <c r="X23" s="44">
        <f t="shared" si="5"/>
        <v>0</v>
      </c>
      <c r="Y23" s="44">
        <f t="shared" si="5"/>
        <v>0</v>
      </c>
      <c r="Z23" s="44">
        <f t="shared" si="5"/>
        <v>0</v>
      </c>
      <c r="AA23" s="44">
        <f t="shared" si="5"/>
        <v>0</v>
      </c>
      <c r="AB23" s="44">
        <f t="shared" si="5"/>
        <v>0</v>
      </c>
      <c r="AC23" s="45">
        <f t="shared" si="5"/>
        <v>0</v>
      </c>
      <c r="AD23" s="43">
        <f t="shared" si="5"/>
        <v>0</v>
      </c>
      <c r="AE23" s="44">
        <f t="shared" si="5"/>
        <v>1</v>
      </c>
      <c r="AF23" s="44">
        <f t="shared" si="5"/>
        <v>1</v>
      </c>
      <c r="AG23" s="44">
        <f t="shared" si="5"/>
        <v>1</v>
      </c>
      <c r="AH23" s="44">
        <f t="shared" si="5"/>
        <v>1</v>
      </c>
      <c r="AI23" s="44">
        <f t="shared" si="5"/>
        <v>1</v>
      </c>
      <c r="AJ23" s="44">
        <f t="shared" si="5"/>
        <v>1</v>
      </c>
      <c r="AK23" s="44">
        <f t="shared" si="5"/>
        <v>1</v>
      </c>
      <c r="AL23" s="44">
        <f t="shared" si="6"/>
        <v>1</v>
      </c>
      <c r="AM23" s="44">
        <f t="shared" si="6"/>
        <v>1</v>
      </c>
      <c r="AN23" s="44">
        <f t="shared" si="6"/>
        <v>1</v>
      </c>
      <c r="AO23" s="45">
        <f t="shared" si="6"/>
        <v>0</v>
      </c>
      <c r="AP23" s="43">
        <f t="shared" si="6"/>
        <v>0</v>
      </c>
      <c r="AQ23" s="44">
        <f t="shared" si="6"/>
        <v>0</v>
      </c>
      <c r="AR23" s="44">
        <f t="shared" si="6"/>
        <v>0</v>
      </c>
      <c r="AS23" s="44">
        <f t="shared" si="6"/>
        <v>0</v>
      </c>
      <c r="AT23" s="44">
        <f t="shared" si="6"/>
        <v>0</v>
      </c>
      <c r="AU23" s="44">
        <f t="shared" si="6"/>
        <v>0</v>
      </c>
      <c r="AV23" s="44">
        <f t="shared" si="6"/>
        <v>0</v>
      </c>
      <c r="AW23" s="44">
        <f t="shared" si="6"/>
        <v>0</v>
      </c>
      <c r="AX23" s="44">
        <f t="shared" si="6"/>
        <v>0</v>
      </c>
      <c r="AY23" s="44">
        <f t="shared" si="6"/>
        <v>0</v>
      </c>
      <c r="AZ23" s="44">
        <f t="shared" si="6"/>
        <v>0</v>
      </c>
      <c r="BA23" s="45">
        <f t="shared" si="6"/>
        <v>0</v>
      </c>
    </row>
    <row r="24" spans="1:53" x14ac:dyDescent="0.25">
      <c r="A24" s="56"/>
      <c r="B24" s="56" t="s">
        <v>506</v>
      </c>
      <c r="C24" s="56" t="s">
        <v>110</v>
      </c>
      <c r="D24" s="57">
        <v>45200</v>
      </c>
      <c r="E24" s="57">
        <v>45991</v>
      </c>
      <c r="F24" s="43">
        <f t="shared" si="7"/>
        <v>0</v>
      </c>
      <c r="G24" s="44">
        <f t="shared" si="7"/>
        <v>0</v>
      </c>
      <c r="H24" s="44">
        <f t="shared" si="7"/>
        <v>0</v>
      </c>
      <c r="I24" s="44">
        <f t="shared" si="7"/>
        <v>0</v>
      </c>
      <c r="J24" s="44">
        <f t="shared" si="7"/>
        <v>0</v>
      </c>
      <c r="K24" s="44">
        <f t="shared" si="7"/>
        <v>0</v>
      </c>
      <c r="L24" s="44">
        <f t="shared" si="7"/>
        <v>0</v>
      </c>
      <c r="M24" s="44">
        <f t="shared" si="7"/>
        <v>0</v>
      </c>
      <c r="N24" s="44">
        <f t="shared" si="7"/>
        <v>0</v>
      </c>
      <c r="O24" s="44">
        <f t="shared" si="7"/>
        <v>1</v>
      </c>
      <c r="P24" s="44">
        <f t="shared" si="7"/>
        <v>1</v>
      </c>
      <c r="Q24" s="45">
        <f t="shared" si="7"/>
        <v>1</v>
      </c>
      <c r="R24" s="43">
        <f t="shared" si="7"/>
        <v>1</v>
      </c>
      <c r="S24" s="44">
        <f t="shared" si="7"/>
        <v>1</v>
      </c>
      <c r="T24" s="44">
        <f t="shared" si="7"/>
        <v>1</v>
      </c>
      <c r="U24" s="44">
        <f t="shared" si="7"/>
        <v>1</v>
      </c>
      <c r="V24" s="44">
        <f t="shared" si="5"/>
        <v>1</v>
      </c>
      <c r="W24" s="44">
        <f t="shared" si="5"/>
        <v>1</v>
      </c>
      <c r="X24" s="44">
        <f t="shared" si="5"/>
        <v>1</v>
      </c>
      <c r="Y24" s="44">
        <f t="shared" si="5"/>
        <v>1</v>
      </c>
      <c r="Z24" s="44">
        <f t="shared" si="5"/>
        <v>1</v>
      </c>
      <c r="AA24" s="44">
        <f t="shared" si="5"/>
        <v>1</v>
      </c>
      <c r="AB24" s="44">
        <f t="shared" si="5"/>
        <v>1</v>
      </c>
      <c r="AC24" s="45">
        <f t="shared" si="5"/>
        <v>1</v>
      </c>
      <c r="AD24" s="43">
        <f t="shared" si="5"/>
        <v>1</v>
      </c>
      <c r="AE24" s="44">
        <f t="shared" si="5"/>
        <v>1</v>
      </c>
      <c r="AF24" s="44">
        <f t="shared" si="5"/>
        <v>1</v>
      </c>
      <c r="AG24" s="44">
        <f t="shared" si="5"/>
        <v>1</v>
      </c>
      <c r="AH24" s="44">
        <f t="shared" si="5"/>
        <v>1</v>
      </c>
      <c r="AI24" s="44">
        <f t="shared" si="5"/>
        <v>1</v>
      </c>
      <c r="AJ24" s="44">
        <f t="shared" si="5"/>
        <v>1</v>
      </c>
      <c r="AK24" s="44">
        <f t="shared" si="5"/>
        <v>1</v>
      </c>
      <c r="AL24" s="44">
        <f t="shared" si="6"/>
        <v>1</v>
      </c>
      <c r="AM24" s="44">
        <f t="shared" si="6"/>
        <v>1</v>
      </c>
      <c r="AN24" s="44">
        <f t="shared" si="6"/>
        <v>1</v>
      </c>
      <c r="AO24" s="45">
        <f t="shared" si="6"/>
        <v>0</v>
      </c>
      <c r="AP24" s="43">
        <f t="shared" si="6"/>
        <v>0</v>
      </c>
      <c r="AQ24" s="44">
        <f t="shared" si="6"/>
        <v>0</v>
      </c>
      <c r="AR24" s="44">
        <f t="shared" si="6"/>
        <v>0</v>
      </c>
      <c r="AS24" s="44">
        <f t="shared" si="6"/>
        <v>0</v>
      </c>
      <c r="AT24" s="44">
        <f t="shared" si="6"/>
        <v>0</v>
      </c>
      <c r="AU24" s="44">
        <f t="shared" si="6"/>
        <v>0</v>
      </c>
      <c r="AV24" s="44">
        <f t="shared" si="6"/>
        <v>0</v>
      </c>
      <c r="AW24" s="44">
        <f t="shared" si="6"/>
        <v>0</v>
      </c>
      <c r="AX24" s="44">
        <f t="shared" si="6"/>
        <v>0</v>
      </c>
      <c r="AY24" s="44">
        <f t="shared" si="6"/>
        <v>0</v>
      </c>
      <c r="AZ24" s="44">
        <f t="shared" si="6"/>
        <v>0</v>
      </c>
      <c r="BA24" s="45">
        <f t="shared" si="6"/>
        <v>0</v>
      </c>
    </row>
    <row r="25" spans="1:53" ht="30" x14ac:dyDescent="0.25">
      <c r="A25" s="56"/>
      <c r="B25" s="56" t="s">
        <v>507</v>
      </c>
      <c r="C25" s="56" t="s">
        <v>114</v>
      </c>
      <c r="D25" s="57">
        <v>46054</v>
      </c>
      <c r="E25" s="57">
        <v>46356</v>
      </c>
      <c r="F25" s="43">
        <f t="shared" si="7"/>
        <v>0</v>
      </c>
      <c r="G25" s="44">
        <f t="shared" si="7"/>
        <v>0</v>
      </c>
      <c r="H25" s="44">
        <f t="shared" si="7"/>
        <v>0</v>
      </c>
      <c r="I25" s="44">
        <f t="shared" si="7"/>
        <v>0</v>
      </c>
      <c r="J25" s="44">
        <f t="shared" si="7"/>
        <v>0</v>
      </c>
      <c r="K25" s="44">
        <f t="shared" si="7"/>
        <v>0</v>
      </c>
      <c r="L25" s="44">
        <f t="shared" si="7"/>
        <v>0</v>
      </c>
      <c r="M25" s="44">
        <f t="shared" si="7"/>
        <v>0</v>
      </c>
      <c r="N25" s="44">
        <f t="shared" si="7"/>
        <v>0</v>
      </c>
      <c r="O25" s="44">
        <f t="shared" si="7"/>
        <v>0</v>
      </c>
      <c r="P25" s="44">
        <f t="shared" si="7"/>
        <v>0</v>
      </c>
      <c r="Q25" s="45">
        <f t="shared" si="7"/>
        <v>0</v>
      </c>
      <c r="R25" s="43">
        <f t="shared" si="7"/>
        <v>0</v>
      </c>
      <c r="S25" s="44">
        <f t="shared" si="7"/>
        <v>0</v>
      </c>
      <c r="T25" s="44">
        <f t="shared" si="7"/>
        <v>0</v>
      </c>
      <c r="U25" s="44">
        <f t="shared" si="7"/>
        <v>0</v>
      </c>
      <c r="V25" s="44">
        <f t="shared" si="5"/>
        <v>0</v>
      </c>
      <c r="W25" s="44">
        <f t="shared" si="5"/>
        <v>0</v>
      </c>
      <c r="X25" s="44">
        <f t="shared" si="5"/>
        <v>0</v>
      </c>
      <c r="Y25" s="44">
        <f t="shared" si="5"/>
        <v>0</v>
      </c>
      <c r="Z25" s="44">
        <f t="shared" si="5"/>
        <v>0</v>
      </c>
      <c r="AA25" s="44">
        <f t="shared" si="5"/>
        <v>0</v>
      </c>
      <c r="AB25" s="44">
        <f t="shared" si="5"/>
        <v>0</v>
      </c>
      <c r="AC25" s="45">
        <f t="shared" si="5"/>
        <v>0</v>
      </c>
      <c r="AD25" s="43">
        <f t="shared" si="5"/>
        <v>0</v>
      </c>
      <c r="AE25" s="44">
        <f t="shared" si="5"/>
        <v>0</v>
      </c>
      <c r="AF25" s="44">
        <f t="shared" si="5"/>
        <v>0</v>
      </c>
      <c r="AG25" s="44">
        <f t="shared" si="5"/>
        <v>0</v>
      </c>
      <c r="AH25" s="44">
        <f t="shared" si="5"/>
        <v>0</v>
      </c>
      <c r="AI25" s="44">
        <f t="shared" si="5"/>
        <v>0</v>
      </c>
      <c r="AJ25" s="44">
        <f t="shared" si="5"/>
        <v>0</v>
      </c>
      <c r="AK25" s="44">
        <f t="shared" si="5"/>
        <v>0</v>
      </c>
      <c r="AL25" s="44">
        <f t="shared" si="6"/>
        <v>0</v>
      </c>
      <c r="AM25" s="44">
        <f t="shared" si="6"/>
        <v>0</v>
      </c>
      <c r="AN25" s="44">
        <f t="shared" si="6"/>
        <v>0</v>
      </c>
      <c r="AO25" s="45">
        <f t="shared" si="6"/>
        <v>0</v>
      </c>
      <c r="AP25" s="43">
        <f t="shared" si="6"/>
        <v>0</v>
      </c>
      <c r="AQ25" s="44">
        <f t="shared" si="6"/>
        <v>1</v>
      </c>
      <c r="AR25" s="44">
        <f t="shared" si="6"/>
        <v>1</v>
      </c>
      <c r="AS25" s="44">
        <f t="shared" si="6"/>
        <v>1</v>
      </c>
      <c r="AT25" s="44">
        <f t="shared" si="6"/>
        <v>1</v>
      </c>
      <c r="AU25" s="44">
        <f t="shared" si="6"/>
        <v>1</v>
      </c>
      <c r="AV25" s="44">
        <f t="shared" si="6"/>
        <v>1</v>
      </c>
      <c r="AW25" s="44">
        <f t="shared" si="6"/>
        <v>1</v>
      </c>
      <c r="AX25" s="44">
        <f t="shared" si="6"/>
        <v>1</v>
      </c>
      <c r="AY25" s="44">
        <f t="shared" si="6"/>
        <v>1</v>
      </c>
      <c r="AZ25" s="44">
        <f t="shared" si="6"/>
        <v>1</v>
      </c>
      <c r="BA25" s="45">
        <f t="shared" si="6"/>
        <v>0</v>
      </c>
    </row>
    <row r="26" spans="1:53" x14ac:dyDescent="0.25">
      <c r="A26" s="56"/>
      <c r="B26" s="56" t="s">
        <v>508</v>
      </c>
      <c r="C26" s="56" t="s">
        <v>117</v>
      </c>
      <c r="D26" s="57">
        <v>45231</v>
      </c>
      <c r="E26" s="57">
        <v>46356</v>
      </c>
      <c r="F26" s="43">
        <f t="shared" si="7"/>
        <v>0</v>
      </c>
      <c r="G26" s="44">
        <f t="shared" si="7"/>
        <v>0</v>
      </c>
      <c r="H26" s="44">
        <f t="shared" si="7"/>
        <v>0</v>
      </c>
      <c r="I26" s="44">
        <f t="shared" si="7"/>
        <v>0</v>
      </c>
      <c r="J26" s="44">
        <f t="shared" si="7"/>
        <v>0</v>
      </c>
      <c r="K26" s="44">
        <f t="shared" si="7"/>
        <v>0</v>
      </c>
      <c r="L26" s="44">
        <f t="shared" si="7"/>
        <v>0</v>
      </c>
      <c r="M26" s="44">
        <f t="shared" si="7"/>
        <v>0</v>
      </c>
      <c r="N26" s="44">
        <f t="shared" si="7"/>
        <v>0</v>
      </c>
      <c r="O26" s="44">
        <f t="shared" si="7"/>
        <v>0</v>
      </c>
      <c r="P26" s="44">
        <f t="shared" si="7"/>
        <v>1</v>
      </c>
      <c r="Q26" s="45">
        <f t="shared" si="7"/>
        <v>1</v>
      </c>
      <c r="R26" s="43">
        <f t="shared" si="7"/>
        <v>1</v>
      </c>
      <c r="S26" s="44">
        <f t="shared" si="7"/>
        <v>1</v>
      </c>
      <c r="T26" s="44">
        <f t="shared" si="7"/>
        <v>1</v>
      </c>
      <c r="U26" s="44">
        <f t="shared" si="7"/>
        <v>1</v>
      </c>
      <c r="V26" s="44">
        <f t="shared" si="5"/>
        <v>1</v>
      </c>
      <c r="W26" s="44">
        <f t="shared" si="5"/>
        <v>1</v>
      </c>
      <c r="X26" s="44">
        <f t="shared" si="5"/>
        <v>1</v>
      </c>
      <c r="Y26" s="44">
        <f t="shared" si="5"/>
        <v>1</v>
      </c>
      <c r="Z26" s="44">
        <f t="shared" si="5"/>
        <v>1</v>
      </c>
      <c r="AA26" s="44">
        <f t="shared" si="5"/>
        <v>1</v>
      </c>
      <c r="AB26" s="44">
        <f t="shared" si="5"/>
        <v>1</v>
      </c>
      <c r="AC26" s="45">
        <f t="shared" si="5"/>
        <v>1</v>
      </c>
      <c r="AD26" s="43">
        <f t="shared" si="5"/>
        <v>1</v>
      </c>
      <c r="AE26" s="44">
        <f t="shared" si="5"/>
        <v>1</v>
      </c>
      <c r="AF26" s="44">
        <f t="shared" si="5"/>
        <v>1</v>
      </c>
      <c r="AG26" s="44">
        <f t="shared" si="5"/>
        <v>1</v>
      </c>
      <c r="AH26" s="44">
        <f t="shared" si="5"/>
        <v>1</v>
      </c>
      <c r="AI26" s="44">
        <f t="shared" si="5"/>
        <v>1</v>
      </c>
      <c r="AJ26" s="44">
        <f t="shared" si="5"/>
        <v>1</v>
      </c>
      <c r="AK26" s="44">
        <f t="shared" si="5"/>
        <v>1</v>
      </c>
      <c r="AL26" s="44">
        <f t="shared" si="6"/>
        <v>1</v>
      </c>
      <c r="AM26" s="44">
        <f t="shared" si="6"/>
        <v>1</v>
      </c>
      <c r="AN26" s="44">
        <f t="shared" si="6"/>
        <v>1</v>
      </c>
      <c r="AO26" s="45">
        <f t="shared" si="6"/>
        <v>1</v>
      </c>
      <c r="AP26" s="43">
        <f t="shared" si="6"/>
        <v>1</v>
      </c>
      <c r="AQ26" s="44">
        <f t="shared" si="6"/>
        <v>1</v>
      </c>
      <c r="AR26" s="44">
        <f t="shared" si="6"/>
        <v>1</v>
      </c>
      <c r="AS26" s="44">
        <f t="shared" si="6"/>
        <v>1</v>
      </c>
      <c r="AT26" s="44">
        <f t="shared" si="6"/>
        <v>1</v>
      </c>
      <c r="AU26" s="44">
        <f t="shared" si="6"/>
        <v>1</v>
      </c>
      <c r="AV26" s="44">
        <f t="shared" si="6"/>
        <v>1</v>
      </c>
      <c r="AW26" s="44">
        <f t="shared" si="6"/>
        <v>1</v>
      </c>
      <c r="AX26" s="44">
        <f t="shared" si="6"/>
        <v>1</v>
      </c>
      <c r="AY26" s="44">
        <f t="shared" si="6"/>
        <v>1</v>
      </c>
      <c r="AZ26" s="44">
        <f t="shared" si="6"/>
        <v>1</v>
      </c>
      <c r="BA26" s="45">
        <f t="shared" si="6"/>
        <v>0</v>
      </c>
    </row>
    <row r="27" spans="1:53" ht="30" x14ac:dyDescent="0.25">
      <c r="A27" s="56"/>
      <c r="B27" s="56" t="s">
        <v>509</v>
      </c>
      <c r="C27" s="56" t="s">
        <v>121</v>
      </c>
      <c r="D27" s="57">
        <v>45413</v>
      </c>
      <c r="E27" s="57">
        <v>45641</v>
      </c>
      <c r="F27" s="43">
        <f t="shared" si="7"/>
        <v>0</v>
      </c>
      <c r="G27" s="44">
        <f t="shared" si="7"/>
        <v>0</v>
      </c>
      <c r="H27" s="44">
        <f t="shared" si="7"/>
        <v>0</v>
      </c>
      <c r="I27" s="44">
        <f t="shared" si="7"/>
        <v>0</v>
      </c>
      <c r="J27" s="44">
        <f t="shared" si="7"/>
        <v>0</v>
      </c>
      <c r="K27" s="44">
        <f t="shared" si="7"/>
        <v>0</v>
      </c>
      <c r="L27" s="44">
        <f t="shared" si="7"/>
        <v>0</v>
      </c>
      <c r="M27" s="44">
        <f t="shared" si="7"/>
        <v>0</v>
      </c>
      <c r="N27" s="44">
        <f t="shared" si="7"/>
        <v>0</v>
      </c>
      <c r="O27" s="44">
        <f t="shared" si="7"/>
        <v>0</v>
      </c>
      <c r="P27" s="44">
        <f t="shared" si="7"/>
        <v>0</v>
      </c>
      <c r="Q27" s="45">
        <f t="shared" si="7"/>
        <v>0</v>
      </c>
      <c r="R27" s="43">
        <f t="shared" si="7"/>
        <v>0</v>
      </c>
      <c r="S27" s="44">
        <f t="shared" si="7"/>
        <v>0</v>
      </c>
      <c r="T27" s="44">
        <f t="shared" si="7"/>
        <v>0</v>
      </c>
      <c r="U27" s="44">
        <f t="shared" si="7"/>
        <v>0</v>
      </c>
      <c r="V27" s="44">
        <f t="shared" si="5"/>
        <v>1</v>
      </c>
      <c r="W27" s="44">
        <f t="shared" si="5"/>
        <v>1</v>
      </c>
      <c r="X27" s="44">
        <f t="shared" si="5"/>
        <v>1</v>
      </c>
      <c r="Y27" s="44">
        <f t="shared" si="5"/>
        <v>1</v>
      </c>
      <c r="Z27" s="44">
        <f t="shared" si="5"/>
        <v>1</v>
      </c>
      <c r="AA27" s="44">
        <f t="shared" si="5"/>
        <v>1</v>
      </c>
      <c r="AB27" s="44">
        <f t="shared" si="5"/>
        <v>1</v>
      </c>
      <c r="AC27" s="45">
        <f t="shared" si="5"/>
        <v>1</v>
      </c>
      <c r="AD27" s="43">
        <f t="shared" si="5"/>
        <v>0</v>
      </c>
      <c r="AE27" s="44">
        <f t="shared" si="5"/>
        <v>0</v>
      </c>
      <c r="AF27" s="44">
        <f t="shared" si="5"/>
        <v>0</v>
      </c>
      <c r="AG27" s="44">
        <f t="shared" si="5"/>
        <v>0</v>
      </c>
      <c r="AH27" s="44">
        <f t="shared" si="5"/>
        <v>0</v>
      </c>
      <c r="AI27" s="44">
        <f t="shared" si="5"/>
        <v>0</v>
      </c>
      <c r="AJ27" s="44">
        <f t="shared" si="5"/>
        <v>0</v>
      </c>
      <c r="AK27" s="44">
        <f t="shared" si="5"/>
        <v>0</v>
      </c>
      <c r="AL27" s="44">
        <f t="shared" si="6"/>
        <v>0</v>
      </c>
      <c r="AM27" s="44">
        <f t="shared" si="6"/>
        <v>0</v>
      </c>
      <c r="AN27" s="44">
        <f t="shared" si="6"/>
        <v>0</v>
      </c>
      <c r="AO27" s="45">
        <f t="shared" si="6"/>
        <v>0</v>
      </c>
      <c r="AP27" s="43">
        <f t="shared" si="6"/>
        <v>0</v>
      </c>
      <c r="AQ27" s="44">
        <f t="shared" si="6"/>
        <v>0</v>
      </c>
      <c r="AR27" s="44">
        <f t="shared" si="6"/>
        <v>0</v>
      </c>
      <c r="AS27" s="44">
        <f t="shared" si="6"/>
        <v>0</v>
      </c>
      <c r="AT27" s="44">
        <f t="shared" si="6"/>
        <v>0</v>
      </c>
      <c r="AU27" s="44">
        <f t="shared" si="6"/>
        <v>0</v>
      </c>
      <c r="AV27" s="44">
        <f t="shared" si="6"/>
        <v>0</v>
      </c>
      <c r="AW27" s="44">
        <f t="shared" si="6"/>
        <v>0</v>
      </c>
      <c r="AX27" s="44">
        <f t="shared" si="6"/>
        <v>0</v>
      </c>
      <c r="AY27" s="44">
        <f t="shared" si="6"/>
        <v>0</v>
      </c>
      <c r="AZ27" s="44">
        <f t="shared" si="6"/>
        <v>0</v>
      </c>
      <c r="BA27" s="45">
        <f t="shared" si="6"/>
        <v>0</v>
      </c>
    </row>
    <row r="28" spans="1:53" x14ac:dyDescent="0.25">
      <c r="A28" s="56"/>
      <c r="B28" s="56" t="s">
        <v>510</v>
      </c>
      <c r="C28" s="56" t="s">
        <v>125</v>
      </c>
      <c r="D28" s="57">
        <v>45323</v>
      </c>
      <c r="E28" s="57">
        <v>45641</v>
      </c>
      <c r="F28" s="43">
        <f t="shared" si="7"/>
        <v>0</v>
      </c>
      <c r="G28" s="44">
        <f t="shared" si="7"/>
        <v>0</v>
      </c>
      <c r="H28" s="44">
        <f t="shared" si="7"/>
        <v>0</v>
      </c>
      <c r="I28" s="44">
        <f t="shared" si="7"/>
        <v>0</v>
      </c>
      <c r="J28" s="44">
        <f t="shared" si="7"/>
        <v>0</v>
      </c>
      <c r="K28" s="44">
        <f t="shared" si="7"/>
        <v>0</v>
      </c>
      <c r="L28" s="44">
        <f t="shared" si="7"/>
        <v>0</v>
      </c>
      <c r="M28" s="44">
        <f t="shared" si="7"/>
        <v>0</v>
      </c>
      <c r="N28" s="44">
        <f t="shared" si="7"/>
        <v>0</v>
      </c>
      <c r="O28" s="44">
        <f t="shared" si="7"/>
        <v>0</v>
      </c>
      <c r="P28" s="44">
        <f t="shared" si="7"/>
        <v>0</v>
      </c>
      <c r="Q28" s="45">
        <f t="shared" si="7"/>
        <v>0</v>
      </c>
      <c r="R28" s="43">
        <f t="shared" si="7"/>
        <v>0</v>
      </c>
      <c r="S28" s="44">
        <f t="shared" si="7"/>
        <v>1</v>
      </c>
      <c r="T28" s="44">
        <f t="shared" si="7"/>
        <v>1</v>
      </c>
      <c r="U28" s="44">
        <f t="shared" si="7"/>
        <v>1</v>
      </c>
      <c r="V28" s="44">
        <f t="shared" si="5"/>
        <v>1</v>
      </c>
      <c r="W28" s="44">
        <f t="shared" si="5"/>
        <v>1</v>
      </c>
      <c r="X28" s="44">
        <f t="shared" si="5"/>
        <v>1</v>
      </c>
      <c r="Y28" s="44">
        <f t="shared" si="5"/>
        <v>1</v>
      </c>
      <c r="Z28" s="44">
        <f t="shared" si="5"/>
        <v>1</v>
      </c>
      <c r="AA28" s="44">
        <f t="shared" si="5"/>
        <v>1</v>
      </c>
      <c r="AB28" s="44">
        <f t="shared" si="5"/>
        <v>1</v>
      </c>
      <c r="AC28" s="45">
        <f t="shared" si="5"/>
        <v>1</v>
      </c>
      <c r="AD28" s="43">
        <f t="shared" si="5"/>
        <v>0</v>
      </c>
      <c r="AE28" s="44">
        <f t="shared" si="5"/>
        <v>0</v>
      </c>
      <c r="AF28" s="44">
        <f t="shared" si="5"/>
        <v>0</v>
      </c>
      <c r="AG28" s="44">
        <f t="shared" si="5"/>
        <v>0</v>
      </c>
      <c r="AH28" s="44">
        <f t="shared" si="5"/>
        <v>0</v>
      </c>
      <c r="AI28" s="44">
        <f t="shared" si="5"/>
        <v>0</v>
      </c>
      <c r="AJ28" s="44">
        <f t="shared" si="5"/>
        <v>0</v>
      </c>
      <c r="AK28" s="44">
        <f t="shared" si="5"/>
        <v>0</v>
      </c>
      <c r="AL28" s="44">
        <f t="shared" si="6"/>
        <v>0</v>
      </c>
      <c r="AM28" s="44">
        <f t="shared" si="6"/>
        <v>0</v>
      </c>
      <c r="AN28" s="44">
        <f t="shared" si="6"/>
        <v>0</v>
      </c>
      <c r="AO28" s="45">
        <f t="shared" si="6"/>
        <v>0</v>
      </c>
      <c r="AP28" s="43">
        <f t="shared" si="6"/>
        <v>0</v>
      </c>
      <c r="AQ28" s="44">
        <f t="shared" si="6"/>
        <v>0</v>
      </c>
      <c r="AR28" s="44">
        <f t="shared" si="6"/>
        <v>0</v>
      </c>
      <c r="AS28" s="44">
        <f t="shared" si="6"/>
        <v>0</v>
      </c>
      <c r="AT28" s="44">
        <f t="shared" si="6"/>
        <v>0</v>
      </c>
      <c r="AU28" s="44">
        <f t="shared" si="6"/>
        <v>0</v>
      </c>
      <c r="AV28" s="44">
        <f t="shared" si="6"/>
        <v>0</v>
      </c>
      <c r="AW28" s="44">
        <f t="shared" si="6"/>
        <v>0</v>
      </c>
      <c r="AX28" s="44">
        <f t="shared" si="6"/>
        <v>0</v>
      </c>
      <c r="AY28" s="44">
        <f t="shared" si="6"/>
        <v>0</v>
      </c>
      <c r="AZ28" s="44">
        <f t="shared" si="6"/>
        <v>0</v>
      </c>
      <c r="BA28" s="45">
        <f t="shared" si="6"/>
        <v>0</v>
      </c>
    </row>
    <row r="29" spans="1:53" x14ac:dyDescent="0.25">
      <c r="A29" s="56" t="s">
        <v>128</v>
      </c>
      <c r="B29" s="56" t="s">
        <v>511</v>
      </c>
      <c r="C29" s="56" t="s">
        <v>129</v>
      </c>
      <c r="D29" s="57">
        <v>44927</v>
      </c>
      <c r="E29" s="57">
        <v>46387</v>
      </c>
      <c r="F29" s="43">
        <f t="shared" si="7"/>
        <v>1</v>
      </c>
      <c r="G29" s="44">
        <f t="shared" si="7"/>
        <v>1</v>
      </c>
      <c r="H29" s="44">
        <f t="shared" si="7"/>
        <v>1</v>
      </c>
      <c r="I29" s="44">
        <f t="shared" si="7"/>
        <v>1</v>
      </c>
      <c r="J29" s="44">
        <f t="shared" si="7"/>
        <v>1</v>
      </c>
      <c r="K29" s="44">
        <f t="shared" si="7"/>
        <v>1</v>
      </c>
      <c r="L29" s="44">
        <f t="shared" si="7"/>
        <v>1</v>
      </c>
      <c r="M29" s="44">
        <f t="shared" si="7"/>
        <v>1</v>
      </c>
      <c r="N29" s="44">
        <f t="shared" si="7"/>
        <v>1</v>
      </c>
      <c r="O29" s="44">
        <f t="shared" si="7"/>
        <v>1</v>
      </c>
      <c r="P29" s="44">
        <f t="shared" si="7"/>
        <v>1</v>
      </c>
      <c r="Q29" s="45">
        <f t="shared" si="7"/>
        <v>1</v>
      </c>
      <c r="R29" s="43">
        <f t="shared" si="7"/>
        <v>1</v>
      </c>
      <c r="S29" s="44">
        <f t="shared" si="7"/>
        <v>1</v>
      </c>
      <c r="T29" s="44">
        <f t="shared" si="7"/>
        <v>1</v>
      </c>
      <c r="U29" s="44">
        <f t="shared" si="7"/>
        <v>1</v>
      </c>
      <c r="V29" s="44">
        <f t="shared" si="5"/>
        <v>1</v>
      </c>
      <c r="W29" s="44">
        <f t="shared" si="5"/>
        <v>1</v>
      </c>
      <c r="X29" s="44">
        <f t="shared" si="5"/>
        <v>1</v>
      </c>
      <c r="Y29" s="44">
        <f t="shared" si="5"/>
        <v>1</v>
      </c>
      <c r="Z29" s="44">
        <f t="shared" si="5"/>
        <v>1</v>
      </c>
      <c r="AA29" s="44">
        <f t="shared" si="5"/>
        <v>1</v>
      </c>
      <c r="AB29" s="44">
        <f t="shared" si="5"/>
        <v>1</v>
      </c>
      <c r="AC29" s="45">
        <f t="shared" si="5"/>
        <v>1</v>
      </c>
      <c r="AD29" s="43">
        <f t="shared" si="5"/>
        <v>1</v>
      </c>
      <c r="AE29" s="44">
        <f t="shared" si="5"/>
        <v>1</v>
      </c>
      <c r="AF29" s="44">
        <f t="shared" si="5"/>
        <v>1</v>
      </c>
      <c r="AG29" s="44">
        <f t="shared" si="5"/>
        <v>1</v>
      </c>
      <c r="AH29" s="44">
        <f t="shared" si="5"/>
        <v>1</v>
      </c>
      <c r="AI29" s="44">
        <f t="shared" si="5"/>
        <v>1</v>
      </c>
      <c r="AJ29" s="44">
        <f t="shared" si="5"/>
        <v>1</v>
      </c>
      <c r="AK29" s="44">
        <f t="shared" si="5"/>
        <v>1</v>
      </c>
      <c r="AL29" s="44">
        <f t="shared" si="6"/>
        <v>1</v>
      </c>
      <c r="AM29" s="44">
        <f t="shared" si="6"/>
        <v>1</v>
      </c>
      <c r="AN29" s="44">
        <f t="shared" si="6"/>
        <v>1</v>
      </c>
      <c r="AO29" s="45">
        <f t="shared" si="6"/>
        <v>1</v>
      </c>
      <c r="AP29" s="43">
        <f t="shared" si="6"/>
        <v>1</v>
      </c>
      <c r="AQ29" s="44">
        <f t="shared" si="6"/>
        <v>1</v>
      </c>
      <c r="AR29" s="44">
        <f t="shared" si="6"/>
        <v>1</v>
      </c>
      <c r="AS29" s="44">
        <f t="shared" si="6"/>
        <v>1</v>
      </c>
      <c r="AT29" s="44">
        <f t="shared" si="6"/>
        <v>1</v>
      </c>
      <c r="AU29" s="44">
        <f t="shared" si="6"/>
        <v>1</v>
      </c>
      <c r="AV29" s="44">
        <f t="shared" si="6"/>
        <v>1</v>
      </c>
      <c r="AW29" s="44">
        <f t="shared" si="6"/>
        <v>1</v>
      </c>
      <c r="AX29" s="44">
        <f t="shared" si="6"/>
        <v>1</v>
      </c>
      <c r="AY29" s="44">
        <f t="shared" si="6"/>
        <v>1</v>
      </c>
      <c r="AZ29" s="44">
        <f t="shared" si="6"/>
        <v>1</v>
      </c>
      <c r="BA29" s="45">
        <f t="shared" si="6"/>
        <v>1</v>
      </c>
    </row>
    <row r="30" spans="1:53" x14ac:dyDescent="0.25">
      <c r="A30" s="56"/>
      <c r="B30" s="56" t="s">
        <v>512</v>
      </c>
      <c r="C30" s="56" t="s">
        <v>135</v>
      </c>
      <c r="D30" s="57">
        <v>44927</v>
      </c>
      <c r="E30" s="57">
        <v>46387</v>
      </c>
      <c r="F30" s="43">
        <f t="shared" si="7"/>
        <v>1</v>
      </c>
      <c r="G30" s="44">
        <f t="shared" si="7"/>
        <v>1</v>
      </c>
      <c r="H30" s="44">
        <f t="shared" si="7"/>
        <v>1</v>
      </c>
      <c r="I30" s="44">
        <f t="shared" si="7"/>
        <v>1</v>
      </c>
      <c r="J30" s="44">
        <f t="shared" si="7"/>
        <v>1</v>
      </c>
      <c r="K30" s="44">
        <f t="shared" si="7"/>
        <v>1</v>
      </c>
      <c r="L30" s="44">
        <f t="shared" si="7"/>
        <v>1</v>
      </c>
      <c r="M30" s="44">
        <f t="shared" si="7"/>
        <v>1</v>
      </c>
      <c r="N30" s="44">
        <f t="shared" si="7"/>
        <v>1</v>
      </c>
      <c r="O30" s="44">
        <f t="shared" si="7"/>
        <v>1</v>
      </c>
      <c r="P30" s="44">
        <f t="shared" si="7"/>
        <v>1</v>
      </c>
      <c r="Q30" s="45">
        <f t="shared" si="7"/>
        <v>1</v>
      </c>
      <c r="R30" s="43">
        <f t="shared" si="7"/>
        <v>1</v>
      </c>
      <c r="S30" s="44">
        <f t="shared" si="7"/>
        <v>1</v>
      </c>
      <c r="T30" s="44">
        <f t="shared" si="7"/>
        <v>1</v>
      </c>
      <c r="U30" s="44">
        <f t="shared" si="7"/>
        <v>1</v>
      </c>
      <c r="V30" s="44">
        <f t="shared" si="5"/>
        <v>1</v>
      </c>
      <c r="W30" s="44">
        <f t="shared" si="5"/>
        <v>1</v>
      </c>
      <c r="X30" s="44">
        <f t="shared" si="5"/>
        <v>1</v>
      </c>
      <c r="Y30" s="44">
        <f t="shared" si="5"/>
        <v>1</v>
      </c>
      <c r="Z30" s="44">
        <f t="shared" si="5"/>
        <v>1</v>
      </c>
      <c r="AA30" s="44">
        <f t="shared" si="5"/>
        <v>1</v>
      </c>
      <c r="AB30" s="44">
        <f t="shared" si="5"/>
        <v>1</v>
      </c>
      <c r="AC30" s="45">
        <f t="shared" si="5"/>
        <v>1</v>
      </c>
      <c r="AD30" s="43">
        <f t="shared" si="5"/>
        <v>1</v>
      </c>
      <c r="AE30" s="44">
        <f t="shared" si="5"/>
        <v>1</v>
      </c>
      <c r="AF30" s="44">
        <f t="shared" si="5"/>
        <v>1</v>
      </c>
      <c r="AG30" s="44">
        <f t="shared" si="5"/>
        <v>1</v>
      </c>
      <c r="AH30" s="44">
        <f t="shared" si="5"/>
        <v>1</v>
      </c>
      <c r="AI30" s="44">
        <f t="shared" si="5"/>
        <v>1</v>
      </c>
      <c r="AJ30" s="44">
        <f t="shared" si="5"/>
        <v>1</v>
      </c>
      <c r="AK30" s="44">
        <f t="shared" si="5"/>
        <v>1</v>
      </c>
      <c r="AL30" s="44">
        <f t="shared" si="6"/>
        <v>1</v>
      </c>
      <c r="AM30" s="44">
        <f t="shared" si="6"/>
        <v>1</v>
      </c>
      <c r="AN30" s="44">
        <f t="shared" si="6"/>
        <v>1</v>
      </c>
      <c r="AO30" s="45">
        <f t="shared" si="6"/>
        <v>1</v>
      </c>
      <c r="AP30" s="43">
        <f t="shared" si="6"/>
        <v>1</v>
      </c>
      <c r="AQ30" s="44">
        <f t="shared" si="6"/>
        <v>1</v>
      </c>
      <c r="AR30" s="44">
        <f t="shared" si="6"/>
        <v>1</v>
      </c>
      <c r="AS30" s="44">
        <f t="shared" si="6"/>
        <v>1</v>
      </c>
      <c r="AT30" s="44">
        <f t="shared" si="6"/>
        <v>1</v>
      </c>
      <c r="AU30" s="44">
        <f t="shared" si="6"/>
        <v>1</v>
      </c>
      <c r="AV30" s="44">
        <f t="shared" si="6"/>
        <v>1</v>
      </c>
      <c r="AW30" s="44">
        <f t="shared" si="6"/>
        <v>1</v>
      </c>
      <c r="AX30" s="44">
        <f t="shared" si="6"/>
        <v>1</v>
      </c>
      <c r="AY30" s="44">
        <f t="shared" si="6"/>
        <v>1</v>
      </c>
      <c r="AZ30" s="44">
        <f t="shared" si="6"/>
        <v>1</v>
      </c>
      <c r="BA30" s="45">
        <f t="shared" si="6"/>
        <v>1</v>
      </c>
    </row>
    <row r="31" spans="1:53" x14ac:dyDescent="0.25">
      <c r="A31" s="56"/>
      <c r="B31" s="56" t="s">
        <v>513</v>
      </c>
      <c r="C31" s="56" t="s">
        <v>142</v>
      </c>
      <c r="D31" s="57">
        <v>45444</v>
      </c>
      <c r="E31" s="57">
        <v>46386</v>
      </c>
      <c r="F31" s="43">
        <f t="shared" si="7"/>
        <v>0</v>
      </c>
      <c r="G31" s="44">
        <f t="shared" si="7"/>
        <v>0</v>
      </c>
      <c r="H31" s="44">
        <f t="shared" si="7"/>
        <v>0</v>
      </c>
      <c r="I31" s="44">
        <f t="shared" si="7"/>
        <v>0</v>
      </c>
      <c r="J31" s="44">
        <f t="shared" si="7"/>
        <v>0</v>
      </c>
      <c r="K31" s="44">
        <f t="shared" si="7"/>
        <v>0</v>
      </c>
      <c r="L31" s="44">
        <f t="shared" si="7"/>
        <v>0</v>
      </c>
      <c r="M31" s="44">
        <f t="shared" si="7"/>
        <v>0</v>
      </c>
      <c r="N31" s="44">
        <f t="shared" si="7"/>
        <v>0</v>
      </c>
      <c r="O31" s="44">
        <f t="shared" si="7"/>
        <v>0</v>
      </c>
      <c r="P31" s="44">
        <f t="shared" si="7"/>
        <v>0</v>
      </c>
      <c r="Q31" s="45">
        <f t="shared" si="7"/>
        <v>0</v>
      </c>
      <c r="R31" s="43">
        <f t="shared" si="7"/>
        <v>0</v>
      </c>
      <c r="S31" s="44">
        <f t="shared" si="7"/>
        <v>0</v>
      </c>
      <c r="T31" s="44">
        <f t="shared" si="7"/>
        <v>0</v>
      </c>
      <c r="U31" s="44">
        <f t="shared" si="7"/>
        <v>0</v>
      </c>
      <c r="V31" s="44">
        <f t="shared" si="5"/>
        <v>0</v>
      </c>
      <c r="W31" s="44">
        <f t="shared" si="5"/>
        <v>1</v>
      </c>
      <c r="X31" s="44">
        <f t="shared" si="5"/>
        <v>1</v>
      </c>
      <c r="Y31" s="44">
        <f t="shared" si="5"/>
        <v>1</v>
      </c>
      <c r="Z31" s="44">
        <f t="shared" si="5"/>
        <v>1</v>
      </c>
      <c r="AA31" s="44">
        <f t="shared" si="5"/>
        <v>1</v>
      </c>
      <c r="AB31" s="44">
        <f t="shared" si="5"/>
        <v>1</v>
      </c>
      <c r="AC31" s="45">
        <f t="shared" si="5"/>
        <v>1</v>
      </c>
      <c r="AD31" s="43">
        <f t="shared" si="5"/>
        <v>1</v>
      </c>
      <c r="AE31" s="44">
        <f t="shared" si="5"/>
        <v>1</v>
      </c>
      <c r="AF31" s="44">
        <f t="shared" si="5"/>
        <v>1</v>
      </c>
      <c r="AG31" s="44">
        <f t="shared" si="5"/>
        <v>1</v>
      </c>
      <c r="AH31" s="44">
        <f t="shared" si="5"/>
        <v>1</v>
      </c>
      <c r="AI31" s="44">
        <f t="shared" si="5"/>
        <v>1</v>
      </c>
      <c r="AJ31" s="44">
        <f t="shared" si="5"/>
        <v>1</v>
      </c>
      <c r="AK31" s="44">
        <f t="shared" si="5"/>
        <v>1</v>
      </c>
      <c r="AL31" s="44">
        <f t="shared" si="6"/>
        <v>1</v>
      </c>
      <c r="AM31" s="44">
        <f t="shared" si="6"/>
        <v>1</v>
      </c>
      <c r="AN31" s="44">
        <f t="shared" si="6"/>
        <v>1</v>
      </c>
      <c r="AO31" s="45">
        <f t="shared" si="6"/>
        <v>1</v>
      </c>
      <c r="AP31" s="43">
        <f t="shared" si="6"/>
        <v>1</v>
      </c>
      <c r="AQ31" s="44">
        <f t="shared" si="6"/>
        <v>1</v>
      </c>
      <c r="AR31" s="44">
        <f t="shared" si="6"/>
        <v>1</v>
      </c>
      <c r="AS31" s="44">
        <f t="shared" si="6"/>
        <v>1</v>
      </c>
      <c r="AT31" s="44">
        <f t="shared" si="6"/>
        <v>1</v>
      </c>
      <c r="AU31" s="44">
        <f t="shared" si="6"/>
        <v>1</v>
      </c>
      <c r="AV31" s="44">
        <f t="shared" si="6"/>
        <v>1</v>
      </c>
      <c r="AW31" s="44">
        <f t="shared" si="6"/>
        <v>1</v>
      </c>
      <c r="AX31" s="44">
        <f t="shared" si="6"/>
        <v>1</v>
      </c>
      <c r="AY31" s="44">
        <f t="shared" si="6"/>
        <v>1</v>
      </c>
      <c r="AZ31" s="44">
        <f t="shared" si="6"/>
        <v>1</v>
      </c>
      <c r="BA31" s="45">
        <f t="shared" si="6"/>
        <v>1</v>
      </c>
    </row>
    <row r="32" spans="1:53" x14ac:dyDescent="0.25">
      <c r="A32" s="56"/>
      <c r="B32" s="56" t="s">
        <v>514</v>
      </c>
      <c r="C32" s="56" t="s">
        <v>149</v>
      </c>
      <c r="D32" s="57">
        <v>44927</v>
      </c>
      <c r="E32" s="57">
        <v>46387</v>
      </c>
      <c r="F32" s="43">
        <f t="shared" si="7"/>
        <v>1</v>
      </c>
      <c r="G32" s="44">
        <f t="shared" si="7"/>
        <v>1</v>
      </c>
      <c r="H32" s="44">
        <f t="shared" si="7"/>
        <v>1</v>
      </c>
      <c r="I32" s="44">
        <f t="shared" si="7"/>
        <v>1</v>
      </c>
      <c r="J32" s="44">
        <f t="shared" si="7"/>
        <v>1</v>
      </c>
      <c r="K32" s="44">
        <f t="shared" si="7"/>
        <v>1</v>
      </c>
      <c r="L32" s="44">
        <f t="shared" si="7"/>
        <v>1</v>
      </c>
      <c r="M32" s="44">
        <f t="shared" si="7"/>
        <v>1</v>
      </c>
      <c r="N32" s="44">
        <f t="shared" si="7"/>
        <v>1</v>
      </c>
      <c r="O32" s="44">
        <f t="shared" si="7"/>
        <v>1</v>
      </c>
      <c r="P32" s="44">
        <f t="shared" si="7"/>
        <v>1</v>
      </c>
      <c r="Q32" s="45">
        <f t="shared" si="7"/>
        <v>1</v>
      </c>
      <c r="R32" s="43">
        <f t="shared" si="7"/>
        <v>1</v>
      </c>
      <c r="S32" s="44">
        <f t="shared" si="7"/>
        <v>1</v>
      </c>
      <c r="T32" s="44">
        <f t="shared" si="7"/>
        <v>1</v>
      </c>
      <c r="U32" s="44">
        <f t="shared" si="7"/>
        <v>1</v>
      </c>
      <c r="V32" s="44">
        <f t="shared" si="5"/>
        <v>1</v>
      </c>
      <c r="W32" s="44">
        <f t="shared" si="5"/>
        <v>1</v>
      </c>
      <c r="X32" s="44">
        <f t="shared" si="5"/>
        <v>1</v>
      </c>
      <c r="Y32" s="44">
        <f t="shared" si="5"/>
        <v>1</v>
      </c>
      <c r="Z32" s="44">
        <f t="shared" si="5"/>
        <v>1</v>
      </c>
      <c r="AA32" s="44">
        <f t="shared" si="5"/>
        <v>1</v>
      </c>
      <c r="AB32" s="44">
        <f t="shared" si="5"/>
        <v>1</v>
      </c>
      <c r="AC32" s="45">
        <f t="shared" si="5"/>
        <v>1</v>
      </c>
      <c r="AD32" s="43">
        <f t="shared" si="5"/>
        <v>1</v>
      </c>
      <c r="AE32" s="44">
        <f t="shared" si="5"/>
        <v>1</v>
      </c>
      <c r="AF32" s="44">
        <f t="shared" si="5"/>
        <v>1</v>
      </c>
      <c r="AG32" s="44">
        <f t="shared" si="5"/>
        <v>1</v>
      </c>
      <c r="AH32" s="44">
        <f t="shared" si="5"/>
        <v>1</v>
      </c>
      <c r="AI32" s="44">
        <f t="shared" si="5"/>
        <v>1</v>
      </c>
      <c r="AJ32" s="44">
        <f t="shared" si="5"/>
        <v>1</v>
      </c>
      <c r="AK32" s="44">
        <f t="shared" si="5"/>
        <v>1</v>
      </c>
      <c r="AL32" s="44">
        <f t="shared" si="6"/>
        <v>1</v>
      </c>
      <c r="AM32" s="44">
        <f t="shared" si="6"/>
        <v>1</v>
      </c>
      <c r="AN32" s="44">
        <f t="shared" si="6"/>
        <v>1</v>
      </c>
      <c r="AO32" s="45">
        <f t="shared" si="6"/>
        <v>1</v>
      </c>
      <c r="AP32" s="43">
        <f t="shared" si="6"/>
        <v>1</v>
      </c>
      <c r="AQ32" s="44">
        <f t="shared" si="6"/>
        <v>1</v>
      </c>
      <c r="AR32" s="44">
        <f t="shared" si="6"/>
        <v>1</v>
      </c>
      <c r="AS32" s="44">
        <f t="shared" si="6"/>
        <v>1</v>
      </c>
      <c r="AT32" s="44">
        <f t="shared" si="6"/>
        <v>1</v>
      </c>
      <c r="AU32" s="44">
        <f t="shared" si="6"/>
        <v>1</v>
      </c>
      <c r="AV32" s="44">
        <f t="shared" si="6"/>
        <v>1</v>
      </c>
      <c r="AW32" s="44">
        <f t="shared" si="6"/>
        <v>1</v>
      </c>
      <c r="AX32" s="44">
        <f t="shared" si="6"/>
        <v>1</v>
      </c>
      <c r="AY32" s="44">
        <f t="shared" si="6"/>
        <v>1</v>
      </c>
      <c r="AZ32" s="44">
        <f t="shared" si="6"/>
        <v>1</v>
      </c>
      <c r="BA32" s="45">
        <f t="shared" si="6"/>
        <v>1</v>
      </c>
    </row>
    <row r="33" spans="1:53" x14ac:dyDescent="0.25">
      <c r="A33" s="56"/>
      <c r="B33" s="56" t="s">
        <v>515</v>
      </c>
      <c r="C33" s="56" t="s">
        <v>156</v>
      </c>
      <c r="D33" s="57">
        <v>44927</v>
      </c>
      <c r="E33" s="57">
        <v>46022</v>
      </c>
      <c r="F33" s="43">
        <f t="shared" si="7"/>
        <v>1</v>
      </c>
      <c r="G33" s="44">
        <f t="shared" si="7"/>
        <v>1</v>
      </c>
      <c r="H33" s="44">
        <f t="shared" si="7"/>
        <v>1</v>
      </c>
      <c r="I33" s="44">
        <f t="shared" si="7"/>
        <v>1</v>
      </c>
      <c r="J33" s="44">
        <f t="shared" si="7"/>
        <v>1</v>
      </c>
      <c r="K33" s="44">
        <f t="shared" si="7"/>
        <v>1</v>
      </c>
      <c r="L33" s="44">
        <f t="shared" si="7"/>
        <v>1</v>
      </c>
      <c r="M33" s="44">
        <f t="shared" si="7"/>
        <v>1</v>
      </c>
      <c r="N33" s="44">
        <f t="shared" si="7"/>
        <v>1</v>
      </c>
      <c r="O33" s="44">
        <f t="shared" si="7"/>
        <v>1</v>
      </c>
      <c r="P33" s="44">
        <f t="shared" si="7"/>
        <v>1</v>
      </c>
      <c r="Q33" s="45">
        <f t="shared" si="7"/>
        <v>1</v>
      </c>
      <c r="R33" s="43">
        <f t="shared" si="7"/>
        <v>1</v>
      </c>
      <c r="S33" s="44">
        <f t="shared" si="7"/>
        <v>1</v>
      </c>
      <c r="T33" s="44">
        <f t="shared" si="7"/>
        <v>1</v>
      </c>
      <c r="U33" s="44">
        <f t="shared" si="7"/>
        <v>1</v>
      </c>
      <c r="V33" s="44">
        <f t="shared" si="5"/>
        <v>1</v>
      </c>
      <c r="W33" s="44">
        <f t="shared" si="5"/>
        <v>1</v>
      </c>
      <c r="X33" s="44">
        <f t="shared" si="5"/>
        <v>1</v>
      </c>
      <c r="Y33" s="44">
        <f t="shared" si="5"/>
        <v>1</v>
      </c>
      <c r="Z33" s="44">
        <f t="shared" si="5"/>
        <v>1</v>
      </c>
      <c r="AA33" s="44">
        <f t="shared" si="5"/>
        <v>1</v>
      </c>
      <c r="AB33" s="44">
        <f t="shared" si="5"/>
        <v>1</v>
      </c>
      <c r="AC33" s="45">
        <f t="shared" si="5"/>
        <v>1</v>
      </c>
      <c r="AD33" s="43">
        <f t="shared" si="5"/>
        <v>1</v>
      </c>
      <c r="AE33" s="44">
        <f t="shared" si="5"/>
        <v>1</v>
      </c>
      <c r="AF33" s="44">
        <f t="shared" si="5"/>
        <v>1</v>
      </c>
      <c r="AG33" s="44">
        <f t="shared" si="5"/>
        <v>1</v>
      </c>
      <c r="AH33" s="44">
        <f t="shared" si="5"/>
        <v>1</v>
      </c>
      <c r="AI33" s="44">
        <f t="shared" si="5"/>
        <v>1</v>
      </c>
      <c r="AJ33" s="44">
        <f t="shared" si="5"/>
        <v>1</v>
      </c>
      <c r="AK33" s="44">
        <f t="shared" si="5"/>
        <v>1</v>
      </c>
      <c r="AL33" s="44">
        <f t="shared" si="6"/>
        <v>1</v>
      </c>
      <c r="AM33" s="44">
        <f t="shared" si="6"/>
        <v>1</v>
      </c>
      <c r="AN33" s="44">
        <f t="shared" si="6"/>
        <v>1</v>
      </c>
      <c r="AO33" s="45">
        <f t="shared" si="6"/>
        <v>1</v>
      </c>
      <c r="AP33" s="43">
        <f t="shared" si="6"/>
        <v>0</v>
      </c>
      <c r="AQ33" s="44">
        <f t="shared" si="6"/>
        <v>0</v>
      </c>
      <c r="AR33" s="44">
        <f t="shared" si="6"/>
        <v>0</v>
      </c>
      <c r="AS33" s="44">
        <f t="shared" si="6"/>
        <v>0</v>
      </c>
      <c r="AT33" s="44">
        <f t="shared" si="6"/>
        <v>0</v>
      </c>
      <c r="AU33" s="44">
        <f t="shared" si="6"/>
        <v>0</v>
      </c>
      <c r="AV33" s="44">
        <f t="shared" si="6"/>
        <v>0</v>
      </c>
      <c r="AW33" s="44">
        <f t="shared" si="6"/>
        <v>0</v>
      </c>
      <c r="AX33" s="44">
        <f t="shared" si="6"/>
        <v>0</v>
      </c>
      <c r="AY33" s="44">
        <f t="shared" si="6"/>
        <v>0</v>
      </c>
      <c r="AZ33" s="44">
        <f t="shared" si="6"/>
        <v>0</v>
      </c>
      <c r="BA33" s="45">
        <f t="shared" si="6"/>
        <v>0</v>
      </c>
    </row>
    <row r="34" spans="1:53" x14ac:dyDescent="0.25">
      <c r="A34" s="56"/>
      <c r="B34" s="56" t="s">
        <v>516</v>
      </c>
      <c r="C34" s="56" t="s">
        <v>160</v>
      </c>
      <c r="D34" s="57">
        <v>44927</v>
      </c>
      <c r="E34" s="57">
        <v>46387</v>
      </c>
      <c r="F34" s="43">
        <f t="shared" si="7"/>
        <v>1</v>
      </c>
      <c r="G34" s="44">
        <f t="shared" si="7"/>
        <v>1</v>
      </c>
      <c r="H34" s="44">
        <f t="shared" si="7"/>
        <v>1</v>
      </c>
      <c r="I34" s="44">
        <f t="shared" si="7"/>
        <v>1</v>
      </c>
      <c r="J34" s="44">
        <f t="shared" si="7"/>
        <v>1</v>
      </c>
      <c r="K34" s="44">
        <f t="shared" si="7"/>
        <v>1</v>
      </c>
      <c r="L34" s="44">
        <f t="shared" si="7"/>
        <v>1</v>
      </c>
      <c r="M34" s="44">
        <f t="shared" si="7"/>
        <v>1</v>
      </c>
      <c r="N34" s="44">
        <f t="shared" si="7"/>
        <v>1</v>
      </c>
      <c r="O34" s="44">
        <f t="shared" si="7"/>
        <v>1</v>
      </c>
      <c r="P34" s="44">
        <f t="shared" si="7"/>
        <v>1</v>
      </c>
      <c r="Q34" s="45">
        <f t="shared" si="7"/>
        <v>1</v>
      </c>
      <c r="R34" s="43">
        <f t="shared" si="7"/>
        <v>1</v>
      </c>
      <c r="S34" s="44">
        <f t="shared" si="7"/>
        <v>1</v>
      </c>
      <c r="T34" s="44">
        <f t="shared" si="7"/>
        <v>1</v>
      </c>
      <c r="U34" s="44">
        <f t="shared" si="7"/>
        <v>1</v>
      </c>
      <c r="V34" s="44">
        <f t="shared" si="5"/>
        <v>1</v>
      </c>
      <c r="W34" s="44">
        <f t="shared" si="5"/>
        <v>1</v>
      </c>
      <c r="X34" s="44">
        <f t="shared" si="5"/>
        <v>1</v>
      </c>
      <c r="Y34" s="44">
        <f t="shared" si="5"/>
        <v>1</v>
      </c>
      <c r="Z34" s="44">
        <f t="shared" si="5"/>
        <v>1</v>
      </c>
      <c r="AA34" s="44">
        <f t="shared" si="5"/>
        <v>1</v>
      </c>
      <c r="AB34" s="44">
        <f t="shared" si="5"/>
        <v>1</v>
      </c>
      <c r="AC34" s="45">
        <f t="shared" si="5"/>
        <v>1</v>
      </c>
      <c r="AD34" s="43">
        <f t="shared" si="5"/>
        <v>1</v>
      </c>
      <c r="AE34" s="44">
        <f t="shared" si="5"/>
        <v>1</v>
      </c>
      <c r="AF34" s="44">
        <f t="shared" si="5"/>
        <v>1</v>
      </c>
      <c r="AG34" s="44">
        <f t="shared" si="5"/>
        <v>1</v>
      </c>
      <c r="AH34" s="44">
        <f t="shared" si="5"/>
        <v>1</v>
      </c>
      <c r="AI34" s="44">
        <f t="shared" si="5"/>
        <v>1</v>
      </c>
      <c r="AJ34" s="44">
        <f t="shared" si="5"/>
        <v>1</v>
      </c>
      <c r="AK34" s="44">
        <f t="shared" si="5"/>
        <v>1</v>
      </c>
      <c r="AL34" s="44">
        <f t="shared" si="6"/>
        <v>1</v>
      </c>
      <c r="AM34" s="44">
        <f t="shared" si="6"/>
        <v>1</v>
      </c>
      <c r="AN34" s="44">
        <f t="shared" si="6"/>
        <v>1</v>
      </c>
      <c r="AO34" s="45">
        <f t="shared" si="6"/>
        <v>1</v>
      </c>
      <c r="AP34" s="43">
        <f t="shared" si="6"/>
        <v>1</v>
      </c>
      <c r="AQ34" s="44">
        <f t="shared" si="6"/>
        <v>1</v>
      </c>
      <c r="AR34" s="44">
        <f t="shared" si="6"/>
        <v>1</v>
      </c>
      <c r="AS34" s="44">
        <f t="shared" si="6"/>
        <v>1</v>
      </c>
      <c r="AT34" s="44">
        <f t="shared" si="6"/>
        <v>1</v>
      </c>
      <c r="AU34" s="44">
        <f t="shared" si="6"/>
        <v>1</v>
      </c>
      <c r="AV34" s="44">
        <f t="shared" si="6"/>
        <v>1</v>
      </c>
      <c r="AW34" s="44">
        <f t="shared" si="6"/>
        <v>1</v>
      </c>
      <c r="AX34" s="44">
        <f t="shared" si="6"/>
        <v>1</v>
      </c>
      <c r="AY34" s="44">
        <f t="shared" si="6"/>
        <v>1</v>
      </c>
      <c r="AZ34" s="44">
        <f t="shared" si="6"/>
        <v>1</v>
      </c>
      <c r="BA34" s="45">
        <f t="shared" si="6"/>
        <v>1</v>
      </c>
    </row>
    <row r="35" spans="1:53" x14ac:dyDescent="0.25">
      <c r="A35" s="56" t="s">
        <v>164</v>
      </c>
      <c r="B35" s="56" t="s">
        <v>517</v>
      </c>
      <c r="C35" s="56" t="s">
        <v>165</v>
      </c>
      <c r="D35" s="57">
        <v>44958</v>
      </c>
      <c r="E35" s="57">
        <v>46376</v>
      </c>
      <c r="F35" s="43">
        <f t="shared" si="7"/>
        <v>0</v>
      </c>
      <c r="G35" s="44">
        <f t="shared" si="7"/>
        <v>1</v>
      </c>
      <c r="H35" s="44">
        <f t="shared" si="7"/>
        <v>1</v>
      </c>
      <c r="I35" s="44">
        <f t="shared" si="7"/>
        <v>1</v>
      </c>
      <c r="J35" s="44">
        <f t="shared" si="7"/>
        <v>1</v>
      </c>
      <c r="K35" s="44">
        <f t="shared" si="7"/>
        <v>1</v>
      </c>
      <c r="L35" s="44">
        <f t="shared" si="7"/>
        <v>1</v>
      </c>
      <c r="M35" s="44">
        <f t="shared" si="7"/>
        <v>1</v>
      </c>
      <c r="N35" s="44">
        <f t="shared" si="7"/>
        <v>1</v>
      </c>
      <c r="O35" s="44">
        <f t="shared" si="7"/>
        <v>1</v>
      </c>
      <c r="P35" s="44">
        <f t="shared" si="7"/>
        <v>1</v>
      </c>
      <c r="Q35" s="45">
        <f t="shared" si="7"/>
        <v>1</v>
      </c>
      <c r="R35" s="43">
        <f t="shared" si="7"/>
        <v>1</v>
      </c>
      <c r="S35" s="44">
        <f t="shared" si="7"/>
        <v>1</v>
      </c>
      <c r="T35" s="44">
        <f t="shared" si="7"/>
        <v>1</v>
      </c>
      <c r="U35" s="44">
        <f t="shared" si="7"/>
        <v>1</v>
      </c>
      <c r="V35" s="44">
        <f t="shared" ref="V35:AK50" si="8">+IF(AND(V$3&gt;=$D35,V$3&lt;=$E35),1,0)</f>
        <v>1</v>
      </c>
      <c r="W35" s="44">
        <f t="shared" si="8"/>
        <v>1</v>
      </c>
      <c r="X35" s="44">
        <f t="shared" si="8"/>
        <v>1</v>
      </c>
      <c r="Y35" s="44">
        <f t="shared" si="8"/>
        <v>1</v>
      </c>
      <c r="Z35" s="44">
        <f t="shared" si="8"/>
        <v>1</v>
      </c>
      <c r="AA35" s="44">
        <f t="shared" si="8"/>
        <v>1</v>
      </c>
      <c r="AB35" s="44">
        <f t="shared" si="8"/>
        <v>1</v>
      </c>
      <c r="AC35" s="45">
        <f t="shared" si="8"/>
        <v>1</v>
      </c>
      <c r="AD35" s="43">
        <f t="shared" si="8"/>
        <v>1</v>
      </c>
      <c r="AE35" s="44">
        <f t="shared" si="8"/>
        <v>1</v>
      </c>
      <c r="AF35" s="44">
        <f t="shared" si="8"/>
        <v>1</v>
      </c>
      <c r="AG35" s="44">
        <f t="shared" si="8"/>
        <v>1</v>
      </c>
      <c r="AH35" s="44">
        <f t="shared" si="8"/>
        <v>1</v>
      </c>
      <c r="AI35" s="44">
        <f t="shared" si="8"/>
        <v>1</v>
      </c>
      <c r="AJ35" s="44">
        <f t="shared" si="8"/>
        <v>1</v>
      </c>
      <c r="AK35" s="44">
        <f t="shared" si="8"/>
        <v>1</v>
      </c>
      <c r="AL35" s="44">
        <f t="shared" si="6"/>
        <v>1</v>
      </c>
      <c r="AM35" s="44">
        <f t="shared" si="6"/>
        <v>1</v>
      </c>
      <c r="AN35" s="44">
        <f t="shared" si="6"/>
        <v>1</v>
      </c>
      <c r="AO35" s="45">
        <f t="shared" si="6"/>
        <v>1</v>
      </c>
      <c r="AP35" s="43">
        <f t="shared" si="6"/>
        <v>1</v>
      </c>
      <c r="AQ35" s="44">
        <f t="shared" si="6"/>
        <v>1</v>
      </c>
      <c r="AR35" s="44">
        <f t="shared" si="6"/>
        <v>1</v>
      </c>
      <c r="AS35" s="44">
        <f t="shared" si="6"/>
        <v>1</v>
      </c>
      <c r="AT35" s="44">
        <f t="shared" si="6"/>
        <v>1</v>
      </c>
      <c r="AU35" s="44">
        <f t="shared" si="6"/>
        <v>1</v>
      </c>
      <c r="AV35" s="44">
        <f t="shared" si="6"/>
        <v>1</v>
      </c>
      <c r="AW35" s="44">
        <f t="shared" si="6"/>
        <v>1</v>
      </c>
      <c r="AX35" s="44">
        <f t="shared" si="6"/>
        <v>1</v>
      </c>
      <c r="AY35" s="44">
        <f t="shared" si="6"/>
        <v>1</v>
      </c>
      <c r="AZ35" s="44">
        <f t="shared" si="6"/>
        <v>1</v>
      </c>
      <c r="BA35" s="45">
        <f t="shared" ref="AD35:BA46" si="9">+IF(AND(BA$3&gt;=$D35,BA$3&lt;=$E35),1,0)</f>
        <v>1</v>
      </c>
    </row>
    <row r="36" spans="1:53" x14ac:dyDescent="0.25">
      <c r="A36" s="56"/>
      <c r="B36" s="56" t="s">
        <v>518</v>
      </c>
      <c r="C36" s="56" t="s">
        <v>171</v>
      </c>
      <c r="D36" s="57">
        <v>44958</v>
      </c>
      <c r="E36" s="57">
        <v>46376</v>
      </c>
      <c r="F36" s="43">
        <f t="shared" si="7"/>
        <v>0</v>
      </c>
      <c r="G36" s="44">
        <f t="shared" si="7"/>
        <v>1</v>
      </c>
      <c r="H36" s="44">
        <f t="shared" si="7"/>
        <v>1</v>
      </c>
      <c r="I36" s="44">
        <f t="shared" si="7"/>
        <v>1</v>
      </c>
      <c r="J36" s="44">
        <f t="shared" si="7"/>
        <v>1</v>
      </c>
      <c r="K36" s="44">
        <f t="shared" si="7"/>
        <v>1</v>
      </c>
      <c r="L36" s="44">
        <f t="shared" si="7"/>
        <v>1</v>
      </c>
      <c r="M36" s="44">
        <f t="shared" si="7"/>
        <v>1</v>
      </c>
      <c r="N36" s="44">
        <f t="shared" si="7"/>
        <v>1</v>
      </c>
      <c r="O36" s="44">
        <f t="shared" si="7"/>
        <v>1</v>
      </c>
      <c r="P36" s="44">
        <f t="shared" si="7"/>
        <v>1</v>
      </c>
      <c r="Q36" s="45">
        <f t="shared" si="7"/>
        <v>1</v>
      </c>
      <c r="R36" s="43">
        <f t="shared" si="7"/>
        <v>1</v>
      </c>
      <c r="S36" s="44">
        <f t="shared" si="7"/>
        <v>1</v>
      </c>
      <c r="T36" s="44">
        <f t="shared" si="7"/>
        <v>1</v>
      </c>
      <c r="U36" s="44">
        <f t="shared" ref="U36:AJ51" si="10">+IF(AND(U$3&gt;=$D36,U$3&lt;=$E36),1,0)</f>
        <v>1</v>
      </c>
      <c r="V36" s="44">
        <f t="shared" si="8"/>
        <v>1</v>
      </c>
      <c r="W36" s="44">
        <f t="shared" si="8"/>
        <v>1</v>
      </c>
      <c r="X36" s="44">
        <f t="shared" si="8"/>
        <v>1</v>
      </c>
      <c r="Y36" s="44">
        <f t="shared" si="8"/>
        <v>1</v>
      </c>
      <c r="Z36" s="44">
        <f t="shared" si="8"/>
        <v>1</v>
      </c>
      <c r="AA36" s="44">
        <f t="shared" si="8"/>
        <v>1</v>
      </c>
      <c r="AB36" s="44">
        <f t="shared" si="8"/>
        <v>1</v>
      </c>
      <c r="AC36" s="45">
        <f t="shared" si="8"/>
        <v>1</v>
      </c>
      <c r="AD36" s="43">
        <f t="shared" si="9"/>
        <v>1</v>
      </c>
      <c r="AE36" s="44">
        <f t="shared" si="9"/>
        <v>1</v>
      </c>
      <c r="AF36" s="44">
        <f t="shared" si="9"/>
        <v>1</v>
      </c>
      <c r="AG36" s="44">
        <f t="shared" si="9"/>
        <v>1</v>
      </c>
      <c r="AH36" s="44">
        <f t="shared" si="9"/>
        <v>1</v>
      </c>
      <c r="AI36" s="44">
        <f t="shared" si="9"/>
        <v>1</v>
      </c>
      <c r="AJ36" s="44">
        <f t="shared" si="9"/>
        <v>1</v>
      </c>
      <c r="AK36" s="44">
        <f t="shared" si="9"/>
        <v>1</v>
      </c>
      <c r="AL36" s="44">
        <f t="shared" si="9"/>
        <v>1</v>
      </c>
      <c r="AM36" s="44">
        <f t="shared" si="9"/>
        <v>1</v>
      </c>
      <c r="AN36" s="44">
        <f t="shared" si="9"/>
        <v>1</v>
      </c>
      <c r="AO36" s="45">
        <f t="shared" si="9"/>
        <v>1</v>
      </c>
      <c r="AP36" s="43">
        <f t="shared" si="9"/>
        <v>1</v>
      </c>
      <c r="AQ36" s="44">
        <f t="shared" si="9"/>
        <v>1</v>
      </c>
      <c r="AR36" s="44">
        <f t="shared" si="9"/>
        <v>1</v>
      </c>
      <c r="AS36" s="44">
        <f t="shared" si="9"/>
        <v>1</v>
      </c>
      <c r="AT36" s="44">
        <f t="shared" si="9"/>
        <v>1</v>
      </c>
      <c r="AU36" s="44">
        <f t="shared" si="9"/>
        <v>1</v>
      </c>
      <c r="AV36" s="44">
        <f t="shared" si="9"/>
        <v>1</v>
      </c>
      <c r="AW36" s="44">
        <f t="shared" si="9"/>
        <v>1</v>
      </c>
      <c r="AX36" s="44">
        <f t="shared" si="9"/>
        <v>1</v>
      </c>
      <c r="AY36" s="44">
        <f t="shared" si="9"/>
        <v>1</v>
      </c>
      <c r="AZ36" s="44">
        <f t="shared" si="9"/>
        <v>1</v>
      </c>
      <c r="BA36" s="45">
        <f t="shared" si="9"/>
        <v>1</v>
      </c>
    </row>
    <row r="37" spans="1:53" x14ac:dyDescent="0.25">
      <c r="A37" s="56"/>
      <c r="B37" s="56" t="s">
        <v>519</v>
      </c>
      <c r="C37" s="56" t="s">
        <v>174</v>
      </c>
      <c r="D37" s="57">
        <v>44958</v>
      </c>
      <c r="E37" s="57">
        <v>46376</v>
      </c>
      <c r="F37" s="43">
        <f t="shared" ref="F37:U52" si="11">+IF(AND(F$3&gt;=$D37,F$3&lt;=$E37),1,0)</f>
        <v>0</v>
      </c>
      <c r="G37" s="44">
        <f t="shared" si="11"/>
        <v>1</v>
      </c>
      <c r="H37" s="44">
        <f t="shared" si="11"/>
        <v>1</v>
      </c>
      <c r="I37" s="44">
        <f t="shared" si="11"/>
        <v>1</v>
      </c>
      <c r="J37" s="44">
        <f t="shared" si="11"/>
        <v>1</v>
      </c>
      <c r="K37" s="44">
        <f t="shared" si="11"/>
        <v>1</v>
      </c>
      <c r="L37" s="44">
        <f t="shared" si="11"/>
        <v>1</v>
      </c>
      <c r="M37" s="44">
        <f t="shared" si="11"/>
        <v>1</v>
      </c>
      <c r="N37" s="44">
        <f t="shared" si="11"/>
        <v>1</v>
      </c>
      <c r="O37" s="44">
        <f t="shared" si="11"/>
        <v>1</v>
      </c>
      <c r="P37" s="44">
        <f t="shared" si="11"/>
        <v>1</v>
      </c>
      <c r="Q37" s="45">
        <f t="shared" si="11"/>
        <v>1</v>
      </c>
      <c r="R37" s="43">
        <f t="shared" si="11"/>
        <v>1</v>
      </c>
      <c r="S37" s="44">
        <f t="shared" si="11"/>
        <v>1</v>
      </c>
      <c r="T37" s="44">
        <f t="shared" si="11"/>
        <v>1</v>
      </c>
      <c r="U37" s="44">
        <f t="shared" si="10"/>
        <v>1</v>
      </c>
      <c r="V37" s="44">
        <f t="shared" si="8"/>
        <v>1</v>
      </c>
      <c r="W37" s="44">
        <f t="shared" si="8"/>
        <v>1</v>
      </c>
      <c r="X37" s="44">
        <f t="shared" si="8"/>
        <v>1</v>
      </c>
      <c r="Y37" s="44">
        <f t="shared" si="8"/>
        <v>1</v>
      </c>
      <c r="Z37" s="44">
        <f t="shared" si="8"/>
        <v>1</v>
      </c>
      <c r="AA37" s="44">
        <f t="shared" si="8"/>
        <v>1</v>
      </c>
      <c r="AB37" s="44">
        <f t="shared" si="8"/>
        <v>1</v>
      </c>
      <c r="AC37" s="45">
        <f t="shared" si="8"/>
        <v>1</v>
      </c>
      <c r="AD37" s="43">
        <f t="shared" si="9"/>
        <v>1</v>
      </c>
      <c r="AE37" s="44">
        <f t="shared" si="9"/>
        <v>1</v>
      </c>
      <c r="AF37" s="44">
        <f t="shared" si="9"/>
        <v>1</v>
      </c>
      <c r="AG37" s="44">
        <f t="shared" si="9"/>
        <v>1</v>
      </c>
      <c r="AH37" s="44">
        <f t="shared" si="9"/>
        <v>1</v>
      </c>
      <c r="AI37" s="44">
        <f t="shared" si="9"/>
        <v>1</v>
      </c>
      <c r="AJ37" s="44">
        <f t="shared" si="9"/>
        <v>1</v>
      </c>
      <c r="AK37" s="44">
        <f t="shared" si="9"/>
        <v>1</v>
      </c>
      <c r="AL37" s="44">
        <f t="shared" si="9"/>
        <v>1</v>
      </c>
      <c r="AM37" s="44">
        <f t="shared" si="9"/>
        <v>1</v>
      </c>
      <c r="AN37" s="44">
        <f t="shared" si="9"/>
        <v>1</v>
      </c>
      <c r="AO37" s="45">
        <f t="shared" si="9"/>
        <v>1</v>
      </c>
      <c r="AP37" s="43">
        <f t="shared" si="9"/>
        <v>1</v>
      </c>
      <c r="AQ37" s="44">
        <f t="shared" si="9"/>
        <v>1</v>
      </c>
      <c r="AR37" s="44">
        <f t="shared" si="9"/>
        <v>1</v>
      </c>
      <c r="AS37" s="44">
        <f t="shared" si="9"/>
        <v>1</v>
      </c>
      <c r="AT37" s="44">
        <f t="shared" si="9"/>
        <v>1</v>
      </c>
      <c r="AU37" s="44">
        <f t="shared" si="9"/>
        <v>1</v>
      </c>
      <c r="AV37" s="44">
        <f t="shared" si="9"/>
        <v>1</v>
      </c>
      <c r="AW37" s="44">
        <f t="shared" si="9"/>
        <v>1</v>
      </c>
      <c r="AX37" s="44">
        <f t="shared" si="9"/>
        <v>1</v>
      </c>
      <c r="AY37" s="44">
        <f t="shared" si="9"/>
        <v>1</v>
      </c>
      <c r="AZ37" s="44">
        <f t="shared" si="9"/>
        <v>1</v>
      </c>
      <c r="BA37" s="45">
        <f t="shared" si="9"/>
        <v>1</v>
      </c>
    </row>
    <row r="38" spans="1:53" x14ac:dyDescent="0.25">
      <c r="A38" s="56"/>
      <c r="B38" s="56" t="s">
        <v>520</v>
      </c>
      <c r="C38" s="56" t="s">
        <v>176</v>
      </c>
      <c r="D38" s="57">
        <v>44958</v>
      </c>
      <c r="E38" s="57">
        <v>46376</v>
      </c>
      <c r="F38" s="43">
        <f t="shared" si="11"/>
        <v>0</v>
      </c>
      <c r="G38" s="44">
        <f t="shared" si="11"/>
        <v>1</v>
      </c>
      <c r="H38" s="44">
        <f t="shared" si="11"/>
        <v>1</v>
      </c>
      <c r="I38" s="44">
        <f t="shared" si="11"/>
        <v>1</v>
      </c>
      <c r="J38" s="44">
        <f t="shared" si="11"/>
        <v>1</v>
      </c>
      <c r="K38" s="44">
        <f t="shared" si="11"/>
        <v>1</v>
      </c>
      <c r="L38" s="44">
        <f t="shared" si="11"/>
        <v>1</v>
      </c>
      <c r="M38" s="44">
        <f t="shared" si="11"/>
        <v>1</v>
      </c>
      <c r="N38" s="44">
        <f t="shared" si="11"/>
        <v>1</v>
      </c>
      <c r="O38" s="44">
        <f t="shared" si="11"/>
        <v>1</v>
      </c>
      <c r="P38" s="44">
        <f t="shared" si="11"/>
        <v>1</v>
      </c>
      <c r="Q38" s="45">
        <f t="shared" si="11"/>
        <v>1</v>
      </c>
      <c r="R38" s="43">
        <f t="shared" si="11"/>
        <v>1</v>
      </c>
      <c r="S38" s="44">
        <f t="shared" si="11"/>
        <v>1</v>
      </c>
      <c r="T38" s="44">
        <f t="shared" si="11"/>
        <v>1</v>
      </c>
      <c r="U38" s="44">
        <f t="shared" si="10"/>
        <v>1</v>
      </c>
      <c r="V38" s="44">
        <f t="shared" si="8"/>
        <v>1</v>
      </c>
      <c r="W38" s="44">
        <f t="shared" si="8"/>
        <v>1</v>
      </c>
      <c r="X38" s="44">
        <f t="shared" si="8"/>
        <v>1</v>
      </c>
      <c r="Y38" s="44">
        <f t="shared" si="8"/>
        <v>1</v>
      </c>
      <c r="Z38" s="44">
        <f t="shared" si="8"/>
        <v>1</v>
      </c>
      <c r="AA38" s="44">
        <f t="shared" si="8"/>
        <v>1</v>
      </c>
      <c r="AB38" s="44">
        <f t="shared" si="8"/>
        <v>1</v>
      </c>
      <c r="AC38" s="45">
        <f t="shared" si="8"/>
        <v>1</v>
      </c>
      <c r="AD38" s="43">
        <f t="shared" si="9"/>
        <v>1</v>
      </c>
      <c r="AE38" s="44">
        <f t="shared" si="9"/>
        <v>1</v>
      </c>
      <c r="AF38" s="44">
        <f t="shared" si="9"/>
        <v>1</v>
      </c>
      <c r="AG38" s="44">
        <f t="shared" si="9"/>
        <v>1</v>
      </c>
      <c r="AH38" s="44">
        <f t="shared" si="9"/>
        <v>1</v>
      </c>
      <c r="AI38" s="44">
        <f t="shared" si="9"/>
        <v>1</v>
      </c>
      <c r="AJ38" s="44">
        <f t="shared" si="9"/>
        <v>1</v>
      </c>
      <c r="AK38" s="44">
        <f t="shared" si="9"/>
        <v>1</v>
      </c>
      <c r="AL38" s="44">
        <f t="shared" si="9"/>
        <v>1</v>
      </c>
      <c r="AM38" s="44">
        <f t="shared" si="9"/>
        <v>1</v>
      </c>
      <c r="AN38" s="44">
        <f t="shared" si="9"/>
        <v>1</v>
      </c>
      <c r="AO38" s="45">
        <f t="shared" si="9"/>
        <v>1</v>
      </c>
      <c r="AP38" s="43">
        <f t="shared" si="9"/>
        <v>1</v>
      </c>
      <c r="AQ38" s="44">
        <f t="shared" si="9"/>
        <v>1</v>
      </c>
      <c r="AR38" s="44">
        <f t="shared" si="9"/>
        <v>1</v>
      </c>
      <c r="AS38" s="44">
        <f t="shared" si="9"/>
        <v>1</v>
      </c>
      <c r="AT38" s="44">
        <f t="shared" si="9"/>
        <v>1</v>
      </c>
      <c r="AU38" s="44">
        <f t="shared" si="9"/>
        <v>1</v>
      </c>
      <c r="AV38" s="44">
        <f t="shared" si="9"/>
        <v>1</v>
      </c>
      <c r="AW38" s="44">
        <f t="shared" si="9"/>
        <v>1</v>
      </c>
      <c r="AX38" s="44">
        <f t="shared" si="9"/>
        <v>1</v>
      </c>
      <c r="AY38" s="44">
        <f t="shared" si="9"/>
        <v>1</v>
      </c>
      <c r="AZ38" s="44">
        <f t="shared" si="9"/>
        <v>1</v>
      </c>
      <c r="BA38" s="45">
        <f t="shared" si="9"/>
        <v>1</v>
      </c>
    </row>
    <row r="39" spans="1:53" x14ac:dyDescent="0.25">
      <c r="A39" s="56"/>
      <c r="B39" s="56" t="s">
        <v>521</v>
      </c>
      <c r="C39" s="56" t="s">
        <v>178</v>
      </c>
      <c r="D39" s="57">
        <v>44958</v>
      </c>
      <c r="E39" s="57">
        <v>46376</v>
      </c>
      <c r="F39" s="43">
        <f t="shared" si="11"/>
        <v>0</v>
      </c>
      <c r="G39" s="44">
        <f t="shared" si="11"/>
        <v>1</v>
      </c>
      <c r="H39" s="44">
        <f t="shared" si="11"/>
        <v>1</v>
      </c>
      <c r="I39" s="44">
        <f t="shared" si="11"/>
        <v>1</v>
      </c>
      <c r="J39" s="44">
        <f t="shared" si="11"/>
        <v>1</v>
      </c>
      <c r="K39" s="44">
        <f t="shared" si="11"/>
        <v>1</v>
      </c>
      <c r="L39" s="44">
        <f t="shared" si="11"/>
        <v>1</v>
      </c>
      <c r="M39" s="44">
        <f t="shared" si="11"/>
        <v>1</v>
      </c>
      <c r="N39" s="44">
        <f t="shared" si="11"/>
        <v>1</v>
      </c>
      <c r="O39" s="44">
        <f t="shared" si="11"/>
        <v>1</v>
      </c>
      <c r="P39" s="44">
        <f t="shared" si="11"/>
        <v>1</v>
      </c>
      <c r="Q39" s="45">
        <f t="shared" si="11"/>
        <v>1</v>
      </c>
      <c r="R39" s="43">
        <f t="shared" si="11"/>
        <v>1</v>
      </c>
      <c r="S39" s="44">
        <f t="shared" si="11"/>
        <v>1</v>
      </c>
      <c r="T39" s="44">
        <f t="shared" si="11"/>
        <v>1</v>
      </c>
      <c r="U39" s="44">
        <f t="shared" si="10"/>
        <v>1</v>
      </c>
      <c r="V39" s="44">
        <f t="shared" si="8"/>
        <v>1</v>
      </c>
      <c r="W39" s="44">
        <f t="shared" si="8"/>
        <v>1</v>
      </c>
      <c r="X39" s="44">
        <f t="shared" si="8"/>
        <v>1</v>
      </c>
      <c r="Y39" s="44">
        <f t="shared" si="8"/>
        <v>1</v>
      </c>
      <c r="Z39" s="44">
        <f t="shared" si="8"/>
        <v>1</v>
      </c>
      <c r="AA39" s="44">
        <f t="shared" si="8"/>
        <v>1</v>
      </c>
      <c r="AB39" s="44">
        <f t="shared" si="8"/>
        <v>1</v>
      </c>
      <c r="AC39" s="45">
        <f t="shared" si="8"/>
        <v>1</v>
      </c>
      <c r="AD39" s="43">
        <f t="shared" si="9"/>
        <v>1</v>
      </c>
      <c r="AE39" s="44">
        <f t="shared" si="9"/>
        <v>1</v>
      </c>
      <c r="AF39" s="44">
        <f t="shared" si="9"/>
        <v>1</v>
      </c>
      <c r="AG39" s="44">
        <f t="shared" si="9"/>
        <v>1</v>
      </c>
      <c r="AH39" s="44">
        <f t="shared" si="9"/>
        <v>1</v>
      </c>
      <c r="AI39" s="44">
        <f t="shared" si="9"/>
        <v>1</v>
      </c>
      <c r="AJ39" s="44">
        <f t="shared" si="9"/>
        <v>1</v>
      </c>
      <c r="AK39" s="44">
        <f t="shared" si="9"/>
        <v>1</v>
      </c>
      <c r="AL39" s="44">
        <f t="shared" si="9"/>
        <v>1</v>
      </c>
      <c r="AM39" s="44">
        <f t="shared" si="9"/>
        <v>1</v>
      </c>
      <c r="AN39" s="44">
        <f t="shared" si="9"/>
        <v>1</v>
      </c>
      <c r="AO39" s="45">
        <f t="shared" si="9"/>
        <v>1</v>
      </c>
      <c r="AP39" s="43">
        <f t="shared" si="9"/>
        <v>1</v>
      </c>
      <c r="AQ39" s="44">
        <f t="shared" si="9"/>
        <v>1</v>
      </c>
      <c r="AR39" s="44">
        <f t="shared" si="9"/>
        <v>1</v>
      </c>
      <c r="AS39" s="44">
        <f t="shared" si="9"/>
        <v>1</v>
      </c>
      <c r="AT39" s="44">
        <f t="shared" si="9"/>
        <v>1</v>
      </c>
      <c r="AU39" s="44">
        <f t="shared" si="9"/>
        <v>1</v>
      </c>
      <c r="AV39" s="44">
        <f t="shared" si="9"/>
        <v>1</v>
      </c>
      <c r="AW39" s="44">
        <f t="shared" si="9"/>
        <v>1</v>
      </c>
      <c r="AX39" s="44">
        <f t="shared" si="9"/>
        <v>1</v>
      </c>
      <c r="AY39" s="44">
        <f t="shared" si="9"/>
        <v>1</v>
      </c>
      <c r="AZ39" s="44">
        <f t="shared" si="9"/>
        <v>1</v>
      </c>
      <c r="BA39" s="45">
        <f t="shared" si="9"/>
        <v>1</v>
      </c>
    </row>
    <row r="40" spans="1:53" x14ac:dyDescent="0.25">
      <c r="A40" s="56" t="s">
        <v>180</v>
      </c>
      <c r="B40" s="56" t="s">
        <v>522</v>
      </c>
      <c r="C40" s="56" t="s">
        <v>181</v>
      </c>
      <c r="D40" s="57">
        <v>44927</v>
      </c>
      <c r="E40" s="57">
        <v>46387</v>
      </c>
      <c r="F40" s="43">
        <f t="shared" si="11"/>
        <v>1</v>
      </c>
      <c r="G40" s="44">
        <f t="shared" si="11"/>
        <v>1</v>
      </c>
      <c r="H40" s="44">
        <f t="shared" si="11"/>
        <v>1</v>
      </c>
      <c r="I40" s="44">
        <f t="shared" si="11"/>
        <v>1</v>
      </c>
      <c r="J40" s="44">
        <f t="shared" si="11"/>
        <v>1</v>
      </c>
      <c r="K40" s="44">
        <f t="shared" si="11"/>
        <v>1</v>
      </c>
      <c r="L40" s="44">
        <f t="shared" si="11"/>
        <v>1</v>
      </c>
      <c r="M40" s="44">
        <f t="shared" si="11"/>
        <v>1</v>
      </c>
      <c r="N40" s="44">
        <f t="shared" si="11"/>
        <v>1</v>
      </c>
      <c r="O40" s="44">
        <f t="shared" si="11"/>
        <v>1</v>
      </c>
      <c r="P40" s="44">
        <f t="shared" si="11"/>
        <v>1</v>
      </c>
      <c r="Q40" s="45">
        <f t="shared" si="11"/>
        <v>1</v>
      </c>
      <c r="R40" s="43">
        <f t="shared" si="11"/>
        <v>1</v>
      </c>
      <c r="S40" s="44">
        <f t="shared" si="11"/>
        <v>1</v>
      </c>
      <c r="T40" s="44">
        <f t="shared" si="11"/>
        <v>1</v>
      </c>
      <c r="U40" s="44">
        <f t="shared" si="10"/>
        <v>1</v>
      </c>
      <c r="V40" s="44">
        <f t="shared" si="8"/>
        <v>1</v>
      </c>
      <c r="W40" s="44">
        <f t="shared" si="8"/>
        <v>1</v>
      </c>
      <c r="X40" s="44">
        <f t="shared" si="8"/>
        <v>1</v>
      </c>
      <c r="Y40" s="44">
        <f t="shared" si="8"/>
        <v>1</v>
      </c>
      <c r="Z40" s="44">
        <f t="shared" si="8"/>
        <v>1</v>
      </c>
      <c r="AA40" s="44">
        <f t="shared" si="8"/>
        <v>1</v>
      </c>
      <c r="AB40" s="44">
        <f t="shared" si="8"/>
        <v>1</v>
      </c>
      <c r="AC40" s="45">
        <f t="shared" si="8"/>
        <v>1</v>
      </c>
      <c r="AD40" s="43">
        <f t="shared" si="9"/>
        <v>1</v>
      </c>
      <c r="AE40" s="44">
        <f t="shared" si="9"/>
        <v>1</v>
      </c>
      <c r="AF40" s="44">
        <f t="shared" si="9"/>
        <v>1</v>
      </c>
      <c r="AG40" s="44">
        <f t="shared" si="9"/>
        <v>1</v>
      </c>
      <c r="AH40" s="44">
        <f t="shared" si="9"/>
        <v>1</v>
      </c>
      <c r="AI40" s="44">
        <f t="shared" si="9"/>
        <v>1</v>
      </c>
      <c r="AJ40" s="44">
        <f t="shared" si="9"/>
        <v>1</v>
      </c>
      <c r="AK40" s="44">
        <f t="shared" si="9"/>
        <v>1</v>
      </c>
      <c r="AL40" s="44">
        <f t="shared" si="9"/>
        <v>1</v>
      </c>
      <c r="AM40" s="44">
        <f t="shared" si="9"/>
        <v>1</v>
      </c>
      <c r="AN40" s="44">
        <f t="shared" si="9"/>
        <v>1</v>
      </c>
      <c r="AO40" s="45">
        <f t="shared" si="9"/>
        <v>1</v>
      </c>
      <c r="AP40" s="43">
        <f t="shared" si="9"/>
        <v>1</v>
      </c>
      <c r="AQ40" s="44">
        <f t="shared" si="9"/>
        <v>1</v>
      </c>
      <c r="AR40" s="44">
        <f t="shared" si="9"/>
        <v>1</v>
      </c>
      <c r="AS40" s="44">
        <f t="shared" si="9"/>
        <v>1</v>
      </c>
      <c r="AT40" s="44">
        <f t="shared" si="9"/>
        <v>1</v>
      </c>
      <c r="AU40" s="44">
        <f t="shared" si="9"/>
        <v>1</v>
      </c>
      <c r="AV40" s="44">
        <f t="shared" si="9"/>
        <v>1</v>
      </c>
      <c r="AW40" s="44">
        <f t="shared" si="9"/>
        <v>1</v>
      </c>
      <c r="AX40" s="44">
        <f t="shared" si="9"/>
        <v>1</v>
      </c>
      <c r="AY40" s="44">
        <f t="shared" si="9"/>
        <v>1</v>
      </c>
      <c r="AZ40" s="44">
        <f t="shared" si="9"/>
        <v>1</v>
      </c>
      <c r="BA40" s="45">
        <f t="shared" si="9"/>
        <v>1</v>
      </c>
    </row>
    <row r="41" spans="1:53" x14ac:dyDescent="0.25">
      <c r="A41" s="56"/>
      <c r="B41" s="56" t="s">
        <v>523</v>
      </c>
      <c r="C41" s="56" t="s">
        <v>187</v>
      </c>
      <c r="D41" s="57">
        <v>44958</v>
      </c>
      <c r="E41" s="57">
        <v>46386</v>
      </c>
      <c r="F41" s="43">
        <f t="shared" si="11"/>
        <v>0</v>
      </c>
      <c r="G41" s="44">
        <f t="shared" si="11"/>
        <v>1</v>
      </c>
      <c r="H41" s="44">
        <f t="shared" si="11"/>
        <v>1</v>
      </c>
      <c r="I41" s="44">
        <f t="shared" si="11"/>
        <v>1</v>
      </c>
      <c r="J41" s="44">
        <f t="shared" si="11"/>
        <v>1</v>
      </c>
      <c r="K41" s="44">
        <f t="shared" si="11"/>
        <v>1</v>
      </c>
      <c r="L41" s="44">
        <f t="shared" si="11"/>
        <v>1</v>
      </c>
      <c r="M41" s="44">
        <f t="shared" si="11"/>
        <v>1</v>
      </c>
      <c r="N41" s="44">
        <f t="shared" si="11"/>
        <v>1</v>
      </c>
      <c r="O41" s="44">
        <f t="shared" si="11"/>
        <v>1</v>
      </c>
      <c r="P41" s="44">
        <f t="shared" si="11"/>
        <v>1</v>
      </c>
      <c r="Q41" s="45">
        <f t="shared" si="11"/>
        <v>1</v>
      </c>
      <c r="R41" s="43">
        <f t="shared" si="11"/>
        <v>1</v>
      </c>
      <c r="S41" s="44">
        <f t="shared" si="11"/>
        <v>1</v>
      </c>
      <c r="T41" s="44">
        <f t="shared" si="11"/>
        <v>1</v>
      </c>
      <c r="U41" s="44">
        <f t="shared" si="10"/>
        <v>1</v>
      </c>
      <c r="V41" s="44">
        <f t="shared" si="8"/>
        <v>1</v>
      </c>
      <c r="W41" s="44">
        <f t="shared" si="8"/>
        <v>1</v>
      </c>
      <c r="X41" s="44">
        <f t="shared" si="8"/>
        <v>1</v>
      </c>
      <c r="Y41" s="44">
        <f t="shared" si="8"/>
        <v>1</v>
      </c>
      <c r="Z41" s="44">
        <f t="shared" si="8"/>
        <v>1</v>
      </c>
      <c r="AA41" s="44">
        <f t="shared" si="8"/>
        <v>1</v>
      </c>
      <c r="AB41" s="44">
        <f t="shared" si="8"/>
        <v>1</v>
      </c>
      <c r="AC41" s="45">
        <f t="shared" si="8"/>
        <v>1</v>
      </c>
      <c r="AD41" s="43">
        <f t="shared" si="9"/>
        <v>1</v>
      </c>
      <c r="AE41" s="44">
        <f t="shared" si="9"/>
        <v>1</v>
      </c>
      <c r="AF41" s="44">
        <f t="shared" si="9"/>
        <v>1</v>
      </c>
      <c r="AG41" s="44">
        <f t="shared" si="9"/>
        <v>1</v>
      </c>
      <c r="AH41" s="44">
        <f t="shared" si="9"/>
        <v>1</v>
      </c>
      <c r="AI41" s="44">
        <f t="shared" si="9"/>
        <v>1</v>
      </c>
      <c r="AJ41" s="44">
        <f t="shared" si="9"/>
        <v>1</v>
      </c>
      <c r="AK41" s="44">
        <f t="shared" si="9"/>
        <v>1</v>
      </c>
      <c r="AL41" s="44">
        <f t="shared" si="9"/>
        <v>1</v>
      </c>
      <c r="AM41" s="44">
        <f t="shared" si="9"/>
        <v>1</v>
      </c>
      <c r="AN41" s="44">
        <f t="shared" si="9"/>
        <v>1</v>
      </c>
      <c r="AO41" s="45">
        <f t="shared" si="9"/>
        <v>1</v>
      </c>
      <c r="AP41" s="43">
        <f t="shared" si="9"/>
        <v>1</v>
      </c>
      <c r="AQ41" s="44">
        <f t="shared" si="9"/>
        <v>1</v>
      </c>
      <c r="AR41" s="44">
        <f t="shared" si="9"/>
        <v>1</v>
      </c>
      <c r="AS41" s="44">
        <f t="shared" si="9"/>
        <v>1</v>
      </c>
      <c r="AT41" s="44">
        <f t="shared" si="9"/>
        <v>1</v>
      </c>
      <c r="AU41" s="44">
        <f t="shared" si="9"/>
        <v>1</v>
      </c>
      <c r="AV41" s="44">
        <f t="shared" si="9"/>
        <v>1</v>
      </c>
      <c r="AW41" s="44">
        <f t="shared" si="9"/>
        <v>1</v>
      </c>
      <c r="AX41" s="44">
        <f t="shared" si="9"/>
        <v>1</v>
      </c>
      <c r="AY41" s="44">
        <f t="shared" si="9"/>
        <v>1</v>
      </c>
      <c r="AZ41" s="44">
        <f t="shared" si="9"/>
        <v>1</v>
      </c>
      <c r="BA41" s="45">
        <f t="shared" si="9"/>
        <v>1</v>
      </c>
    </row>
    <row r="42" spans="1:53" x14ac:dyDescent="0.25">
      <c r="A42" s="56"/>
      <c r="B42" s="56" t="s">
        <v>524</v>
      </c>
      <c r="C42" s="56" t="s">
        <v>192</v>
      </c>
      <c r="D42" s="57">
        <v>44958</v>
      </c>
      <c r="E42" s="57">
        <v>46386</v>
      </c>
      <c r="F42" s="43">
        <f t="shared" si="11"/>
        <v>0</v>
      </c>
      <c r="G42" s="44">
        <f t="shared" si="11"/>
        <v>1</v>
      </c>
      <c r="H42" s="44">
        <f t="shared" si="11"/>
        <v>1</v>
      </c>
      <c r="I42" s="44">
        <f t="shared" si="11"/>
        <v>1</v>
      </c>
      <c r="J42" s="44">
        <f t="shared" si="11"/>
        <v>1</v>
      </c>
      <c r="K42" s="44">
        <f t="shared" si="11"/>
        <v>1</v>
      </c>
      <c r="L42" s="44">
        <f t="shared" si="11"/>
        <v>1</v>
      </c>
      <c r="M42" s="44">
        <f t="shared" si="11"/>
        <v>1</v>
      </c>
      <c r="N42" s="44">
        <f t="shared" si="11"/>
        <v>1</v>
      </c>
      <c r="O42" s="44">
        <f t="shared" si="11"/>
        <v>1</v>
      </c>
      <c r="P42" s="44">
        <f t="shared" si="11"/>
        <v>1</v>
      </c>
      <c r="Q42" s="45">
        <f t="shared" si="11"/>
        <v>1</v>
      </c>
      <c r="R42" s="43">
        <f t="shared" si="11"/>
        <v>1</v>
      </c>
      <c r="S42" s="44">
        <f t="shared" si="11"/>
        <v>1</v>
      </c>
      <c r="T42" s="44">
        <f t="shared" si="11"/>
        <v>1</v>
      </c>
      <c r="U42" s="44">
        <f t="shared" si="10"/>
        <v>1</v>
      </c>
      <c r="V42" s="44">
        <f t="shared" si="8"/>
        <v>1</v>
      </c>
      <c r="W42" s="44">
        <f t="shared" si="8"/>
        <v>1</v>
      </c>
      <c r="X42" s="44">
        <f t="shared" si="8"/>
        <v>1</v>
      </c>
      <c r="Y42" s="44">
        <f t="shared" si="8"/>
        <v>1</v>
      </c>
      <c r="Z42" s="44">
        <f t="shared" si="8"/>
        <v>1</v>
      </c>
      <c r="AA42" s="44">
        <f t="shared" si="8"/>
        <v>1</v>
      </c>
      <c r="AB42" s="44">
        <f t="shared" si="8"/>
        <v>1</v>
      </c>
      <c r="AC42" s="45">
        <f t="shared" si="8"/>
        <v>1</v>
      </c>
      <c r="AD42" s="43">
        <f t="shared" si="9"/>
        <v>1</v>
      </c>
      <c r="AE42" s="44">
        <f t="shared" si="9"/>
        <v>1</v>
      </c>
      <c r="AF42" s="44">
        <f t="shared" si="9"/>
        <v>1</v>
      </c>
      <c r="AG42" s="44">
        <f t="shared" si="9"/>
        <v>1</v>
      </c>
      <c r="AH42" s="44">
        <f t="shared" si="9"/>
        <v>1</v>
      </c>
      <c r="AI42" s="44">
        <f t="shared" si="9"/>
        <v>1</v>
      </c>
      <c r="AJ42" s="44">
        <f t="shared" si="9"/>
        <v>1</v>
      </c>
      <c r="AK42" s="44">
        <f t="shared" si="9"/>
        <v>1</v>
      </c>
      <c r="AL42" s="44">
        <f t="shared" si="9"/>
        <v>1</v>
      </c>
      <c r="AM42" s="44">
        <f t="shared" si="9"/>
        <v>1</v>
      </c>
      <c r="AN42" s="44">
        <f t="shared" si="9"/>
        <v>1</v>
      </c>
      <c r="AO42" s="45">
        <f t="shared" si="9"/>
        <v>1</v>
      </c>
      <c r="AP42" s="43">
        <f t="shared" si="9"/>
        <v>1</v>
      </c>
      <c r="AQ42" s="44">
        <f t="shared" si="9"/>
        <v>1</v>
      </c>
      <c r="AR42" s="44">
        <f t="shared" si="9"/>
        <v>1</v>
      </c>
      <c r="AS42" s="44">
        <f t="shared" si="9"/>
        <v>1</v>
      </c>
      <c r="AT42" s="44">
        <f t="shared" si="9"/>
        <v>1</v>
      </c>
      <c r="AU42" s="44">
        <f t="shared" si="9"/>
        <v>1</v>
      </c>
      <c r="AV42" s="44">
        <f t="shared" si="9"/>
        <v>1</v>
      </c>
      <c r="AW42" s="44">
        <f t="shared" si="9"/>
        <v>1</v>
      </c>
      <c r="AX42" s="44">
        <f t="shared" si="9"/>
        <v>1</v>
      </c>
      <c r="AY42" s="44">
        <f t="shared" si="9"/>
        <v>1</v>
      </c>
      <c r="AZ42" s="44">
        <f t="shared" si="9"/>
        <v>1</v>
      </c>
      <c r="BA42" s="45">
        <f t="shared" si="9"/>
        <v>1</v>
      </c>
    </row>
    <row r="43" spans="1:53" x14ac:dyDescent="0.25">
      <c r="A43" s="56"/>
      <c r="B43" s="56" t="s">
        <v>525</v>
      </c>
      <c r="C43" s="56" t="s">
        <v>194</v>
      </c>
      <c r="D43" s="57">
        <v>44958</v>
      </c>
      <c r="E43" s="57">
        <v>46386</v>
      </c>
      <c r="F43" s="43">
        <f t="shared" si="11"/>
        <v>0</v>
      </c>
      <c r="G43" s="44">
        <f t="shared" si="11"/>
        <v>1</v>
      </c>
      <c r="H43" s="44">
        <f t="shared" si="11"/>
        <v>1</v>
      </c>
      <c r="I43" s="44">
        <f t="shared" si="11"/>
        <v>1</v>
      </c>
      <c r="J43" s="44">
        <f t="shared" si="11"/>
        <v>1</v>
      </c>
      <c r="K43" s="44">
        <f t="shared" si="11"/>
        <v>1</v>
      </c>
      <c r="L43" s="44">
        <f t="shared" si="11"/>
        <v>1</v>
      </c>
      <c r="M43" s="44">
        <f t="shared" si="11"/>
        <v>1</v>
      </c>
      <c r="N43" s="44">
        <f t="shared" si="11"/>
        <v>1</v>
      </c>
      <c r="O43" s="44">
        <f t="shared" si="11"/>
        <v>1</v>
      </c>
      <c r="P43" s="44">
        <f t="shared" si="11"/>
        <v>1</v>
      </c>
      <c r="Q43" s="45">
        <f t="shared" si="11"/>
        <v>1</v>
      </c>
      <c r="R43" s="43">
        <f t="shared" si="11"/>
        <v>1</v>
      </c>
      <c r="S43" s="44">
        <f t="shared" si="11"/>
        <v>1</v>
      </c>
      <c r="T43" s="44">
        <f t="shared" si="11"/>
        <v>1</v>
      </c>
      <c r="U43" s="44">
        <f t="shared" si="10"/>
        <v>1</v>
      </c>
      <c r="V43" s="44">
        <f t="shared" si="8"/>
        <v>1</v>
      </c>
      <c r="W43" s="44">
        <f t="shared" si="8"/>
        <v>1</v>
      </c>
      <c r="X43" s="44">
        <f t="shared" si="8"/>
        <v>1</v>
      </c>
      <c r="Y43" s="44">
        <f t="shared" si="8"/>
        <v>1</v>
      </c>
      <c r="Z43" s="44">
        <f t="shared" si="8"/>
        <v>1</v>
      </c>
      <c r="AA43" s="44">
        <f t="shared" si="8"/>
        <v>1</v>
      </c>
      <c r="AB43" s="44">
        <f t="shared" si="8"/>
        <v>1</v>
      </c>
      <c r="AC43" s="45">
        <f t="shared" si="8"/>
        <v>1</v>
      </c>
      <c r="AD43" s="43">
        <f t="shared" si="9"/>
        <v>1</v>
      </c>
      <c r="AE43" s="44">
        <f t="shared" si="9"/>
        <v>1</v>
      </c>
      <c r="AF43" s="44">
        <f t="shared" si="9"/>
        <v>1</v>
      </c>
      <c r="AG43" s="44">
        <f t="shared" si="9"/>
        <v>1</v>
      </c>
      <c r="AH43" s="44">
        <f t="shared" si="9"/>
        <v>1</v>
      </c>
      <c r="AI43" s="44">
        <f t="shared" si="9"/>
        <v>1</v>
      </c>
      <c r="AJ43" s="44">
        <f t="shared" si="9"/>
        <v>1</v>
      </c>
      <c r="AK43" s="44">
        <f t="shared" si="9"/>
        <v>1</v>
      </c>
      <c r="AL43" s="44">
        <f t="shared" si="9"/>
        <v>1</v>
      </c>
      <c r="AM43" s="44">
        <f t="shared" si="9"/>
        <v>1</v>
      </c>
      <c r="AN43" s="44">
        <f t="shared" si="9"/>
        <v>1</v>
      </c>
      <c r="AO43" s="45">
        <f t="shared" si="9"/>
        <v>1</v>
      </c>
      <c r="AP43" s="43">
        <f t="shared" si="9"/>
        <v>1</v>
      </c>
      <c r="AQ43" s="44">
        <f t="shared" si="9"/>
        <v>1</v>
      </c>
      <c r="AR43" s="44">
        <f t="shared" si="9"/>
        <v>1</v>
      </c>
      <c r="AS43" s="44">
        <f t="shared" si="9"/>
        <v>1</v>
      </c>
      <c r="AT43" s="44">
        <f t="shared" si="9"/>
        <v>1</v>
      </c>
      <c r="AU43" s="44">
        <f t="shared" si="9"/>
        <v>1</v>
      </c>
      <c r="AV43" s="44">
        <f t="shared" si="9"/>
        <v>1</v>
      </c>
      <c r="AW43" s="44">
        <f t="shared" si="9"/>
        <v>1</v>
      </c>
      <c r="AX43" s="44">
        <f t="shared" si="9"/>
        <v>1</v>
      </c>
      <c r="AY43" s="44">
        <f t="shared" si="9"/>
        <v>1</v>
      </c>
      <c r="AZ43" s="44">
        <f t="shared" si="9"/>
        <v>1</v>
      </c>
      <c r="BA43" s="45">
        <f t="shared" si="9"/>
        <v>1</v>
      </c>
    </row>
    <row r="44" spans="1:53" x14ac:dyDescent="0.25">
      <c r="A44" s="56"/>
      <c r="B44" s="56" t="s">
        <v>526</v>
      </c>
      <c r="C44" s="56" t="s">
        <v>196</v>
      </c>
      <c r="D44" s="57">
        <v>44958</v>
      </c>
      <c r="E44" s="57">
        <v>46386</v>
      </c>
      <c r="F44" s="43">
        <f t="shared" si="11"/>
        <v>0</v>
      </c>
      <c r="G44" s="44">
        <f t="shared" si="11"/>
        <v>1</v>
      </c>
      <c r="H44" s="44">
        <f t="shared" si="11"/>
        <v>1</v>
      </c>
      <c r="I44" s="44">
        <f t="shared" si="11"/>
        <v>1</v>
      </c>
      <c r="J44" s="44">
        <f t="shared" si="11"/>
        <v>1</v>
      </c>
      <c r="K44" s="44">
        <f t="shared" si="11"/>
        <v>1</v>
      </c>
      <c r="L44" s="44">
        <f t="shared" si="11"/>
        <v>1</v>
      </c>
      <c r="M44" s="44">
        <f t="shared" si="11"/>
        <v>1</v>
      </c>
      <c r="N44" s="44">
        <f t="shared" si="11"/>
        <v>1</v>
      </c>
      <c r="O44" s="44">
        <f t="shared" si="11"/>
        <v>1</v>
      </c>
      <c r="P44" s="44">
        <f t="shared" si="11"/>
        <v>1</v>
      </c>
      <c r="Q44" s="45">
        <f t="shared" si="11"/>
        <v>1</v>
      </c>
      <c r="R44" s="43">
        <f t="shared" si="11"/>
        <v>1</v>
      </c>
      <c r="S44" s="44">
        <f t="shared" si="11"/>
        <v>1</v>
      </c>
      <c r="T44" s="44">
        <f t="shared" si="11"/>
        <v>1</v>
      </c>
      <c r="U44" s="44">
        <f t="shared" si="10"/>
        <v>1</v>
      </c>
      <c r="V44" s="44">
        <f t="shared" si="8"/>
        <v>1</v>
      </c>
      <c r="W44" s="44">
        <f t="shared" si="8"/>
        <v>1</v>
      </c>
      <c r="X44" s="44">
        <f t="shared" si="8"/>
        <v>1</v>
      </c>
      <c r="Y44" s="44">
        <f t="shared" si="8"/>
        <v>1</v>
      </c>
      <c r="Z44" s="44">
        <f t="shared" si="8"/>
        <v>1</v>
      </c>
      <c r="AA44" s="44">
        <f t="shared" si="8"/>
        <v>1</v>
      </c>
      <c r="AB44" s="44">
        <f t="shared" si="8"/>
        <v>1</v>
      </c>
      <c r="AC44" s="45">
        <f t="shared" si="8"/>
        <v>1</v>
      </c>
      <c r="AD44" s="43">
        <f t="shared" si="9"/>
        <v>1</v>
      </c>
      <c r="AE44" s="44">
        <f t="shared" si="9"/>
        <v>1</v>
      </c>
      <c r="AF44" s="44">
        <f t="shared" si="9"/>
        <v>1</v>
      </c>
      <c r="AG44" s="44">
        <f t="shared" si="9"/>
        <v>1</v>
      </c>
      <c r="AH44" s="44">
        <f t="shared" si="9"/>
        <v>1</v>
      </c>
      <c r="AI44" s="44">
        <f t="shared" si="9"/>
        <v>1</v>
      </c>
      <c r="AJ44" s="44">
        <f t="shared" si="9"/>
        <v>1</v>
      </c>
      <c r="AK44" s="44">
        <f t="shared" si="9"/>
        <v>1</v>
      </c>
      <c r="AL44" s="44">
        <f t="shared" si="9"/>
        <v>1</v>
      </c>
      <c r="AM44" s="44">
        <f t="shared" si="9"/>
        <v>1</v>
      </c>
      <c r="AN44" s="44">
        <f t="shared" si="9"/>
        <v>1</v>
      </c>
      <c r="AO44" s="45">
        <f t="shared" si="9"/>
        <v>1</v>
      </c>
      <c r="AP44" s="43">
        <f t="shared" si="9"/>
        <v>1</v>
      </c>
      <c r="AQ44" s="44">
        <f t="shared" si="9"/>
        <v>1</v>
      </c>
      <c r="AR44" s="44">
        <f t="shared" si="9"/>
        <v>1</v>
      </c>
      <c r="AS44" s="44">
        <f t="shared" si="9"/>
        <v>1</v>
      </c>
      <c r="AT44" s="44">
        <f t="shared" si="9"/>
        <v>1</v>
      </c>
      <c r="AU44" s="44">
        <f t="shared" si="9"/>
        <v>1</v>
      </c>
      <c r="AV44" s="44">
        <f t="shared" si="9"/>
        <v>1</v>
      </c>
      <c r="AW44" s="44">
        <f t="shared" si="9"/>
        <v>1</v>
      </c>
      <c r="AX44" s="44">
        <f t="shared" si="9"/>
        <v>1</v>
      </c>
      <c r="AY44" s="44">
        <f t="shared" si="9"/>
        <v>1</v>
      </c>
      <c r="AZ44" s="44">
        <f t="shared" si="9"/>
        <v>1</v>
      </c>
      <c r="BA44" s="45">
        <f t="shared" si="9"/>
        <v>1</v>
      </c>
    </row>
    <row r="45" spans="1:53" x14ac:dyDescent="0.25">
      <c r="A45" s="56"/>
      <c r="B45" s="56" t="s">
        <v>527</v>
      </c>
      <c r="C45" s="56" t="s">
        <v>200</v>
      </c>
      <c r="D45" s="57">
        <v>44958</v>
      </c>
      <c r="E45" s="57">
        <v>46386</v>
      </c>
      <c r="F45" s="43">
        <f t="shared" si="11"/>
        <v>0</v>
      </c>
      <c r="G45" s="44">
        <f t="shared" si="11"/>
        <v>1</v>
      </c>
      <c r="H45" s="44">
        <f t="shared" si="11"/>
        <v>1</v>
      </c>
      <c r="I45" s="44">
        <f t="shared" si="11"/>
        <v>1</v>
      </c>
      <c r="J45" s="44">
        <f t="shared" si="11"/>
        <v>1</v>
      </c>
      <c r="K45" s="44">
        <f t="shared" si="11"/>
        <v>1</v>
      </c>
      <c r="L45" s="44">
        <f t="shared" si="11"/>
        <v>1</v>
      </c>
      <c r="M45" s="44">
        <f t="shared" si="11"/>
        <v>1</v>
      </c>
      <c r="N45" s="44">
        <f t="shared" si="11"/>
        <v>1</v>
      </c>
      <c r="O45" s="44">
        <f t="shared" si="11"/>
        <v>1</v>
      </c>
      <c r="P45" s="44">
        <f t="shared" si="11"/>
        <v>1</v>
      </c>
      <c r="Q45" s="45">
        <f t="shared" si="11"/>
        <v>1</v>
      </c>
      <c r="R45" s="43">
        <f t="shared" si="11"/>
        <v>1</v>
      </c>
      <c r="S45" s="44">
        <f t="shared" si="11"/>
        <v>1</v>
      </c>
      <c r="T45" s="44">
        <f t="shared" si="11"/>
        <v>1</v>
      </c>
      <c r="U45" s="44">
        <f t="shared" si="10"/>
        <v>1</v>
      </c>
      <c r="V45" s="44">
        <f t="shared" si="8"/>
        <v>1</v>
      </c>
      <c r="W45" s="44">
        <f t="shared" si="8"/>
        <v>1</v>
      </c>
      <c r="X45" s="44">
        <f t="shared" si="8"/>
        <v>1</v>
      </c>
      <c r="Y45" s="44">
        <f t="shared" si="8"/>
        <v>1</v>
      </c>
      <c r="Z45" s="44">
        <f t="shared" si="8"/>
        <v>1</v>
      </c>
      <c r="AA45" s="44">
        <f t="shared" si="8"/>
        <v>1</v>
      </c>
      <c r="AB45" s="44">
        <f t="shared" si="8"/>
        <v>1</v>
      </c>
      <c r="AC45" s="45">
        <f t="shared" si="8"/>
        <v>1</v>
      </c>
      <c r="AD45" s="43">
        <f t="shared" si="9"/>
        <v>1</v>
      </c>
      <c r="AE45" s="44">
        <f t="shared" si="9"/>
        <v>1</v>
      </c>
      <c r="AF45" s="44">
        <f t="shared" si="9"/>
        <v>1</v>
      </c>
      <c r="AG45" s="44">
        <f t="shared" si="9"/>
        <v>1</v>
      </c>
      <c r="AH45" s="44">
        <f t="shared" si="9"/>
        <v>1</v>
      </c>
      <c r="AI45" s="44">
        <f t="shared" si="9"/>
        <v>1</v>
      </c>
      <c r="AJ45" s="44">
        <f t="shared" si="9"/>
        <v>1</v>
      </c>
      <c r="AK45" s="44">
        <f t="shared" si="9"/>
        <v>1</v>
      </c>
      <c r="AL45" s="44">
        <f t="shared" si="9"/>
        <v>1</v>
      </c>
      <c r="AM45" s="44">
        <f t="shared" si="9"/>
        <v>1</v>
      </c>
      <c r="AN45" s="44">
        <f t="shared" si="9"/>
        <v>1</v>
      </c>
      <c r="AO45" s="45">
        <f t="shared" si="9"/>
        <v>1</v>
      </c>
      <c r="AP45" s="43">
        <f t="shared" si="9"/>
        <v>1</v>
      </c>
      <c r="AQ45" s="44">
        <f t="shared" si="9"/>
        <v>1</v>
      </c>
      <c r="AR45" s="44">
        <f t="shared" si="9"/>
        <v>1</v>
      </c>
      <c r="AS45" s="44">
        <f t="shared" si="9"/>
        <v>1</v>
      </c>
      <c r="AT45" s="44">
        <f t="shared" si="9"/>
        <v>1</v>
      </c>
      <c r="AU45" s="44">
        <f t="shared" si="9"/>
        <v>1</v>
      </c>
      <c r="AV45" s="44">
        <f t="shared" si="9"/>
        <v>1</v>
      </c>
      <c r="AW45" s="44">
        <f t="shared" si="9"/>
        <v>1</v>
      </c>
      <c r="AX45" s="44">
        <f t="shared" si="9"/>
        <v>1</v>
      </c>
      <c r="AY45" s="44">
        <f t="shared" si="9"/>
        <v>1</v>
      </c>
      <c r="AZ45" s="44">
        <f t="shared" si="9"/>
        <v>1</v>
      </c>
      <c r="BA45" s="45">
        <f t="shared" si="9"/>
        <v>1</v>
      </c>
    </row>
    <row r="46" spans="1:53" x14ac:dyDescent="0.25">
      <c r="A46" s="56"/>
      <c r="B46" s="56" t="s">
        <v>528</v>
      </c>
      <c r="C46" s="56" t="s">
        <v>207</v>
      </c>
      <c r="D46" s="57">
        <v>44927</v>
      </c>
      <c r="E46" s="57">
        <v>46387</v>
      </c>
      <c r="F46" s="43">
        <f t="shared" si="11"/>
        <v>1</v>
      </c>
      <c r="G46" s="44">
        <f t="shared" si="11"/>
        <v>1</v>
      </c>
      <c r="H46" s="44">
        <f t="shared" si="11"/>
        <v>1</v>
      </c>
      <c r="I46" s="44">
        <f t="shared" si="11"/>
        <v>1</v>
      </c>
      <c r="J46" s="44">
        <f t="shared" si="11"/>
        <v>1</v>
      </c>
      <c r="K46" s="44">
        <f t="shared" si="11"/>
        <v>1</v>
      </c>
      <c r="L46" s="44">
        <f t="shared" si="11"/>
        <v>1</v>
      </c>
      <c r="M46" s="44">
        <f t="shared" si="11"/>
        <v>1</v>
      </c>
      <c r="N46" s="44">
        <f t="shared" si="11"/>
        <v>1</v>
      </c>
      <c r="O46" s="44">
        <f t="shared" si="11"/>
        <v>1</v>
      </c>
      <c r="P46" s="44">
        <f t="shared" si="11"/>
        <v>1</v>
      </c>
      <c r="Q46" s="45">
        <f t="shared" si="11"/>
        <v>1</v>
      </c>
      <c r="R46" s="43">
        <f t="shared" si="11"/>
        <v>1</v>
      </c>
      <c r="S46" s="44">
        <f t="shared" si="11"/>
        <v>1</v>
      </c>
      <c r="T46" s="44">
        <f t="shared" si="11"/>
        <v>1</v>
      </c>
      <c r="U46" s="44">
        <f t="shared" si="10"/>
        <v>1</v>
      </c>
      <c r="V46" s="44">
        <f t="shared" si="8"/>
        <v>1</v>
      </c>
      <c r="W46" s="44">
        <f t="shared" si="8"/>
        <v>1</v>
      </c>
      <c r="X46" s="44">
        <f t="shared" si="8"/>
        <v>1</v>
      </c>
      <c r="Y46" s="44">
        <f t="shared" si="8"/>
        <v>1</v>
      </c>
      <c r="Z46" s="44">
        <f t="shared" si="8"/>
        <v>1</v>
      </c>
      <c r="AA46" s="44">
        <f t="shared" si="8"/>
        <v>1</v>
      </c>
      <c r="AB46" s="44">
        <f t="shared" si="8"/>
        <v>1</v>
      </c>
      <c r="AC46" s="45">
        <f t="shared" si="8"/>
        <v>1</v>
      </c>
      <c r="AD46" s="43">
        <f t="shared" si="9"/>
        <v>1</v>
      </c>
      <c r="AE46" s="44">
        <f t="shared" si="9"/>
        <v>1</v>
      </c>
      <c r="AF46" s="44">
        <f t="shared" si="9"/>
        <v>1</v>
      </c>
      <c r="AG46" s="44">
        <f t="shared" si="9"/>
        <v>1</v>
      </c>
      <c r="AH46" s="44">
        <f t="shared" si="9"/>
        <v>1</v>
      </c>
      <c r="AI46" s="44">
        <f t="shared" si="9"/>
        <v>1</v>
      </c>
      <c r="AJ46" s="44">
        <f t="shared" si="9"/>
        <v>1</v>
      </c>
      <c r="AK46" s="44">
        <f t="shared" si="9"/>
        <v>1</v>
      </c>
      <c r="AL46" s="44">
        <f t="shared" si="9"/>
        <v>1</v>
      </c>
      <c r="AM46" s="44">
        <f t="shared" si="9"/>
        <v>1</v>
      </c>
      <c r="AN46" s="44">
        <f t="shared" si="9"/>
        <v>1</v>
      </c>
      <c r="AO46" s="45">
        <f t="shared" si="9"/>
        <v>1</v>
      </c>
      <c r="AP46" s="43">
        <f t="shared" si="9"/>
        <v>1</v>
      </c>
      <c r="AQ46" s="44">
        <f t="shared" si="9"/>
        <v>1</v>
      </c>
      <c r="AR46" s="44">
        <f t="shared" ref="AR46:BA46" si="12">+IF(AND(AR$3&gt;=$D46,AR$3&lt;=$E46),1,0)</f>
        <v>1</v>
      </c>
      <c r="AS46" s="44">
        <f t="shared" si="12"/>
        <v>1</v>
      </c>
      <c r="AT46" s="44">
        <f t="shared" si="12"/>
        <v>1</v>
      </c>
      <c r="AU46" s="44">
        <f t="shared" si="12"/>
        <v>1</v>
      </c>
      <c r="AV46" s="44">
        <f t="shared" si="12"/>
        <v>1</v>
      </c>
      <c r="AW46" s="44">
        <f t="shared" si="12"/>
        <v>1</v>
      </c>
      <c r="AX46" s="44">
        <f t="shared" si="12"/>
        <v>1</v>
      </c>
      <c r="AY46" s="44">
        <f t="shared" si="12"/>
        <v>1</v>
      </c>
      <c r="AZ46" s="44">
        <f t="shared" si="12"/>
        <v>1</v>
      </c>
      <c r="BA46" s="45">
        <f t="shared" si="12"/>
        <v>1</v>
      </c>
    </row>
    <row r="47" spans="1:53" x14ac:dyDescent="0.25">
      <c r="A47" s="56" t="s">
        <v>214</v>
      </c>
      <c r="B47" s="56" t="s">
        <v>529</v>
      </c>
      <c r="C47" s="56" t="s">
        <v>215</v>
      </c>
      <c r="D47" s="57">
        <v>44927</v>
      </c>
      <c r="E47" s="57">
        <v>45657</v>
      </c>
      <c r="F47" s="43">
        <f t="shared" si="11"/>
        <v>1</v>
      </c>
      <c r="G47" s="44">
        <f t="shared" si="11"/>
        <v>1</v>
      </c>
      <c r="H47" s="44">
        <f t="shared" si="11"/>
        <v>1</v>
      </c>
      <c r="I47" s="44">
        <f t="shared" si="11"/>
        <v>1</v>
      </c>
      <c r="J47" s="44">
        <f t="shared" si="11"/>
        <v>1</v>
      </c>
      <c r="K47" s="44">
        <f t="shared" si="11"/>
        <v>1</v>
      </c>
      <c r="L47" s="44">
        <f t="shared" si="11"/>
        <v>1</v>
      </c>
      <c r="M47" s="44">
        <f t="shared" si="11"/>
        <v>1</v>
      </c>
      <c r="N47" s="44">
        <f t="shared" si="11"/>
        <v>1</v>
      </c>
      <c r="O47" s="44">
        <f t="shared" si="11"/>
        <v>1</v>
      </c>
      <c r="P47" s="44">
        <f t="shared" si="11"/>
        <v>1</v>
      </c>
      <c r="Q47" s="45">
        <f t="shared" si="11"/>
        <v>1</v>
      </c>
      <c r="R47" s="43">
        <f t="shared" si="11"/>
        <v>1</v>
      </c>
      <c r="S47" s="44">
        <f t="shared" si="11"/>
        <v>1</v>
      </c>
      <c r="T47" s="44">
        <f t="shared" si="11"/>
        <v>1</v>
      </c>
      <c r="U47" s="44">
        <f t="shared" si="10"/>
        <v>1</v>
      </c>
      <c r="V47" s="44">
        <f t="shared" si="8"/>
        <v>1</v>
      </c>
      <c r="W47" s="44">
        <f t="shared" si="8"/>
        <v>1</v>
      </c>
      <c r="X47" s="44">
        <f t="shared" si="8"/>
        <v>1</v>
      </c>
      <c r="Y47" s="44">
        <f t="shared" si="8"/>
        <v>1</v>
      </c>
      <c r="Z47" s="44">
        <f t="shared" si="8"/>
        <v>1</v>
      </c>
      <c r="AA47" s="44">
        <f t="shared" si="8"/>
        <v>1</v>
      </c>
      <c r="AB47" s="44">
        <f t="shared" si="8"/>
        <v>1</v>
      </c>
      <c r="AC47" s="45">
        <f t="shared" si="8"/>
        <v>1</v>
      </c>
      <c r="AD47" s="43">
        <f t="shared" si="8"/>
        <v>0</v>
      </c>
      <c r="AE47" s="44">
        <f t="shared" si="8"/>
        <v>0</v>
      </c>
      <c r="AF47" s="44">
        <f t="shared" si="8"/>
        <v>0</v>
      </c>
      <c r="AG47" s="44">
        <f t="shared" si="8"/>
        <v>0</v>
      </c>
      <c r="AH47" s="44">
        <f t="shared" si="8"/>
        <v>0</v>
      </c>
      <c r="AI47" s="44">
        <f t="shared" si="8"/>
        <v>0</v>
      </c>
      <c r="AJ47" s="44">
        <f t="shared" si="8"/>
        <v>0</v>
      </c>
      <c r="AK47" s="44">
        <f t="shared" si="8"/>
        <v>0</v>
      </c>
      <c r="AL47" s="44">
        <f t="shared" ref="AL47:BA50" si="13">+IF(AND(AL$3&gt;=$D47,AL$3&lt;=$E47),1,0)</f>
        <v>0</v>
      </c>
      <c r="AM47" s="44">
        <f t="shared" si="13"/>
        <v>0</v>
      </c>
      <c r="AN47" s="44">
        <f t="shared" si="13"/>
        <v>0</v>
      </c>
      <c r="AO47" s="45">
        <f t="shared" si="13"/>
        <v>0</v>
      </c>
      <c r="AP47" s="43">
        <f t="shared" si="13"/>
        <v>0</v>
      </c>
      <c r="AQ47" s="44">
        <f t="shared" si="13"/>
        <v>0</v>
      </c>
      <c r="AR47" s="44">
        <f t="shared" si="13"/>
        <v>0</v>
      </c>
      <c r="AS47" s="44">
        <f t="shared" si="13"/>
        <v>0</v>
      </c>
      <c r="AT47" s="44">
        <f t="shared" si="13"/>
        <v>0</v>
      </c>
      <c r="AU47" s="44">
        <f t="shared" si="13"/>
        <v>0</v>
      </c>
      <c r="AV47" s="44">
        <f t="shared" si="13"/>
        <v>0</v>
      </c>
      <c r="AW47" s="44">
        <f t="shared" si="13"/>
        <v>0</v>
      </c>
      <c r="AX47" s="44">
        <f t="shared" si="13"/>
        <v>0</v>
      </c>
      <c r="AY47" s="44">
        <f t="shared" si="13"/>
        <v>0</v>
      </c>
      <c r="AZ47" s="44">
        <f t="shared" si="13"/>
        <v>0</v>
      </c>
      <c r="BA47" s="45">
        <f t="shared" si="13"/>
        <v>0</v>
      </c>
    </row>
    <row r="48" spans="1:53" x14ac:dyDescent="0.25">
      <c r="A48" s="56"/>
      <c r="B48" s="56" t="s">
        <v>530</v>
      </c>
      <c r="C48" s="56" t="s">
        <v>220</v>
      </c>
      <c r="D48" s="57">
        <v>44927</v>
      </c>
      <c r="E48" s="57">
        <v>45291</v>
      </c>
      <c r="F48" s="43">
        <f t="shared" si="11"/>
        <v>1</v>
      </c>
      <c r="G48" s="44">
        <f t="shared" si="11"/>
        <v>1</v>
      </c>
      <c r="H48" s="44">
        <f t="shared" si="11"/>
        <v>1</v>
      </c>
      <c r="I48" s="44">
        <f t="shared" si="11"/>
        <v>1</v>
      </c>
      <c r="J48" s="44">
        <f t="shared" si="11"/>
        <v>1</v>
      </c>
      <c r="K48" s="44">
        <f t="shared" si="11"/>
        <v>1</v>
      </c>
      <c r="L48" s="44">
        <f t="shared" si="11"/>
        <v>1</v>
      </c>
      <c r="M48" s="44">
        <f t="shared" si="11"/>
        <v>1</v>
      </c>
      <c r="N48" s="44">
        <f t="shared" si="11"/>
        <v>1</v>
      </c>
      <c r="O48" s="44">
        <f t="shared" si="11"/>
        <v>1</v>
      </c>
      <c r="P48" s="44">
        <f t="shared" si="11"/>
        <v>1</v>
      </c>
      <c r="Q48" s="45">
        <f t="shared" si="11"/>
        <v>1</v>
      </c>
      <c r="R48" s="43">
        <f t="shared" si="11"/>
        <v>0</v>
      </c>
      <c r="S48" s="44">
        <f t="shared" si="11"/>
        <v>0</v>
      </c>
      <c r="T48" s="44">
        <f t="shared" si="11"/>
        <v>0</v>
      </c>
      <c r="U48" s="44">
        <f t="shared" si="10"/>
        <v>0</v>
      </c>
      <c r="V48" s="44">
        <f t="shared" si="8"/>
        <v>0</v>
      </c>
      <c r="W48" s="44">
        <f t="shared" si="8"/>
        <v>0</v>
      </c>
      <c r="X48" s="44">
        <f t="shared" si="8"/>
        <v>0</v>
      </c>
      <c r="Y48" s="44">
        <f t="shared" si="8"/>
        <v>0</v>
      </c>
      <c r="Z48" s="44">
        <f t="shared" si="8"/>
        <v>0</v>
      </c>
      <c r="AA48" s="44">
        <f t="shared" si="8"/>
        <v>0</v>
      </c>
      <c r="AB48" s="44">
        <f t="shared" si="8"/>
        <v>0</v>
      </c>
      <c r="AC48" s="45">
        <f t="shared" si="8"/>
        <v>0</v>
      </c>
      <c r="AD48" s="43">
        <f t="shared" si="8"/>
        <v>0</v>
      </c>
      <c r="AE48" s="44">
        <f t="shared" si="8"/>
        <v>0</v>
      </c>
      <c r="AF48" s="44">
        <f t="shared" si="8"/>
        <v>0</v>
      </c>
      <c r="AG48" s="44">
        <f t="shared" si="8"/>
        <v>0</v>
      </c>
      <c r="AH48" s="44">
        <f t="shared" si="8"/>
        <v>0</v>
      </c>
      <c r="AI48" s="44">
        <f t="shared" si="8"/>
        <v>0</v>
      </c>
      <c r="AJ48" s="44">
        <f t="shared" si="8"/>
        <v>0</v>
      </c>
      <c r="AK48" s="44">
        <f t="shared" si="8"/>
        <v>0</v>
      </c>
      <c r="AL48" s="44">
        <f t="shared" si="13"/>
        <v>0</v>
      </c>
      <c r="AM48" s="44">
        <f t="shared" si="13"/>
        <v>0</v>
      </c>
      <c r="AN48" s="44">
        <f t="shared" si="13"/>
        <v>0</v>
      </c>
      <c r="AO48" s="45">
        <f t="shared" si="13"/>
        <v>0</v>
      </c>
      <c r="AP48" s="43">
        <f t="shared" si="13"/>
        <v>0</v>
      </c>
      <c r="AQ48" s="44">
        <f t="shared" si="13"/>
        <v>0</v>
      </c>
      <c r="AR48" s="44">
        <f t="shared" si="13"/>
        <v>0</v>
      </c>
      <c r="AS48" s="44">
        <f t="shared" si="13"/>
        <v>0</v>
      </c>
      <c r="AT48" s="44">
        <f t="shared" si="13"/>
        <v>0</v>
      </c>
      <c r="AU48" s="44">
        <f t="shared" si="13"/>
        <v>0</v>
      </c>
      <c r="AV48" s="44">
        <f t="shared" si="13"/>
        <v>0</v>
      </c>
      <c r="AW48" s="44">
        <f t="shared" si="13"/>
        <v>0</v>
      </c>
      <c r="AX48" s="44">
        <f t="shared" si="13"/>
        <v>0</v>
      </c>
      <c r="AY48" s="44">
        <f t="shared" si="13"/>
        <v>0</v>
      </c>
      <c r="AZ48" s="44">
        <f t="shared" si="13"/>
        <v>0</v>
      </c>
      <c r="BA48" s="45">
        <f t="shared" si="13"/>
        <v>0</v>
      </c>
    </row>
    <row r="49" spans="1:53" x14ac:dyDescent="0.25">
      <c r="A49" s="56"/>
      <c r="B49" s="56" t="s">
        <v>531</v>
      </c>
      <c r="C49" s="56" t="s">
        <v>225</v>
      </c>
      <c r="D49" s="57">
        <v>45224</v>
      </c>
      <c r="E49" s="57">
        <v>45657</v>
      </c>
      <c r="F49" s="43">
        <f t="shared" si="11"/>
        <v>0</v>
      </c>
      <c r="G49" s="44">
        <f t="shared" si="11"/>
        <v>0</v>
      </c>
      <c r="H49" s="44">
        <f t="shared" si="11"/>
        <v>0</v>
      </c>
      <c r="I49" s="44">
        <f t="shared" si="11"/>
        <v>0</v>
      </c>
      <c r="J49" s="44">
        <f t="shared" si="11"/>
        <v>0</v>
      </c>
      <c r="K49" s="44">
        <f t="shared" si="11"/>
        <v>0</v>
      </c>
      <c r="L49" s="44">
        <f t="shared" si="11"/>
        <v>0</v>
      </c>
      <c r="M49" s="44">
        <f t="shared" si="11"/>
        <v>0</v>
      </c>
      <c r="N49" s="44">
        <f t="shared" si="11"/>
        <v>0</v>
      </c>
      <c r="O49" s="44">
        <f t="shared" si="11"/>
        <v>0</v>
      </c>
      <c r="P49" s="44">
        <f t="shared" si="11"/>
        <v>1</v>
      </c>
      <c r="Q49" s="45">
        <f t="shared" si="11"/>
        <v>1</v>
      </c>
      <c r="R49" s="43">
        <f t="shared" si="11"/>
        <v>1</v>
      </c>
      <c r="S49" s="44">
        <f t="shared" si="11"/>
        <v>1</v>
      </c>
      <c r="T49" s="44">
        <f t="shared" si="11"/>
        <v>1</v>
      </c>
      <c r="U49" s="44">
        <f t="shared" si="10"/>
        <v>1</v>
      </c>
      <c r="V49" s="44">
        <f t="shared" si="8"/>
        <v>1</v>
      </c>
      <c r="W49" s="44">
        <f t="shared" si="8"/>
        <v>1</v>
      </c>
      <c r="X49" s="44">
        <f t="shared" si="8"/>
        <v>1</v>
      </c>
      <c r="Y49" s="44">
        <f t="shared" si="8"/>
        <v>1</v>
      </c>
      <c r="Z49" s="44">
        <f t="shared" si="8"/>
        <v>1</v>
      </c>
      <c r="AA49" s="44">
        <f t="shared" si="8"/>
        <v>1</v>
      </c>
      <c r="AB49" s="44">
        <f t="shared" si="8"/>
        <v>1</v>
      </c>
      <c r="AC49" s="45">
        <f t="shared" si="8"/>
        <v>1</v>
      </c>
      <c r="AD49" s="43">
        <f t="shared" si="8"/>
        <v>0</v>
      </c>
      <c r="AE49" s="44">
        <f t="shared" si="8"/>
        <v>0</v>
      </c>
      <c r="AF49" s="44">
        <f t="shared" si="8"/>
        <v>0</v>
      </c>
      <c r="AG49" s="44">
        <f t="shared" si="8"/>
        <v>0</v>
      </c>
      <c r="AH49" s="44">
        <f t="shared" si="8"/>
        <v>0</v>
      </c>
      <c r="AI49" s="44">
        <f t="shared" si="8"/>
        <v>0</v>
      </c>
      <c r="AJ49" s="44">
        <f t="shared" si="8"/>
        <v>0</v>
      </c>
      <c r="AK49" s="44">
        <f t="shared" si="8"/>
        <v>0</v>
      </c>
      <c r="AL49" s="44">
        <f t="shared" si="13"/>
        <v>0</v>
      </c>
      <c r="AM49" s="44">
        <f t="shared" si="13"/>
        <v>0</v>
      </c>
      <c r="AN49" s="44">
        <f t="shared" si="13"/>
        <v>0</v>
      </c>
      <c r="AO49" s="45">
        <f t="shared" si="13"/>
        <v>0</v>
      </c>
      <c r="AP49" s="43">
        <f t="shared" si="13"/>
        <v>0</v>
      </c>
      <c r="AQ49" s="44">
        <f t="shared" si="13"/>
        <v>0</v>
      </c>
      <c r="AR49" s="44">
        <f t="shared" si="13"/>
        <v>0</v>
      </c>
      <c r="AS49" s="44">
        <f t="shared" si="13"/>
        <v>0</v>
      </c>
      <c r="AT49" s="44">
        <f t="shared" si="13"/>
        <v>0</v>
      </c>
      <c r="AU49" s="44">
        <f t="shared" si="13"/>
        <v>0</v>
      </c>
      <c r="AV49" s="44">
        <f t="shared" si="13"/>
        <v>0</v>
      </c>
      <c r="AW49" s="44">
        <f t="shared" si="13"/>
        <v>0</v>
      </c>
      <c r="AX49" s="44">
        <f t="shared" si="13"/>
        <v>0</v>
      </c>
      <c r="AY49" s="44">
        <f t="shared" si="13"/>
        <v>0</v>
      </c>
      <c r="AZ49" s="44">
        <f t="shared" si="13"/>
        <v>0</v>
      </c>
      <c r="BA49" s="45">
        <f t="shared" si="13"/>
        <v>0</v>
      </c>
    </row>
    <row r="50" spans="1:53" x14ac:dyDescent="0.25">
      <c r="A50" s="56"/>
      <c r="B50" s="56" t="s">
        <v>532</v>
      </c>
      <c r="C50" s="56" t="s">
        <v>228</v>
      </c>
      <c r="D50" s="57">
        <v>45292</v>
      </c>
      <c r="E50" s="57">
        <v>45657</v>
      </c>
      <c r="F50" s="43">
        <f t="shared" si="11"/>
        <v>0</v>
      </c>
      <c r="G50" s="44">
        <f t="shared" si="11"/>
        <v>0</v>
      </c>
      <c r="H50" s="44">
        <f t="shared" si="11"/>
        <v>0</v>
      </c>
      <c r="I50" s="44">
        <f t="shared" si="11"/>
        <v>0</v>
      </c>
      <c r="J50" s="44">
        <f t="shared" si="11"/>
        <v>0</v>
      </c>
      <c r="K50" s="44">
        <f t="shared" si="11"/>
        <v>0</v>
      </c>
      <c r="L50" s="44">
        <f t="shared" si="11"/>
        <v>0</v>
      </c>
      <c r="M50" s="44">
        <f t="shared" si="11"/>
        <v>0</v>
      </c>
      <c r="N50" s="44">
        <f t="shared" si="11"/>
        <v>0</v>
      </c>
      <c r="O50" s="44">
        <f t="shared" si="11"/>
        <v>0</v>
      </c>
      <c r="P50" s="44">
        <f t="shared" si="11"/>
        <v>0</v>
      </c>
      <c r="Q50" s="45">
        <f t="shared" si="11"/>
        <v>0</v>
      </c>
      <c r="R50" s="43">
        <f t="shared" si="11"/>
        <v>1</v>
      </c>
      <c r="S50" s="44">
        <f t="shared" si="11"/>
        <v>1</v>
      </c>
      <c r="T50" s="44">
        <f t="shared" si="11"/>
        <v>1</v>
      </c>
      <c r="U50" s="44">
        <f t="shared" si="10"/>
        <v>1</v>
      </c>
      <c r="V50" s="44">
        <f t="shared" si="8"/>
        <v>1</v>
      </c>
      <c r="W50" s="44">
        <f t="shared" si="8"/>
        <v>1</v>
      </c>
      <c r="X50" s="44">
        <f t="shared" si="8"/>
        <v>1</v>
      </c>
      <c r="Y50" s="44">
        <f t="shared" si="8"/>
        <v>1</v>
      </c>
      <c r="Z50" s="44">
        <f t="shared" si="8"/>
        <v>1</v>
      </c>
      <c r="AA50" s="44">
        <f t="shared" si="8"/>
        <v>1</v>
      </c>
      <c r="AB50" s="44">
        <f t="shared" si="8"/>
        <v>1</v>
      </c>
      <c r="AC50" s="45">
        <f t="shared" si="8"/>
        <v>1</v>
      </c>
      <c r="AD50" s="43">
        <f t="shared" si="8"/>
        <v>0</v>
      </c>
      <c r="AE50" s="44">
        <f t="shared" si="8"/>
        <v>0</v>
      </c>
      <c r="AF50" s="44">
        <f t="shared" si="8"/>
        <v>0</v>
      </c>
      <c r="AG50" s="44">
        <f t="shared" si="8"/>
        <v>0</v>
      </c>
      <c r="AH50" s="44">
        <f t="shared" si="8"/>
        <v>0</v>
      </c>
      <c r="AI50" s="44">
        <f t="shared" si="8"/>
        <v>0</v>
      </c>
      <c r="AJ50" s="44">
        <f t="shared" si="8"/>
        <v>0</v>
      </c>
      <c r="AK50" s="44">
        <f t="shared" si="8"/>
        <v>0</v>
      </c>
      <c r="AL50" s="44">
        <f t="shared" si="13"/>
        <v>0</v>
      </c>
      <c r="AM50" s="44">
        <f t="shared" si="13"/>
        <v>0</v>
      </c>
      <c r="AN50" s="44">
        <f t="shared" si="13"/>
        <v>0</v>
      </c>
      <c r="AO50" s="45">
        <f t="shared" si="13"/>
        <v>0</v>
      </c>
      <c r="AP50" s="43">
        <f t="shared" si="13"/>
        <v>0</v>
      </c>
      <c r="AQ50" s="44">
        <f t="shared" si="13"/>
        <v>0</v>
      </c>
      <c r="AR50" s="44">
        <f t="shared" si="13"/>
        <v>0</v>
      </c>
      <c r="AS50" s="44">
        <f t="shared" si="13"/>
        <v>0</v>
      </c>
      <c r="AT50" s="44">
        <f t="shared" si="13"/>
        <v>0</v>
      </c>
      <c r="AU50" s="44">
        <f t="shared" si="13"/>
        <v>0</v>
      </c>
      <c r="AV50" s="44">
        <f t="shared" si="13"/>
        <v>0</v>
      </c>
      <c r="AW50" s="44">
        <f t="shared" si="13"/>
        <v>0</v>
      </c>
      <c r="AX50" s="44">
        <f t="shared" si="13"/>
        <v>0</v>
      </c>
      <c r="AY50" s="44">
        <f t="shared" si="13"/>
        <v>0</v>
      </c>
      <c r="AZ50" s="44">
        <f t="shared" si="13"/>
        <v>0</v>
      </c>
      <c r="BA50" s="45">
        <f t="shared" si="13"/>
        <v>0</v>
      </c>
    </row>
    <row r="51" spans="1:53" x14ac:dyDescent="0.25">
      <c r="A51" s="56"/>
      <c r="B51" s="56" t="s">
        <v>533</v>
      </c>
      <c r="C51" s="56" t="s">
        <v>231</v>
      </c>
      <c r="D51" s="57">
        <v>45224</v>
      </c>
      <c r="E51" s="57">
        <v>45657</v>
      </c>
      <c r="F51" s="43">
        <f t="shared" si="11"/>
        <v>0</v>
      </c>
      <c r="G51" s="44">
        <f t="shared" si="11"/>
        <v>0</v>
      </c>
      <c r="H51" s="44">
        <f t="shared" si="11"/>
        <v>0</v>
      </c>
      <c r="I51" s="44">
        <f t="shared" si="11"/>
        <v>0</v>
      </c>
      <c r="J51" s="44">
        <f t="shared" si="11"/>
        <v>0</v>
      </c>
      <c r="K51" s="44">
        <f t="shared" si="11"/>
        <v>0</v>
      </c>
      <c r="L51" s="44">
        <f t="shared" si="11"/>
        <v>0</v>
      </c>
      <c r="M51" s="44">
        <f t="shared" si="11"/>
        <v>0</v>
      </c>
      <c r="N51" s="44">
        <f t="shared" si="11"/>
        <v>0</v>
      </c>
      <c r="O51" s="44">
        <f t="shared" si="11"/>
        <v>0</v>
      </c>
      <c r="P51" s="44">
        <f t="shared" si="11"/>
        <v>1</v>
      </c>
      <c r="Q51" s="45">
        <f t="shared" si="11"/>
        <v>1</v>
      </c>
      <c r="R51" s="43">
        <f t="shared" si="11"/>
        <v>1</v>
      </c>
      <c r="S51" s="44">
        <f t="shared" si="11"/>
        <v>1</v>
      </c>
      <c r="T51" s="44">
        <f t="shared" si="11"/>
        <v>1</v>
      </c>
      <c r="U51" s="44">
        <f t="shared" si="10"/>
        <v>1</v>
      </c>
      <c r="V51" s="44">
        <f t="shared" si="10"/>
        <v>1</v>
      </c>
      <c r="W51" s="44">
        <f t="shared" si="10"/>
        <v>1</v>
      </c>
      <c r="X51" s="44">
        <f t="shared" si="10"/>
        <v>1</v>
      </c>
      <c r="Y51" s="44">
        <f t="shared" si="10"/>
        <v>1</v>
      </c>
      <c r="Z51" s="44">
        <f t="shared" si="10"/>
        <v>1</v>
      </c>
      <c r="AA51" s="44">
        <f t="shared" si="10"/>
        <v>1</v>
      </c>
      <c r="AB51" s="44">
        <f t="shared" si="10"/>
        <v>1</v>
      </c>
      <c r="AC51" s="45">
        <f t="shared" si="10"/>
        <v>1</v>
      </c>
      <c r="AD51" s="43">
        <f t="shared" si="10"/>
        <v>0</v>
      </c>
      <c r="AE51" s="44">
        <f t="shared" si="10"/>
        <v>0</v>
      </c>
      <c r="AF51" s="44">
        <f t="shared" si="10"/>
        <v>0</v>
      </c>
      <c r="AG51" s="44">
        <f t="shared" si="10"/>
        <v>0</v>
      </c>
      <c r="AH51" s="44">
        <f t="shared" si="10"/>
        <v>0</v>
      </c>
      <c r="AI51" s="44">
        <f t="shared" si="10"/>
        <v>0</v>
      </c>
      <c r="AJ51" s="44">
        <f t="shared" si="10"/>
        <v>0</v>
      </c>
      <c r="AK51" s="44">
        <f t="shared" ref="AK51:BA66" si="14">+IF(AND(AK$3&gt;=$D51,AK$3&lt;=$E51),1,0)</f>
        <v>0</v>
      </c>
      <c r="AL51" s="44">
        <f t="shared" si="14"/>
        <v>0</v>
      </c>
      <c r="AM51" s="44">
        <f t="shared" si="14"/>
        <v>0</v>
      </c>
      <c r="AN51" s="44">
        <f t="shared" si="14"/>
        <v>0</v>
      </c>
      <c r="AO51" s="45">
        <f t="shared" si="14"/>
        <v>0</v>
      </c>
      <c r="AP51" s="43">
        <f t="shared" si="14"/>
        <v>0</v>
      </c>
      <c r="AQ51" s="44">
        <f t="shared" si="14"/>
        <v>0</v>
      </c>
      <c r="AR51" s="44">
        <f t="shared" si="14"/>
        <v>0</v>
      </c>
      <c r="AS51" s="44">
        <f t="shared" si="14"/>
        <v>0</v>
      </c>
      <c r="AT51" s="44">
        <f t="shared" si="14"/>
        <v>0</v>
      </c>
      <c r="AU51" s="44">
        <f t="shared" si="14"/>
        <v>0</v>
      </c>
      <c r="AV51" s="44">
        <f t="shared" si="14"/>
        <v>0</v>
      </c>
      <c r="AW51" s="44">
        <f t="shared" si="14"/>
        <v>0</v>
      </c>
      <c r="AX51" s="44">
        <f t="shared" si="14"/>
        <v>0</v>
      </c>
      <c r="AY51" s="44">
        <f t="shared" si="14"/>
        <v>0</v>
      </c>
      <c r="AZ51" s="44">
        <f t="shared" si="14"/>
        <v>0</v>
      </c>
      <c r="BA51" s="45">
        <f t="shared" si="14"/>
        <v>0</v>
      </c>
    </row>
    <row r="52" spans="1:53" x14ac:dyDescent="0.25">
      <c r="A52" s="56" t="s">
        <v>234</v>
      </c>
      <c r="B52" s="56" t="s">
        <v>534</v>
      </c>
      <c r="C52" s="56" t="s">
        <v>235</v>
      </c>
      <c r="D52" s="57">
        <v>44927</v>
      </c>
      <c r="E52" s="57">
        <v>45992</v>
      </c>
      <c r="F52" s="43">
        <f t="shared" si="11"/>
        <v>1</v>
      </c>
      <c r="G52" s="44">
        <f t="shared" si="11"/>
        <v>1</v>
      </c>
      <c r="H52" s="44">
        <f t="shared" si="11"/>
        <v>1</v>
      </c>
      <c r="I52" s="44">
        <f t="shared" si="11"/>
        <v>1</v>
      </c>
      <c r="J52" s="44">
        <f t="shared" si="11"/>
        <v>1</v>
      </c>
      <c r="K52" s="44">
        <f t="shared" si="11"/>
        <v>1</v>
      </c>
      <c r="L52" s="44">
        <f t="shared" si="11"/>
        <v>1</v>
      </c>
      <c r="M52" s="44">
        <f t="shared" si="11"/>
        <v>1</v>
      </c>
      <c r="N52" s="44">
        <f t="shared" si="11"/>
        <v>1</v>
      </c>
      <c r="O52" s="44">
        <f t="shared" si="11"/>
        <v>1</v>
      </c>
      <c r="P52" s="44">
        <f t="shared" si="11"/>
        <v>1</v>
      </c>
      <c r="Q52" s="45">
        <f t="shared" si="11"/>
        <v>1</v>
      </c>
      <c r="R52" s="43">
        <f t="shared" si="11"/>
        <v>1</v>
      </c>
      <c r="S52" s="44">
        <f t="shared" si="11"/>
        <v>1</v>
      </c>
      <c r="T52" s="44">
        <f t="shared" si="11"/>
        <v>1</v>
      </c>
      <c r="U52" s="44">
        <f t="shared" si="11"/>
        <v>1</v>
      </c>
      <c r="V52" s="44">
        <f t="shared" ref="V52:AK67" si="15">+IF(AND(V$3&gt;=$D52,V$3&lt;=$E52),1,0)</f>
        <v>1</v>
      </c>
      <c r="W52" s="44">
        <f t="shared" si="15"/>
        <v>1</v>
      </c>
      <c r="X52" s="44">
        <f t="shared" si="15"/>
        <v>1</v>
      </c>
      <c r="Y52" s="44">
        <f t="shared" si="15"/>
        <v>1</v>
      </c>
      <c r="Z52" s="44">
        <f t="shared" si="15"/>
        <v>1</v>
      </c>
      <c r="AA52" s="44">
        <f t="shared" si="15"/>
        <v>1</v>
      </c>
      <c r="AB52" s="44">
        <f t="shared" si="15"/>
        <v>1</v>
      </c>
      <c r="AC52" s="45">
        <f t="shared" si="15"/>
        <v>1</v>
      </c>
      <c r="AD52" s="43">
        <f t="shared" si="15"/>
        <v>1</v>
      </c>
      <c r="AE52" s="44">
        <f t="shared" si="15"/>
        <v>1</v>
      </c>
      <c r="AF52" s="44">
        <f t="shared" si="15"/>
        <v>1</v>
      </c>
      <c r="AG52" s="44">
        <f t="shared" si="15"/>
        <v>1</v>
      </c>
      <c r="AH52" s="44">
        <f t="shared" si="15"/>
        <v>1</v>
      </c>
      <c r="AI52" s="44">
        <f t="shared" si="15"/>
        <v>1</v>
      </c>
      <c r="AJ52" s="44">
        <f t="shared" si="15"/>
        <v>1</v>
      </c>
      <c r="AK52" s="44">
        <f t="shared" si="15"/>
        <v>1</v>
      </c>
      <c r="AL52" s="44">
        <f t="shared" si="14"/>
        <v>1</v>
      </c>
      <c r="AM52" s="44">
        <f t="shared" si="14"/>
        <v>1</v>
      </c>
      <c r="AN52" s="44">
        <f t="shared" si="14"/>
        <v>1</v>
      </c>
      <c r="AO52" s="45">
        <f t="shared" si="14"/>
        <v>1</v>
      </c>
      <c r="AP52" s="43">
        <f t="shared" si="14"/>
        <v>0</v>
      </c>
      <c r="AQ52" s="44">
        <f t="shared" si="14"/>
        <v>0</v>
      </c>
      <c r="AR52" s="44">
        <f t="shared" si="14"/>
        <v>0</v>
      </c>
      <c r="AS52" s="44">
        <f t="shared" si="14"/>
        <v>0</v>
      </c>
      <c r="AT52" s="44">
        <f t="shared" si="14"/>
        <v>0</v>
      </c>
      <c r="AU52" s="44">
        <f t="shared" si="14"/>
        <v>0</v>
      </c>
      <c r="AV52" s="44">
        <f t="shared" si="14"/>
        <v>0</v>
      </c>
      <c r="AW52" s="44">
        <f t="shared" si="14"/>
        <v>0</v>
      </c>
      <c r="AX52" s="44">
        <f t="shared" si="14"/>
        <v>0</v>
      </c>
      <c r="AY52" s="44">
        <f t="shared" si="14"/>
        <v>0</v>
      </c>
      <c r="AZ52" s="44">
        <f t="shared" si="14"/>
        <v>0</v>
      </c>
      <c r="BA52" s="45">
        <f t="shared" si="14"/>
        <v>0</v>
      </c>
    </row>
    <row r="53" spans="1:53" x14ac:dyDescent="0.25">
      <c r="A53" s="56"/>
      <c r="B53" s="56" t="s">
        <v>535</v>
      </c>
      <c r="C53" s="56" t="s">
        <v>235</v>
      </c>
      <c r="D53" s="57">
        <v>44927</v>
      </c>
      <c r="E53" s="57">
        <v>45992</v>
      </c>
      <c r="F53" s="43">
        <f t="shared" ref="F53:U68" si="16">+IF(AND(F$3&gt;=$D53,F$3&lt;=$E53),1,0)</f>
        <v>1</v>
      </c>
      <c r="G53" s="44">
        <f t="shared" si="16"/>
        <v>1</v>
      </c>
      <c r="H53" s="44">
        <f t="shared" si="16"/>
        <v>1</v>
      </c>
      <c r="I53" s="44">
        <f t="shared" si="16"/>
        <v>1</v>
      </c>
      <c r="J53" s="44">
        <f t="shared" si="16"/>
        <v>1</v>
      </c>
      <c r="K53" s="44">
        <f t="shared" si="16"/>
        <v>1</v>
      </c>
      <c r="L53" s="44">
        <f t="shared" si="16"/>
        <v>1</v>
      </c>
      <c r="M53" s="44">
        <f t="shared" si="16"/>
        <v>1</v>
      </c>
      <c r="N53" s="44">
        <f t="shared" si="16"/>
        <v>1</v>
      </c>
      <c r="O53" s="44">
        <f t="shared" si="16"/>
        <v>1</v>
      </c>
      <c r="P53" s="44">
        <f t="shared" si="16"/>
        <v>1</v>
      </c>
      <c r="Q53" s="45">
        <f t="shared" si="16"/>
        <v>1</v>
      </c>
      <c r="R53" s="43">
        <f t="shared" si="16"/>
        <v>1</v>
      </c>
      <c r="S53" s="44">
        <f t="shared" si="16"/>
        <v>1</v>
      </c>
      <c r="T53" s="44">
        <f t="shared" si="16"/>
        <v>1</v>
      </c>
      <c r="U53" s="44">
        <f t="shared" si="16"/>
        <v>1</v>
      </c>
      <c r="V53" s="44">
        <f t="shared" si="15"/>
        <v>1</v>
      </c>
      <c r="W53" s="44">
        <f t="shared" si="15"/>
        <v>1</v>
      </c>
      <c r="X53" s="44">
        <f t="shared" si="15"/>
        <v>1</v>
      </c>
      <c r="Y53" s="44">
        <f t="shared" si="15"/>
        <v>1</v>
      </c>
      <c r="Z53" s="44">
        <f t="shared" si="15"/>
        <v>1</v>
      </c>
      <c r="AA53" s="44">
        <f t="shared" si="15"/>
        <v>1</v>
      </c>
      <c r="AB53" s="44">
        <f t="shared" si="15"/>
        <v>1</v>
      </c>
      <c r="AC53" s="45">
        <f t="shared" si="15"/>
        <v>1</v>
      </c>
      <c r="AD53" s="43">
        <f t="shared" si="15"/>
        <v>1</v>
      </c>
      <c r="AE53" s="44">
        <f t="shared" si="15"/>
        <v>1</v>
      </c>
      <c r="AF53" s="44">
        <f t="shared" si="15"/>
        <v>1</v>
      </c>
      <c r="AG53" s="44">
        <f t="shared" si="15"/>
        <v>1</v>
      </c>
      <c r="AH53" s="44">
        <f t="shared" si="15"/>
        <v>1</v>
      </c>
      <c r="AI53" s="44">
        <f t="shared" si="15"/>
        <v>1</v>
      </c>
      <c r="AJ53" s="44">
        <f t="shared" si="15"/>
        <v>1</v>
      </c>
      <c r="AK53" s="44">
        <f t="shared" si="15"/>
        <v>1</v>
      </c>
      <c r="AL53" s="44">
        <f t="shared" si="14"/>
        <v>1</v>
      </c>
      <c r="AM53" s="44">
        <f t="shared" si="14"/>
        <v>1</v>
      </c>
      <c r="AN53" s="44">
        <f t="shared" si="14"/>
        <v>1</v>
      </c>
      <c r="AO53" s="45">
        <f t="shared" si="14"/>
        <v>1</v>
      </c>
      <c r="AP53" s="43">
        <f t="shared" si="14"/>
        <v>0</v>
      </c>
      <c r="AQ53" s="44">
        <f t="shared" si="14"/>
        <v>0</v>
      </c>
      <c r="AR53" s="44">
        <f t="shared" si="14"/>
        <v>0</v>
      </c>
      <c r="AS53" s="44">
        <f t="shared" si="14"/>
        <v>0</v>
      </c>
      <c r="AT53" s="44">
        <f t="shared" si="14"/>
        <v>0</v>
      </c>
      <c r="AU53" s="44">
        <f t="shared" si="14"/>
        <v>0</v>
      </c>
      <c r="AV53" s="44">
        <f t="shared" si="14"/>
        <v>0</v>
      </c>
      <c r="AW53" s="44">
        <f t="shared" si="14"/>
        <v>0</v>
      </c>
      <c r="AX53" s="44">
        <f t="shared" si="14"/>
        <v>0</v>
      </c>
      <c r="AY53" s="44">
        <f t="shared" si="14"/>
        <v>0</v>
      </c>
      <c r="AZ53" s="44">
        <f t="shared" si="14"/>
        <v>0</v>
      </c>
      <c r="BA53" s="45">
        <f t="shared" si="14"/>
        <v>0</v>
      </c>
    </row>
    <row r="54" spans="1:53" x14ac:dyDescent="0.25">
      <c r="A54" s="56" t="s">
        <v>243</v>
      </c>
      <c r="B54" s="56" t="s">
        <v>536</v>
      </c>
      <c r="C54" s="56" t="s">
        <v>244</v>
      </c>
      <c r="D54" s="57">
        <v>45231</v>
      </c>
      <c r="E54" s="57">
        <v>45656</v>
      </c>
      <c r="F54" s="43">
        <f t="shared" si="16"/>
        <v>0</v>
      </c>
      <c r="G54" s="44">
        <f t="shared" si="16"/>
        <v>0</v>
      </c>
      <c r="H54" s="44">
        <f t="shared" si="16"/>
        <v>0</v>
      </c>
      <c r="I54" s="44">
        <f t="shared" si="16"/>
        <v>0</v>
      </c>
      <c r="J54" s="44">
        <f t="shared" si="16"/>
        <v>0</v>
      </c>
      <c r="K54" s="44">
        <f t="shared" si="16"/>
        <v>0</v>
      </c>
      <c r="L54" s="44">
        <f t="shared" si="16"/>
        <v>0</v>
      </c>
      <c r="M54" s="44">
        <f t="shared" si="16"/>
        <v>0</v>
      </c>
      <c r="N54" s="44">
        <f t="shared" si="16"/>
        <v>0</v>
      </c>
      <c r="O54" s="44">
        <f t="shared" si="16"/>
        <v>0</v>
      </c>
      <c r="P54" s="44">
        <f t="shared" si="16"/>
        <v>1</v>
      </c>
      <c r="Q54" s="45">
        <f t="shared" si="16"/>
        <v>1</v>
      </c>
      <c r="R54" s="43">
        <f t="shared" si="16"/>
        <v>1</v>
      </c>
      <c r="S54" s="44">
        <f t="shared" si="16"/>
        <v>1</v>
      </c>
      <c r="T54" s="44">
        <f t="shared" si="16"/>
        <v>1</v>
      </c>
      <c r="U54" s="44">
        <f t="shared" si="16"/>
        <v>1</v>
      </c>
      <c r="V54" s="44">
        <f t="shared" si="15"/>
        <v>1</v>
      </c>
      <c r="W54" s="44">
        <f t="shared" si="15"/>
        <v>1</v>
      </c>
      <c r="X54" s="44">
        <f t="shared" si="15"/>
        <v>1</v>
      </c>
      <c r="Y54" s="44">
        <f t="shared" si="15"/>
        <v>1</v>
      </c>
      <c r="Z54" s="44">
        <f t="shared" si="15"/>
        <v>1</v>
      </c>
      <c r="AA54" s="44">
        <f t="shared" si="15"/>
        <v>1</v>
      </c>
      <c r="AB54" s="44">
        <f t="shared" si="15"/>
        <v>1</v>
      </c>
      <c r="AC54" s="45">
        <f t="shared" si="15"/>
        <v>1</v>
      </c>
      <c r="AD54" s="43">
        <f t="shared" si="15"/>
        <v>0</v>
      </c>
      <c r="AE54" s="44">
        <f t="shared" si="15"/>
        <v>0</v>
      </c>
      <c r="AF54" s="44">
        <f t="shared" si="15"/>
        <v>0</v>
      </c>
      <c r="AG54" s="44">
        <f t="shared" si="15"/>
        <v>0</v>
      </c>
      <c r="AH54" s="44">
        <f t="shared" si="15"/>
        <v>0</v>
      </c>
      <c r="AI54" s="44">
        <f t="shared" si="15"/>
        <v>0</v>
      </c>
      <c r="AJ54" s="44">
        <f t="shared" si="15"/>
        <v>0</v>
      </c>
      <c r="AK54" s="44">
        <f t="shared" si="15"/>
        <v>0</v>
      </c>
      <c r="AL54" s="44">
        <f t="shared" si="14"/>
        <v>0</v>
      </c>
      <c r="AM54" s="44">
        <f t="shared" si="14"/>
        <v>0</v>
      </c>
      <c r="AN54" s="44">
        <f t="shared" si="14"/>
        <v>0</v>
      </c>
      <c r="AO54" s="45">
        <f t="shared" si="14"/>
        <v>0</v>
      </c>
      <c r="AP54" s="43">
        <f t="shared" si="14"/>
        <v>0</v>
      </c>
      <c r="AQ54" s="44">
        <f t="shared" si="14"/>
        <v>0</v>
      </c>
      <c r="AR54" s="44">
        <f t="shared" si="14"/>
        <v>0</v>
      </c>
      <c r="AS54" s="44">
        <f t="shared" si="14"/>
        <v>0</v>
      </c>
      <c r="AT54" s="44">
        <f t="shared" si="14"/>
        <v>0</v>
      </c>
      <c r="AU54" s="44">
        <f t="shared" si="14"/>
        <v>0</v>
      </c>
      <c r="AV54" s="44">
        <f t="shared" si="14"/>
        <v>0</v>
      </c>
      <c r="AW54" s="44">
        <f t="shared" si="14"/>
        <v>0</v>
      </c>
      <c r="AX54" s="44">
        <f t="shared" si="14"/>
        <v>0</v>
      </c>
      <c r="AY54" s="44">
        <f t="shared" si="14"/>
        <v>0</v>
      </c>
      <c r="AZ54" s="44">
        <f t="shared" si="14"/>
        <v>0</v>
      </c>
      <c r="BA54" s="45">
        <f t="shared" si="14"/>
        <v>0</v>
      </c>
    </row>
    <row r="55" spans="1:53" x14ac:dyDescent="0.25">
      <c r="A55" s="56"/>
      <c r="B55" s="56" t="s">
        <v>537</v>
      </c>
      <c r="C55" s="56" t="s">
        <v>247</v>
      </c>
      <c r="D55" s="57">
        <v>45231</v>
      </c>
      <c r="E55" s="57">
        <v>45366</v>
      </c>
      <c r="F55" s="43">
        <f t="shared" si="16"/>
        <v>0</v>
      </c>
      <c r="G55" s="44">
        <f t="shared" si="16"/>
        <v>0</v>
      </c>
      <c r="H55" s="44">
        <f t="shared" si="16"/>
        <v>0</v>
      </c>
      <c r="I55" s="44">
        <f t="shared" si="16"/>
        <v>0</v>
      </c>
      <c r="J55" s="44">
        <f t="shared" si="16"/>
        <v>0</v>
      </c>
      <c r="K55" s="44">
        <f t="shared" si="16"/>
        <v>0</v>
      </c>
      <c r="L55" s="44">
        <f t="shared" si="16"/>
        <v>0</v>
      </c>
      <c r="M55" s="44">
        <f t="shared" si="16"/>
        <v>0</v>
      </c>
      <c r="N55" s="44">
        <f t="shared" si="16"/>
        <v>0</v>
      </c>
      <c r="O55" s="44">
        <f t="shared" si="16"/>
        <v>0</v>
      </c>
      <c r="P55" s="44">
        <f t="shared" si="16"/>
        <v>1</v>
      </c>
      <c r="Q55" s="45">
        <f t="shared" si="16"/>
        <v>1</v>
      </c>
      <c r="R55" s="43">
        <f t="shared" si="16"/>
        <v>1</v>
      </c>
      <c r="S55" s="44">
        <f t="shared" si="16"/>
        <v>1</v>
      </c>
      <c r="T55" s="44">
        <f t="shared" si="16"/>
        <v>1</v>
      </c>
      <c r="U55" s="44">
        <f t="shared" si="16"/>
        <v>0</v>
      </c>
      <c r="V55" s="44">
        <f t="shared" si="15"/>
        <v>0</v>
      </c>
      <c r="W55" s="44">
        <f t="shared" si="15"/>
        <v>0</v>
      </c>
      <c r="X55" s="44">
        <f t="shared" si="15"/>
        <v>0</v>
      </c>
      <c r="Y55" s="44">
        <f t="shared" si="15"/>
        <v>0</v>
      </c>
      <c r="Z55" s="44">
        <f t="shared" si="15"/>
        <v>0</v>
      </c>
      <c r="AA55" s="44">
        <f t="shared" si="15"/>
        <v>0</v>
      </c>
      <c r="AB55" s="44">
        <f t="shared" si="15"/>
        <v>0</v>
      </c>
      <c r="AC55" s="45">
        <f t="shared" si="15"/>
        <v>0</v>
      </c>
      <c r="AD55" s="43">
        <f t="shared" si="15"/>
        <v>0</v>
      </c>
      <c r="AE55" s="44">
        <f t="shared" si="15"/>
        <v>0</v>
      </c>
      <c r="AF55" s="44">
        <f t="shared" si="15"/>
        <v>0</v>
      </c>
      <c r="AG55" s="44">
        <f t="shared" si="15"/>
        <v>0</v>
      </c>
      <c r="AH55" s="44">
        <f t="shared" si="15"/>
        <v>0</v>
      </c>
      <c r="AI55" s="44">
        <f t="shared" si="15"/>
        <v>0</v>
      </c>
      <c r="AJ55" s="44">
        <f t="shared" si="15"/>
        <v>0</v>
      </c>
      <c r="AK55" s="44">
        <f t="shared" si="15"/>
        <v>0</v>
      </c>
      <c r="AL55" s="44">
        <f t="shared" si="14"/>
        <v>0</v>
      </c>
      <c r="AM55" s="44">
        <f t="shared" si="14"/>
        <v>0</v>
      </c>
      <c r="AN55" s="44">
        <f t="shared" si="14"/>
        <v>0</v>
      </c>
      <c r="AO55" s="45">
        <f t="shared" si="14"/>
        <v>0</v>
      </c>
      <c r="AP55" s="43">
        <f t="shared" si="14"/>
        <v>0</v>
      </c>
      <c r="AQ55" s="44">
        <f t="shared" si="14"/>
        <v>0</v>
      </c>
      <c r="AR55" s="44">
        <f t="shared" si="14"/>
        <v>0</v>
      </c>
      <c r="AS55" s="44">
        <f t="shared" si="14"/>
        <v>0</v>
      </c>
      <c r="AT55" s="44">
        <f t="shared" si="14"/>
        <v>0</v>
      </c>
      <c r="AU55" s="44">
        <f t="shared" si="14"/>
        <v>0</v>
      </c>
      <c r="AV55" s="44">
        <f t="shared" si="14"/>
        <v>0</v>
      </c>
      <c r="AW55" s="44">
        <f t="shared" si="14"/>
        <v>0</v>
      </c>
      <c r="AX55" s="44">
        <f t="shared" si="14"/>
        <v>0</v>
      </c>
      <c r="AY55" s="44">
        <f t="shared" si="14"/>
        <v>0</v>
      </c>
      <c r="AZ55" s="44">
        <f t="shared" si="14"/>
        <v>0</v>
      </c>
      <c r="BA55" s="45">
        <f t="shared" si="14"/>
        <v>0</v>
      </c>
    </row>
    <row r="56" spans="1:53" x14ac:dyDescent="0.25">
      <c r="A56" s="56"/>
      <c r="B56" s="56" t="s">
        <v>538</v>
      </c>
      <c r="C56" s="56" t="s">
        <v>167</v>
      </c>
      <c r="D56" s="57">
        <v>45413</v>
      </c>
      <c r="E56" s="57">
        <v>45656</v>
      </c>
      <c r="F56" s="43">
        <f t="shared" si="16"/>
        <v>0</v>
      </c>
      <c r="G56" s="44">
        <f t="shared" si="16"/>
        <v>0</v>
      </c>
      <c r="H56" s="44">
        <f t="shared" si="16"/>
        <v>0</v>
      </c>
      <c r="I56" s="44">
        <f t="shared" si="16"/>
        <v>0</v>
      </c>
      <c r="J56" s="44">
        <f t="shared" si="16"/>
        <v>0</v>
      </c>
      <c r="K56" s="44">
        <f t="shared" si="16"/>
        <v>0</v>
      </c>
      <c r="L56" s="44">
        <f t="shared" si="16"/>
        <v>0</v>
      </c>
      <c r="M56" s="44">
        <f t="shared" si="16"/>
        <v>0</v>
      </c>
      <c r="N56" s="44">
        <f t="shared" si="16"/>
        <v>0</v>
      </c>
      <c r="O56" s="44">
        <f t="shared" si="16"/>
        <v>0</v>
      </c>
      <c r="P56" s="44">
        <f t="shared" si="16"/>
        <v>0</v>
      </c>
      <c r="Q56" s="45">
        <f t="shared" si="16"/>
        <v>0</v>
      </c>
      <c r="R56" s="43">
        <f t="shared" si="16"/>
        <v>0</v>
      </c>
      <c r="S56" s="44">
        <f t="shared" si="16"/>
        <v>0</v>
      </c>
      <c r="T56" s="44">
        <f t="shared" si="16"/>
        <v>0</v>
      </c>
      <c r="U56" s="44">
        <f t="shared" si="16"/>
        <v>0</v>
      </c>
      <c r="V56" s="44">
        <f t="shared" si="15"/>
        <v>1</v>
      </c>
      <c r="W56" s="44">
        <f t="shared" si="15"/>
        <v>1</v>
      </c>
      <c r="X56" s="44">
        <f t="shared" si="15"/>
        <v>1</v>
      </c>
      <c r="Y56" s="44">
        <f t="shared" si="15"/>
        <v>1</v>
      </c>
      <c r="Z56" s="44">
        <f t="shared" si="15"/>
        <v>1</v>
      </c>
      <c r="AA56" s="44">
        <f t="shared" si="15"/>
        <v>1</v>
      </c>
      <c r="AB56" s="44">
        <f t="shared" si="15"/>
        <v>1</v>
      </c>
      <c r="AC56" s="45">
        <f t="shared" si="15"/>
        <v>1</v>
      </c>
      <c r="AD56" s="43">
        <f t="shared" si="15"/>
        <v>0</v>
      </c>
      <c r="AE56" s="44">
        <f t="shared" si="15"/>
        <v>0</v>
      </c>
      <c r="AF56" s="44">
        <f t="shared" si="15"/>
        <v>0</v>
      </c>
      <c r="AG56" s="44">
        <f t="shared" si="15"/>
        <v>0</v>
      </c>
      <c r="AH56" s="44">
        <f t="shared" si="15"/>
        <v>0</v>
      </c>
      <c r="AI56" s="44">
        <f t="shared" si="15"/>
        <v>0</v>
      </c>
      <c r="AJ56" s="44">
        <f t="shared" si="15"/>
        <v>0</v>
      </c>
      <c r="AK56" s="44">
        <f t="shared" si="15"/>
        <v>0</v>
      </c>
      <c r="AL56" s="44">
        <f t="shared" si="14"/>
        <v>0</v>
      </c>
      <c r="AM56" s="44">
        <f t="shared" si="14"/>
        <v>0</v>
      </c>
      <c r="AN56" s="44">
        <f t="shared" si="14"/>
        <v>0</v>
      </c>
      <c r="AO56" s="45">
        <f t="shared" si="14"/>
        <v>0</v>
      </c>
      <c r="AP56" s="43">
        <f t="shared" si="14"/>
        <v>0</v>
      </c>
      <c r="AQ56" s="44">
        <f t="shared" si="14"/>
        <v>0</v>
      </c>
      <c r="AR56" s="44">
        <f t="shared" si="14"/>
        <v>0</v>
      </c>
      <c r="AS56" s="44">
        <f t="shared" si="14"/>
        <v>0</v>
      </c>
      <c r="AT56" s="44">
        <f t="shared" si="14"/>
        <v>0</v>
      </c>
      <c r="AU56" s="44">
        <f t="shared" si="14"/>
        <v>0</v>
      </c>
      <c r="AV56" s="44">
        <f t="shared" si="14"/>
        <v>0</v>
      </c>
      <c r="AW56" s="44">
        <f t="shared" si="14"/>
        <v>0</v>
      </c>
      <c r="AX56" s="44">
        <f t="shared" si="14"/>
        <v>0</v>
      </c>
      <c r="AY56" s="44">
        <f t="shared" si="14"/>
        <v>0</v>
      </c>
      <c r="AZ56" s="44">
        <f t="shared" si="14"/>
        <v>0</v>
      </c>
      <c r="BA56" s="45">
        <f t="shared" si="14"/>
        <v>0</v>
      </c>
    </row>
    <row r="57" spans="1:53" x14ac:dyDescent="0.25">
      <c r="A57" s="56" t="s">
        <v>251</v>
      </c>
      <c r="B57" s="56" t="s">
        <v>539</v>
      </c>
      <c r="C57" s="56" t="s">
        <v>252</v>
      </c>
      <c r="D57" s="57">
        <v>44927</v>
      </c>
      <c r="E57" s="57">
        <v>45748</v>
      </c>
      <c r="F57" s="43">
        <f t="shared" si="16"/>
        <v>1</v>
      </c>
      <c r="G57" s="44">
        <f t="shared" si="16"/>
        <v>1</v>
      </c>
      <c r="H57" s="44">
        <f t="shared" si="16"/>
        <v>1</v>
      </c>
      <c r="I57" s="44">
        <f t="shared" si="16"/>
        <v>1</v>
      </c>
      <c r="J57" s="44">
        <f t="shared" si="16"/>
        <v>1</v>
      </c>
      <c r="K57" s="44">
        <f t="shared" si="16"/>
        <v>1</v>
      </c>
      <c r="L57" s="44">
        <f t="shared" si="16"/>
        <v>1</v>
      </c>
      <c r="M57" s="44">
        <f t="shared" si="16"/>
        <v>1</v>
      </c>
      <c r="N57" s="44">
        <f t="shared" si="16"/>
        <v>1</v>
      </c>
      <c r="O57" s="44">
        <f t="shared" si="16"/>
        <v>1</v>
      </c>
      <c r="P57" s="44">
        <f t="shared" si="16"/>
        <v>1</v>
      </c>
      <c r="Q57" s="45">
        <f t="shared" si="16"/>
        <v>1</v>
      </c>
      <c r="R57" s="43">
        <f t="shared" si="16"/>
        <v>1</v>
      </c>
      <c r="S57" s="44">
        <f t="shared" si="16"/>
        <v>1</v>
      </c>
      <c r="T57" s="44">
        <f t="shared" si="16"/>
        <v>1</v>
      </c>
      <c r="U57" s="44">
        <f t="shared" si="16"/>
        <v>1</v>
      </c>
      <c r="V57" s="44">
        <f t="shared" si="15"/>
        <v>1</v>
      </c>
      <c r="W57" s="44">
        <f t="shared" si="15"/>
        <v>1</v>
      </c>
      <c r="X57" s="44">
        <f t="shared" si="15"/>
        <v>1</v>
      </c>
      <c r="Y57" s="44">
        <f t="shared" si="15"/>
        <v>1</v>
      </c>
      <c r="Z57" s="44">
        <f t="shared" si="15"/>
        <v>1</v>
      </c>
      <c r="AA57" s="44">
        <f t="shared" si="15"/>
        <v>1</v>
      </c>
      <c r="AB57" s="44">
        <f t="shared" si="15"/>
        <v>1</v>
      </c>
      <c r="AC57" s="45">
        <f t="shared" si="15"/>
        <v>1</v>
      </c>
      <c r="AD57" s="43">
        <f t="shared" si="15"/>
        <v>1</v>
      </c>
      <c r="AE57" s="44">
        <f t="shared" si="15"/>
        <v>1</v>
      </c>
      <c r="AF57" s="44">
        <f t="shared" si="15"/>
        <v>1</v>
      </c>
      <c r="AG57" s="44">
        <f t="shared" si="15"/>
        <v>1</v>
      </c>
      <c r="AH57" s="44">
        <f t="shared" si="15"/>
        <v>0</v>
      </c>
      <c r="AI57" s="44">
        <f t="shared" si="15"/>
        <v>0</v>
      </c>
      <c r="AJ57" s="44">
        <f t="shared" si="15"/>
        <v>0</v>
      </c>
      <c r="AK57" s="44">
        <f t="shared" si="15"/>
        <v>0</v>
      </c>
      <c r="AL57" s="44">
        <f t="shared" si="14"/>
        <v>0</v>
      </c>
      <c r="AM57" s="44">
        <f t="shared" si="14"/>
        <v>0</v>
      </c>
      <c r="AN57" s="44">
        <f t="shared" si="14"/>
        <v>0</v>
      </c>
      <c r="AO57" s="45">
        <f t="shared" si="14"/>
        <v>0</v>
      </c>
      <c r="AP57" s="43">
        <f t="shared" si="14"/>
        <v>0</v>
      </c>
      <c r="AQ57" s="44">
        <f t="shared" si="14"/>
        <v>0</v>
      </c>
      <c r="AR57" s="44">
        <f t="shared" si="14"/>
        <v>0</v>
      </c>
      <c r="AS57" s="44">
        <f t="shared" si="14"/>
        <v>0</v>
      </c>
      <c r="AT57" s="44">
        <f t="shared" si="14"/>
        <v>0</v>
      </c>
      <c r="AU57" s="44">
        <f t="shared" si="14"/>
        <v>0</v>
      </c>
      <c r="AV57" s="44">
        <f t="shared" si="14"/>
        <v>0</v>
      </c>
      <c r="AW57" s="44">
        <f t="shared" si="14"/>
        <v>0</v>
      </c>
      <c r="AX57" s="44">
        <f t="shared" si="14"/>
        <v>0</v>
      </c>
      <c r="AY57" s="44">
        <f t="shared" si="14"/>
        <v>0</v>
      </c>
      <c r="AZ57" s="44">
        <f t="shared" si="14"/>
        <v>0</v>
      </c>
      <c r="BA57" s="45">
        <f t="shared" si="14"/>
        <v>0</v>
      </c>
    </row>
    <row r="58" spans="1:53" x14ac:dyDescent="0.25">
      <c r="A58" s="56"/>
      <c r="B58" s="56" t="s">
        <v>540</v>
      </c>
      <c r="C58" s="56" t="s">
        <v>167</v>
      </c>
      <c r="D58" s="57">
        <v>44927</v>
      </c>
      <c r="E58" s="57">
        <v>45657</v>
      </c>
      <c r="F58" s="43">
        <f t="shared" si="16"/>
        <v>1</v>
      </c>
      <c r="G58" s="44">
        <f t="shared" si="16"/>
        <v>1</v>
      </c>
      <c r="H58" s="44">
        <f t="shared" si="16"/>
        <v>1</v>
      </c>
      <c r="I58" s="44">
        <f t="shared" si="16"/>
        <v>1</v>
      </c>
      <c r="J58" s="44">
        <f t="shared" si="16"/>
        <v>1</v>
      </c>
      <c r="K58" s="44">
        <f t="shared" si="16"/>
        <v>1</v>
      </c>
      <c r="L58" s="44">
        <f t="shared" si="16"/>
        <v>1</v>
      </c>
      <c r="M58" s="44">
        <f t="shared" si="16"/>
        <v>1</v>
      </c>
      <c r="N58" s="44">
        <f t="shared" si="16"/>
        <v>1</v>
      </c>
      <c r="O58" s="44">
        <f t="shared" si="16"/>
        <v>1</v>
      </c>
      <c r="P58" s="44">
        <f t="shared" si="16"/>
        <v>1</v>
      </c>
      <c r="Q58" s="45">
        <f t="shared" si="16"/>
        <v>1</v>
      </c>
      <c r="R58" s="43">
        <f t="shared" si="16"/>
        <v>1</v>
      </c>
      <c r="S58" s="44">
        <f t="shared" si="16"/>
        <v>1</v>
      </c>
      <c r="T58" s="44">
        <f t="shared" si="16"/>
        <v>1</v>
      </c>
      <c r="U58" s="44">
        <f t="shared" si="16"/>
        <v>1</v>
      </c>
      <c r="V58" s="44">
        <f t="shared" si="15"/>
        <v>1</v>
      </c>
      <c r="W58" s="44">
        <f t="shared" si="15"/>
        <v>1</v>
      </c>
      <c r="X58" s="44">
        <f t="shared" si="15"/>
        <v>1</v>
      </c>
      <c r="Y58" s="44">
        <f t="shared" si="15"/>
        <v>1</v>
      </c>
      <c r="Z58" s="44">
        <f t="shared" si="15"/>
        <v>1</v>
      </c>
      <c r="AA58" s="44">
        <f t="shared" si="15"/>
        <v>1</v>
      </c>
      <c r="AB58" s="44">
        <f t="shared" si="15"/>
        <v>1</v>
      </c>
      <c r="AC58" s="45">
        <f t="shared" si="15"/>
        <v>1</v>
      </c>
      <c r="AD58" s="43">
        <f t="shared" si="15"/>
        <v>0</v>
      </c>
      <c r="AE58" s="44">
        <f t="shared" si="15"/>
        <v>0</v>
      </c>
      <c r="AF58" s="44">
        <f t="shared" si="15"/>
        <v>0</v>
      </c>
      <c r="AG58" s="44">
        <f t="shared" si="15"/>
        <v>0</v>
      </c>
      <c r="AH58" s="44">
        <f t="shared" si="15"/>
        <v>0</v>
      </c>
      <c r="AI58" s="44">
        <f t="shared" si="15"/>
        <v>0</v>
      </c>
      <c r="AJ58" s="44">
        <f t="shared" si="15"/>
        <v>0</v>
      </c>
      <c r="AK58" s="44">
        <f t="shared" si="15"/>
        <v>0</v>
      </c>
      <c r="AL58" s="44">
        <f t="shared" si="14"/>
        <v>0</v>
      </c>
      <c r="AM58" s="44">
        <f t="shared" si="14"/>
        <v>0</v>
      </c>
      <c r="AN58" s="44">
        <f t="shared" si="14"/>
        <v>0</v>
      </c>
      <c r="AO58" s="45">
        <f t="shared" si="14"/>
        <v>0</v>
      </c>
      <c r="AP58" s="43">
        <f t="shared" si="14"/>
        <v>0</v>
      </c>
      <c r="AQ58" s="44">
        <f t="shared" si="14"/>
        <v>0</v>
      </c>
      <c r="AR58" s="44">
        <f t="shared" si="14"/>
        <v>0</v>
      </c>
      <c r="AS58" s="44">
        <f t="shared" si="14"/>
        <v>0</v>
      </c>
      <c r="AT58" s="44">
        <f t="shared" si="14"/>
        <v>0</v>
      </c>
      <c r="AU58" s="44">
        <f t="shared" si="14"/>
        <v>0</v>
      </c>
      <c r="AV58" s="44">
        <f t="shared" si="14"/>
        <v>0</v>
      </c>
      <c r="AW58" s="44">
        <f t="shared" si="14"/>
        <v>0</v>
      </c>
      <c r="AX58" s="44">
        <f t="shared" si="14"/>
        <v>0</v>
      </c>
      <c r="AY58" s="44">
        <f t="shared" si="14"/>
        <v>0</v>
      </c>
      <c r="AZ58" s="44">
        <f t="shared" si="14"/>
        <v>0</v>
      </c>
      <c r="BA58" s="45">
        <f t="shared" si="14"/>
        <v>0</v>
      </c>
    </row>
    <row r="59" spans="1:53" x14ac:dyDescent="0.25">
      <c r="A59" s="56"/>
      <c r="B59" s="56" t="s">
        <v>541</v>
      </c>
      <c r="C59" s="56" t="s">
        <v>261</v>
      </c>
      <c r="D59" s="57">
        <v>45292</v>
      </c>
      <c r="E59" s="57">
        <v>45748</v>
      </c>
      <c r="F59" s="43">
        <f t="shared" si="16"/>
        <v>0</v>
      </c>
      <c r="G59" s="44">
        <f t="shared" si="16"/>
        <v>0</v>
      </c>
      <c r="H59" s="44">
        <f t="shared" si="16"/>
        <v>0</v>
      </c>
      <c r="I59" s="44">
        <f t="shared" si="16"/>
        <v>0</v>
      </c>
      <c r="J59" s="44">
        <f t="shared" si="16"/>
        <v>0</v>
      </c>
      <c r="K59" s="44">
        <f t="shared" si="16"/>
        <v>0</v>
      </c>
      <c r="L59" s="44">
        <f t="shared" si="16"/>
        <v>0</v>
      </c>
      <c r="M59" s="44">
        <f t="shared" si="16"/>
        <v>0</v>
      </c>
      <c r="N59" s="44">
        <f t="shared" si="16"/>
        <v>0</v>
      </c>
      <c r="O59" s="44">
        <f t="shared" si="16"/>
        <v>0</v>
      </c>
      <c r="P59" s="44">
        <f t="shared" si="16"/>
        <v>0</v>
      </c>
      <c r="Q59" s="45">
        <f t="shared" si="16"/>
        <v>0</v>
      </c>
      <c r="R59" s="43">
        <f t="shared" si="16"/>
        <v>1</v>
      </c>
      <c r="S59" s="44">
        <f t="shared" si="16"/>
        <v>1</v>
      </c>
      <c r="T59" s="44">
        <f t="shared" si="16"/>
        <v>1</v>
      </c>
      <c r="U59" s="44">
        <f t="shared" si="16"/>
        <v>1</v>
      </c>
      <c r="V59" s="44">
        <f t="shared" si="15"/>
        <v>1</v>
      </c>
      <c r="W59" s="44">
        <f t="shared" si="15"/>
        <v>1</v>
      </c>
      <c r="X59" s="44">
        <f t="shared" si="15"/>
        <v>1</v>
      </c>
      <c r="Y59" s="44">
        <f t="shared" si="15"/>
        <v>1</v>
      </c>
      <c r="Z59" s="44">
        <f t="shared" si="15"/>
        <v>1</v>
      </c>
      <c r="AA59" s="44">
        <f t="shared" si="15"/>
        <v>1</v>
      </c>
      <c r="AB59" s="44">
        <f t="shared" si="15"/>
        <v>1</v>
      </c>
      <c r="AC59" s="45">
        <f t="shared" si="15"/>
        <v>1</v>
      </c>
      <c r="AD59" s="43">
        <f t="shared" si="15"/>
        <v>1</v>
      </c>
      <c r="AE59" s="44">
        <f t="shared" si="15"/>
        <v>1</v>
      </c>
      <c r="AF59" s="44">
        <f t="shared" si="15"/>
        <v>1</v>
      </c>
      <c r="AG59" s="44">
        <f t="shared" si="15"/>
        <v>1</v>
      </c>
      <c r="AH59" s="44">
        <f t="shared" si="15"/>
        <v>0</v>
      </c>
      <c r="AI59" s="44">
        <f t="shared" si="15"/>
        <v>0</v>
      </c>
      <c r="AJ59" s="44">
        <f t="shared" si="15"/>
        <v>0</v>
      </c>
      <c r="AK59" s="44">
        <f t="shared" si="15"/>
        <v>0</v>
      </c>
      <c r="AL59" s="44">
        <f t="shared" si="14"/>
        <v>0</v>
      </c>
      <c r="AM59" s="44">
        <f t="shared" si="14"/>
        <v>0</v>
      </c>
      <c r="AN59" s="44">
        <f t="shared" si="14"/>
        <v>0</v>
      </c>
      <c r="AO59" s="45">
        <f t="shared" si="14"/>
        <v>0</v>
      </c>
      <c r="AP59" s="43">
        <f t="shared" si="14"/>
        <v>0</v>
      </c>
      <c r="AQ59" s="44">
        <f t="shared" si="14"/>
        <v>0</v>
      </c>
      <c r="AR59" s="44">
        <f t="shared" si="14"/>
        <v>0</v>
      </c>
      <c r="AS59" s="44">
        <f t="shared" si="14"/>
        <v>0</v>
      </c>
      <c r="AT59" s="44">
        <f t="shared" si="14"/>
        <v>0</v>
      </c>
      <c r="AU59" s="44">
        <f t="shared" si="14"/>
        <v>0</v>
      </c>
      <c r="AV59" s="44">
        <f t="shared" si="14"/>
        <v>0</v>
      </c>
      <c r="AW59" s="44">
        <f t="shared" si="14"/>
        <v>0</v>
      </c>
      <c r="AX59" s="44">
        <f t="shared" si="14"/>
        <v>0</v>
      </c>
      <c r="AY59" s="44">
        <f t="shared" si="14"/>
        <v>0</v>
      </c>
      <c r="AZ59" s="44">
        <f t="shared" si="14"/>
        <v>0</v>
      </c>
      <c r="BA59" s="45">
        <f t="shared" si="14"/>
        <v>0</v>
      </c>
    </row>
    <row r="60" spans="1:53" x14ac:dyDescent="0.25">
      <c r="A60" s="56"/>
      <c r="B60" s="56" t="s">
        <v>542</v>
      </c>
      <c r="C60" s="56" t="s">
        <v>264</v>
      </c>
      <c r="D60" s="57">
        <v>44927</v>
      </c>
      <c r="E60" s="57">
        <v>45657</v>
      </c>
      <c r="F60" s="43">
        <f t="shared" si="16"/>
        <v>1</v>
      </c>
      <c r="G60" s="44">
        <f t="shared" si="16"/>
        <v>1</v>
      </c>
      <c r="H60" s="44">
        <f t="shared" si="16"/>
        <v>1</v>
      </c>
      <c r="I60" s="44">
        <f t="shared" si="16"/>
        <v>1</v>
      </c>
      <c r="J60" s="44">
        <f t="shared" si="16"/>
        <v>1</v>
      </c>
      <c r="K60" s="44">
        <f t="shared" si="16"/>
        <v>1</v>
      </c>
      <c r="L60" s="44">
        <f t="shared" si="16"/>
        <v>1</v>
      </c>
      <c r="M60" s="44">
        <f t="shared" si="16"/>
        <v>1</v>
      </c>
      <c r="N60" s="44">
        <f t="shared" si="16"/>
        <v>1</v>
      </c>
      <c r="O60" s="44">
        <f t="shared" si="16"/>
        <v>1</v>
      </c>
      <c r="P60" s="44">
        <f t="shared" si="16"/>
        <v>1</v>
      </c>
      <c r="Q60" s="45">
        <f t="shared" si="16"/>
        <v>1</v>
      </c>
      <c r="R60" s="43">
        <f t="shared" si="16"/>
        <v>1</v>
      </c>
      <c r="S60" s="44">
        <f t="shared" si="16"/>
        <v>1</v>
      </c>
      <c r="T60" s="44">
        <f t="shared" si="16"/>
        <v>1</v>
      </c>
      <c r="U60" s="44">
        <f t="shared" si="16"/>
        <v>1</v>
      </c>
      <c r="V60" s="44">
        <f t="shared" si="15"/>
        <v>1</v>
      </c>
      <c r="W60" s="44">
        <f t="shared" si="15"/>
        <v>1</v>
      </c>
      <c r="X60" s="44">
        <f t="shared" si="15"/>
        <v>1</v>
      </c>
      <c r="Y60" s="44">
        <f t="shared" si="15"/>
        <v>1</v>
      </c>
      <c r="Z60" s="44">
        <f t="shared" si="15"/>
        <v>1</v>
      </c>
      <c r="AA60" s="44">
        <f t="shared" si="15"/>
        <v>1</v>
      </c>
      <c r="AB60" s="44">
        <f t="shared" si="15"/>
        <v>1</v>
      </c>
      <c r="AC60" s="45">
        <f t="shared" si="15"/>
        <v>1</v>
      </c>
      <c r="AD60" s="43">
        <f t="shared" si="15"/>
        <v>0</v>
      </c>
      <c r="AE60" s="44">
        <f t="shared" si="15"/>
        <v>0</v>
      </c>
      <c r="AF60" s="44">
        <f t="shared" si="15"/>
        <v>0</v>
      </c>
      <c r="AG60" s="44">
        <f t="shared" si="15"/>
        <v>0</v>
      </c>
      <c r="AH60" s="44">
        <f t="shared" si="15"/>
        <v>0</v>
      </c>
      <c r="AI60" s="44">
        <f t="shared" si="15"/>
        <v>0</v>
      </c>
      <c r="AJ60" s="44">
        <f t="shared" si="15"/>
        <v>0</v>
      </c>
      <c r="AK60" s="44">
        <f t="shared" si="15"/>
        <v>0</v>
      </c>
      <c r="AL60" s="44">
        <f t="shared" si="14"/>
        <v>0</v>
      </c>
      <c r="AM60" s="44">
        <f t="shared" si="14"/>
        <v>0</v>
      </c>
      <c r="AN60" s="44">
        <f t="shared" si="14"/>
        <v>0</v>
      </c>
      <c r="AO60" s="45">
        <f t="shared" si="14"/>
        <v>0</v>
      </c>
      <c r="AP60" s="43">
        <f t="shared" si="14"/>
        <v>0</v>
      </c>
      <c r="AQ60" s="44">
        <f t="shared" si="14"/>
        <v>0</v>
      </c>
      <c r="AR60" s="44">
        <f t="shared" si="14"/>
        <v>0</v>
      </c>
      <c r="AS60" s="44">
        <f t="shared" si="14"/>
        <v>0</v>
      </c>
      <c r="AT60" s="44">
        <f t="shared" si="14"/>
        <v>0</v>
      </c>
      <c r="AU60" s="44">
        <f t="shared" si="14"/>
        <v>0</v>
      </c>
      <c r="AV60" s="44">
        <f t="shared" si="14"/>
        <v>0</v>
      </c>
      <c r="AW60" s="44">
        <f t="shared" si="14"/>
        <v>0</v>
      </c>
      <c r="AX60" s="44">
        <f t="shared" si="14"/>
        <v>0</v>
      </c>
      <c r="AY60" s="44">
        <f t="shared" si="14"/>
        <v>0</v>
      </c>
      <c r="AZ60" s="44">
        <f t="shared" si="14"/>
        <v>0</v>
      </c>
      <c r="BA60" s="45">
        <f t="shared" si="14"/>
        <v>0</v>
      </c>
    </row>
    <row r="61" spans="1:53" x14ac:dyDescent="0.25">
      <c r="A61" s="56"/>
      <c r="B61" s="56" t="s">
        <v>543</v>
      </c>
      <c r="C61" s="56" t="s">
        <v>266</v>
      </c>
      <c r="D61" s="57">
        <v>45292</v>
      </c>
      <c r="E61" s="57">
        <v>45748</v>
      </c>
      <c r="F61" s="43">
        <f t="shared" si="16"/>
        <v>0</v>
      </c>
      <c r="G61" s="44">
        <f t="shared" si="16"/>
        <v>0</v>
      </c>
      <c r="H61" s="44">
        <f t="shared" si="16"/>
        <v>0</v>
      </c>
      <c r="I61" s="44">
        <f t="shared" si="16"/>
        <v>0</v>
      </c>
      <c r="J61" s="44">
        <f t="shared" si="16"/>
        <v>0</v>
      </c>
      <c r="K61" s="44">
        <f t="shared" si="16"/>
        <v>0</v>
      </c>
      <c r="L61" s="44">
        <f t="shared" si="16"/>
        <v>0</v>
      </c>
      <c r="M61" s="44">
        <f t="shared" si="16"/>
        <v>0</v>
      </c>
      <c r="N61" s="44">
        <f t="shared" si="16"/>
        <v>0</v>
      </c>
      <c r="O61" s="44">
        <f t="shared" si="16"/>
        <v>0</v>
      </c>
      <c r="P61" s="44">
        <f t="shared" si="16"/>
        <v>0</v>
      </c>
      <c r="Q61" s="45">
        <f t="shared" si="16"/>
        <v>0</v>
      </c>
      <c r="R61" s="43">
        <f t="shared" si="16"/>
        <v>1</v>
      </c>
      <c r="S61" s="44">
        <f t="shared" si="16"/>
        <v>1</v>
      </c>
      <c r="T61" s="44">
        <f t="shared" si="16"/>
        <v>1</v>
      </c>
      <c r="U61" s="44">
        <f t="shared" si="16"/>
        <v>1</v>
      </c>
      <c r="V61" s="44">
        <f t="shared" si="15"/>
        <v>1</v>
      </c>
      <c r="W61" s="44">
        <f t="shared" si="15"/>
        <v>1</v>
      </c>
      <c r="X61" s="44">
        <f t="shared" si="15"/>
        <v>1</v>
      </c>
      <c r="Y61" s="44">
        <f t="shared" si="15"/>
        <v>1</v>
      </c>
      <c r="Z61" s="44">
        <f t="shared" si="15"/>
        <v>1</v>
      </c>
      <c r="AA61" s="44">
        <f t="shared" si="15"/>
        <v>1</v>
      </c>
      <c r="AB61" s="44">
        <f t="shared" si="15"/>
        <v>1</v>
      </c>
      <c r="AC61" s="45">
        <f t="shared" si="15"/>
        <v>1</v>
      </c>
      <c r="AD61" s="43">
        <f t="shared" si="15"/>
        <v>1</v>
      </c>
      <c r="AE61" s="44">
        <f t="shared" si="15"/>
        <v>1</v>
      </c>
      <c r="AF61" s="44">
        <f t="shared" si="15"/>
        <v>1</v>
      </c>
      <c r="AG61" s="44">
        <f t="shared" si="15"/>
        <v>1</v>
      </c>
      <c r="AH61" s="44">
        <f t="shared" si="15"/>
        <v>0</v>
      </c>
      <c r="AI61" s="44">
        <f t="shared" si="15"/>
        <v>0</v>
      </c>
      <c r="AJ61" s="44">
        <f t="shared" si="15"/>
        <v>0</v>
      </c>
      <c r="AK61" s="44">
        <f t="shared" si="15"/>
        <v>0</v>
      </c>
      <c r="AL61" s="44">
        <f t="shared" si="14"/>
        <v>0</v>
      </c>
      <c r="AM61" s="44">
        <f t="shared" si="14"/>
        <v>0</v>
      </c>
      <c r="AN61" s="44">
        <f t="shared" si="14"/>
        <v>0</v>
      </c>
      <c r="AO61" s="45">
        <f t="shared" si="14"/>
        <v>0</v>
      </c>
      <c r="AP61" s="43">
        <f t="shared" si="14"/>
        <v>0</v>
      </c>
      <c r="AQ61" s="44">
        <f t="shared" si="14"/>
        <v>0</v>
      </c>
      <c r="AR61" s="44">
        <f t="shared" si="14"/>
        <v>0</v>
      </c>
      <c r="AS61" s="44">
        <f t="shared" si="14"/>
        <v>0</v>
      </c>
      <c r="AT61" s="44">
        <f t="shared" si="14"/>
        <v>0</v>
      </c>
      <c r="AU61" s="44">
        <f t="shared" si="14"/>
        <v>0</v>
      </c>
      <c r="AV61" s="44">
        <f t="shared" si="14"/>
        <v>0</v>
      </c>
      <c r="AW61" s="44">
        <f t="shared" si="14"/>
        <v>0</v>
      </c>
      <c r="AX61" s="44">
        <f t="shared" si="14"/>
        <v>0</v>
      </c>
      <c r="AY61" s="44">
        <f t="shared" si="14"/>
        <v>0</v>
      </c>
      <c r="AZ61" s="44">
        <f t="shared" si="14"/>
        <v>0</v>
      </c>
      <c r="BA61" s="45">
        <f t="shared" si="14"/>
        <v>0</v>
      </c>
    </row>
    <row r="62" spans="1:53" x14ac:dyDescent="0.25">
      <c r="A62" s="56"/>
      <c r="B62" s="56" t="s">
        <v>544</v>
      </c>
      <c r="C62" s="56" t="s">
        <v>269</v>
      </c>
      <c r="D62" s="57"/>
      <c r="E62" s="57"/>
      <c r="F62" s="43">
        <f t="shared" si="16"/>
        <v>0</v>
      </c>
      <c r="G62" s="44">
        <f t="shared" si="16"/>
        <v>0</v>
      </c>
      <c r="H62" s="44">
        <f t="shared" si="16"/>
        <v>0</v>
      </c>
      <c r="I62" s="44">
        <f t="shared" si="16"/>
        <v>0</v>
      </c>
      <c r="J62" s="44">
        <f t="shared" si="16"/>
        <v>0</v>
      </c>
      <c r="K62" s="44">
        <f t="shared" si="16"/>
        <v>0</v>
      </c>
      <c r="L62" s="44">
        <f t="shared" si="16"/>
        <v>0</v>
      </c>
      <c r="M62" s="44">
        <f t="shared" si="16"/>
        <v>0</v>
      </c>
      <c r="N62" s="44">
        <f t="shared" si="16"/>
        <v>0</v>
      </c>
      <c r="O62" s="44">
        <f t="shared" si="16"/>
        <v>0</v>
      </c>
      <c r="P62" s="44">
        <f t="shared" si="16"/>
        <v>0</v>
      </c>
      <c r="Q62" s="45">
        <f t="shared" si="16"/>
        <v>0</v>
      </c>
      <c r="R62" s="43">
        <f t="shared" si="16"/>
        <v>0</v>
      </c>
      <c r="S62" s="44">
        <f t="shared" si="16"/>
        <v>0</v>
      </c>
      <c r="T62" s="44">
        <f t="shared" si="16"/>
        <v>0</v>
      </c>
      <c r="U62" s="44">
        <f t="shared" si="16"/>
        <v>0</v>
      </c>
      <c r="V62" s="44">
        <f t="shared" si="15"/>
        <v>0</v>
      </c>
      <c r="W62" s="44">
        <f t="shared" si="15"/>
        <v>0</v>
      </c>
      <c r="X62" s="44">
        <f t="shared" si="15"/>
        <v>0</v>
      </c>
      <c r="Y62" s="44">
        <f t="shared" si="15"/>
        <v>0</v>
      </c>
      <c r="Z62" s="44">
        <f t="shared" si="15"/>
        <v>0</v>
      </c>
      <c r="AA62" s="44">
        <f t="shared" si="15"/>
        <v>0</v>
      </c>
      <c r="AB62" s="44">
        <f t="shared" si="15"/>
        <v>0</v>
      </c>
      <c r="AC62" s="45">
        <f t="shared" si="15"/>
        <v>0</v>
      </c>
      <c r="AD62" s="43">
        <f t="shared" si="15"/>
        <v>0</v>
      </c>
      <c r="AE62" s="44">
        <f t="shared" si="15"/>
        <v>0</v>
      </c>
      <c r="AF62" s="44">
        <f t="shared" si="15"/>
        <v>0</v>
      </c>
      <c r="AG62" s="44">
        <f t="shared" si="15"/>
        <v>0</v>
      </c>
      <c r="AH62" s="44">
        <f t="shared" si="15"/>
        <v>0</v>
      </c>
      <c r="AI62" s="44">
        <f t="shared" si="15"/>
        <v>0</v>
      </c>
      <c r="AJ62" s="44">
        <f t="shared" si="15"/>
        <v>0</v>
      </c>
      <c r="AK62" s="44">
        <f t="shared" si="15"/>
        <v>0</v>
      </c>
      <c r="AL62" s="44">
        <f t="shared" si="14"/>
        <v>0</v>
      </c>
      <c r="AM62" s="44">
        <f t="shared" si="14"/>
        <v>0</v>
      </c>
      <c r="AN62" s="44">
        <f t="shared" si="14"/>
        <v>0</v>
      </c>
      <c r="AO62" s="45">
        <f t="shared" si="14"/>
        <v>0</v>
      </c>
      <c r="AP62" s="43">
        <f t="shared" si="14"/>
        <v>0</v>
      </c>
      <c r="AQ62" s="44">
        <f t="shared" si="14"/>
        <v>0</v>
      </c>
      <c r="AR62" s="44">
        <f t="shared" si="14"/>
        <v>0</v>
      </c>
      <c r="AS62" s="44">
        <f t="shared" si="14"/>
        <v>0</v>
      </c>
      <c r="AT62" s="44">
        <f t="shared" si="14"/>
        <v>0</v>
      </c>
      <c r="AU62" s="44">
        <f t="shared" si="14"/>
        <v>0</v>
      </c>
      <c r="AV62" s="44">
        <f t="shared" si="14"/>
        <v>0</v>
      </c>
      <c r="AW62" s="44">
        <f t="shared" si="14"/>
        <v>0</v>
      </c>
      <c r="AX62" s="44">
        <f t="shared" si="14"/>
        <v>0</v>
      </c>
      <c r="AY62" s="44">
        <f t="shared" si="14"/>
        <v>0</v>
      </c>
      <c r="AZ62" s="44">
        <f t="shared" si="14"/>
        <v>0</v>
      </c>
      <c r="BA62" s="45">
        <f t="shared" si="14"/>
        <v>0</v>
      </c>
    </row>
    <row r="63" spans="1:53" x14ac:dyDescent="0.25">
      <c r="A63" s="56" t="s">
        <v>272</v>
      </c>
      <c r="B63" s="56" t="s">
        <v>545</v>
      </c>
      <c r="C63" s="56" t="s">
        <v>546</v>
      </c>
      <c r="D63" s="57">
        <v>44927</v>
      </c>
      <c r="E63" s="57">
        <v>45748</v>
      </c>
      <c r="F63" s="43">
        <f t="shared" si="16"/>
        <v>1</v>
      </c>
      <c r="G63" s="44">
        <f t="shared" si="16"/>
        <v>1</v>
      </c>
      <c r="H63" s="44">
        <f t="shared" si="16"/>
        <v>1</v>
      </c>
      <c r="I63" s="44">
        <f t="shared" si="16"/>
        <v>1</v>
      </c>
      <c r="J63" s="44">
        <f t="shared" si="16"/>
        <v>1</v>
      </c>
      <c r="K63" s="44">
        <f t="shared" si="16"/>
        <v>1</v>
      </c>
      <c r="L63" s="44">
        <f t="shared" si="16"/>
        <v>1</v>
      </c>
      <c r="M63" s="44">
        <f t="shared" si="16"/>
        <v>1</v>
      </c>
      <c r="N63" s="44">
        <f t="shared" si="16"/>
        <v>1</v>
      </c>
      <c r="O63" s="44">
        <f t="shared" si="16"/>
        <v>1</v>
      </c>
      <c r="P63" s="44">
        <f t="shared" si="16"/>
        <v>1</v>
      </c>
      <c r="Q63" s="45">
        <f t="shared" si="16"/>
        <v>1</v>
      </c>
      <c r="R63" s="43">
        <f t="shared" si="16"/>
        <v>1</v>
      </c>
      <c r="S63" s="44">
        <f t="shared" si="16"/>
        <v>1</v>
      </c>
      <c r="T63" s="44">
        <f t="shared" si="16"/>
        <v>1</v>
      </c>
      <c r="U63" s="44">
        <f t="shared" si="16"/>
        <v>1</v>
      </c>
      <c r="V63" s="44">
        <f t="shared" si="15"/>
        <v>1</v>
      </c>
      <c r="W63" s="44">
        <f t="shared" si="15"/>
        <v>1</v>
      </c>
      <c r="X63" s="44">
        <f t="shared" si="15"/>
        <v>1</v>
      </c>
      <c r="Y63" s="44">
        <f t="shared" si="15"/>
        <v>1</v>
      </c>
      <c r="Z63" s="44">
        <f t="shared" si="15"/>
        <v>1</v>
      </c>
      <c r="AA63" s="44">
        <f t="shared" si="15"/>
        <v>1</v>
      </c>
      <c r="AB63" s="44">
        <f t="shared" si="15"/>
        <v>1</v>
      </c>
      <c r="AC63" s="45">
        <f t="shared" si="15"/>
        <v>1</v>
      </c>
      <c r="AD63" s="43">
        <f t="shared" si="15"/>
        <v>1</v>
      </c>
      <c r="AE63" s="44">
        <f t="shared" si="15"/>
        <v>1</v>
      </c>
      <c r="AF63" s="44">
        <f t="shared" si="15"/>
        <v>1</v>
      </c>
      <c r="AG63" s="44">
        <f t="shared" si="15"/>
        <v>1</v>
      </c>
      <c r="AH63" s="44">
        <f t="shared" si="15"/>
        <v>0</v>
      </c>
      <c r="AI63" s="44">
        <f t="shared" si="15"/>
        <v>0</v>
      </c>
      <c r="AJ63" s="44">
        <f t="shared" si="15"/>
        <v>0</v>
      </c>
      <c r="AK63" s="44">
        <f t="shared" si="15"/>
        <v>0</v>
      </c>
      <c r="AL63" s="44">
        <f t="shared" si="14"/>
        <v>0</v>
      </c>
      <c r="AM63" s="44">
        <f t="shared" si="14"/>
        <v>0</v>
      </c>
      <c r="AN63" s="44">
        <f t="shared" si="14"/>
        <v>0</v>
      </c>
      <c r="AO63" s="45">
        <f t="shared" si="14"/>
        <v>0</v>
      </c>
      <c r="AP63" s="43">
        <f t="shared" si="14"/>
        <v>0</v>
      </c>
      <c r="AQ63" s="44">
        <f t="shared" si="14"/>
        <v>0</v>
      </c>
      <c r="AR63" s="44">
        <f t="shared" si="14"/>
        <v>0</v>
      </c>
      <c r="AS63" s="44">
        <f t="shared" si="14"/>
        <v>0</v>
      </c>
      <c r="AT63" s="44">
        <f t="shared" si="14"/>
        <v>0</v>
      </c>
      <c r="AU63" s="44">
        <f t="shared" si="14"/>
        <v>0</v>
      </c>
      <c r="AV63" s="44">
        <f t="shared" si="14"/>
        <v>0</v>
      </c>
      <c r="AW63" s="44">
        <f t="shared" si="14"/>
        <v>0</v>
      </c>
      <c r="AX63" s="44">
        <f t="shared" si="14"/>
        <v>0</v>
      </c>
      <c r="AY63" s="44">
        <f t="shared" si="14"/>
        <v>0</v>
      </c>
      <c r="AZ63" s="44">
        <f t="shared" si="14"/>
        <v>0</v>
      </c>
      <c r="BA63" s="45">
        <f t="shared" si="14"/>
        <v>0</v>
      </c>
    </row>
    <row r="64" spans="1:53" x14ac:dyDescent="0.25">
      <c r="A64" s="56"/>
      <c r="B64" s="56" t="s">
        <v>547</v>
      </c>
      <c r="C64" s="56" t="s">
        <v>167</v>
      </c>
      <c r="D64" s="57">
        <v>44927</v>
      </c>
      <c r="E64" s="57">
        <v>45657</v>
      </c>
      <c r="F64" s="43">
        <f t="shared" si="16"/>
        <v>1</v>
      </c>
      <c r="G64" s="44">
        <f t="shared" si="16"/>
        <v>1</v>
      </c>
      <c r="H64" s="44">
        <f t="shared" si="16"/>
        <v>1</v>
      </c>
      <c r="I64" s="44">
        <f t="shared" si="16"/>
        <v>1</v>
      </c>
      <c r="J64" s="44">
        <f t="shared" si="16"/>
        <v>1</v>
      </c>
      <c r="K64" s="44">
        <f t="shared" si="16"/>
        <v>1</v>
      </c>
      <c r="L64" s="44">
        <f t="shared" si="16"/>
        <v>1</v>
      </c>
      <c r="M64" s="44">
        <f t="shared" si="16"/>
        <v>1</v>
      </c>
      <c r="N64" s="44">
        <f t="shared" si="16"/>
        <v>1</v>
      </c>
      <c r="O64" s="44">
        <f t="shared" si="16"/>
        <v>1</v>
      </c>
      <c r="P64" s="44">
        <f t="shared" si="16"/>
        <v>1</v>
      </c>
      <c r="Q64" s="45">
        <f t="shared" si="16"/>
        <v>1</v>
      </c>
      <c r="R64" s="43">
        <f t="shared" si="16"/>
        <v>1</v>
      </c>
      <c r="S64" s="44">
        <f t="shared" si="16"/>
        <v>1</v>
      </c>
      <c r="T64" s="44">
        <f t="shared" si="16"/>
        <v>1</v>
      </c>
      <c r="U64" s="44">
        <f t="shared" si="16"/>
        <v>1</v>
      </c>
      <c r="V64" s="44">
        <f t="shared" si="15"/>
        <v>1</v>
      </c>
      <c r="W64" s="44">
        <f t="shared" si="15"/>
        <v>1</v>
      </c>
      <c r="X64" s="44">
        <f t="shared" si="15"/>
        <v>1</v>
      </c>
      <c r="Y64" s="44">
        <f t="shared" si="15"/>
        <v>1</v>
      </c>
      <c r="Z64" s="44">
        <f t="shared" si="15"/>
        <v>1</v>
      </c>
      <c r="AA64" s="44">
        <f t="shared" si="15"/>
        <v>1</v>
      </c>
      <c r="AB64" s="44">
        <f t="shared" si="15"/>
        <v>1</v>
      </c>
      <c r="AC64" s="45">
        <f t="shared" si="15"/>
        <v>1</v>
      </c>
      <c r="AD64" s="43">
        <f t="shared" si="15"/>
        <v>0</v>
      </c>
      <c r="AE64" s="44">
        <f t="shared" si="15"/>
        <v>0</v>
      </c>
      <c r="AF64" s="44">
        <f t="shared" si="15"/>
        <v>0</v>
      </c>
      <c r="AG64" s="44">
        <f t="shared" si="15"/>
        <v>0</v>
      </c>
      <c r="AH64" s="44">
        <f t="shared" si="15"/>
        <v>0</v>
      </c>
      <c r="AI64" s="44">
        <f t="shared" si="15"/>
        <v>0</v>
      </c>
      <c r="AJ64" s="44">
        <f t="shared" si="15"/>
        <v>0</v>
      </c>
      <c r="AK64" s="44">
        <f t="shared" si="15"/>
        <v>0</v>
      </c>
      <c r="AL64" s="44">
        <f t="shared" si="14"/>
        <v>0</v>
      </c>
      <c r="AM64" s="44">
        <f t="shared" si="14"/>
        <v>0</v>
      </c>
      <c r="AN64" s="44">
        <f t="shared" si="14"/>
        <v>0</v>
      </c>
      <c r="AO64" s="45">
        <f t="shared" si="14"/>
        <v>0</v>
      </c>
      <c r="AP64" s="43">
        <f t="shared" si="14"/>
        <v>0</v>
      </c>
      <c r="AQ64" s="44">
        <f t="shared" si="14"/>
        <v>0</v>
      </c>
      <c r="AR64" s="44">
        <f t="shared" si="14"/>
        <v>0</v>
      </c>
      <c r="AS64" s="44">
        <f t="shared" si="14"/>
        <v>0</v>
      </c>
      <c r="AT64" s="44">
        <f t="shared" si="14"/>
        <v>0</v>
      </c>
      <c r="AU64" s="44">
        <f t="shared" si="14"/>
        <v>0</v>
      </c>
      <c r="AV64" s="44">
        <f t="shared" si="14"/>
        <v>0</v>
      </c>
      <c r="AW64" s="44">
        <f t="shared" si="14"/>
        <v>0</v>
      </c>
      <c r="AX64" s="44">
        <f t="shared" si="14"/>
        <v>0</v>
      </c>
      <c r="AY64" s="44">
        <f t="shared" si="14"/>
        <v>0</v>
      </c>
      <c r="AZ64" s="44">
        <f t="shared" si="14"/>
        <v>0</v>
      </c>
      <c r="BA64" s="45">
        <f t="shared" si="14"/>
        <v>0</v>
      </c>
    </row>
    <row r="65" spans="1:53" x14ac:dyDescent="0.25">
      <c r="A65" s="56"/>
      <c r="B65" s="56" t="s">
        <v>548</v>
      </c>
      <c r="C65" s="56" t="s">
        <v>261</v>
      </c>
      <c r="D65" s="57">
        <v>45292</v>
      </c>
      <c r="E65" s="57">
        <v>45657</v>
      </c>
      <c r="F65" s="43">
        <f t="shared" si="16"/>
        <v>0</v>
      </c>
      <c r="G65" s="44">
        <f t="shared" si="16"/>
        <v>0</v>
      </c>
      <c r="H65" s="44">
        <f t="shared" si="16"/>
        <v>0</v>
      </c>
      <c r="I65" s="44">
        <f t="shared" si="16"/>
        <v>0</v>
      </c>
      <c r="J65" s="44">
        <f t="shared" si="16"/>
        <v>0</v>
      </c>
      <c r="K65" s="44">
        <f t="shared" si="16"/>
        <v>0</v>
      </c>
      <c r="L65" s="44">
        <f t="shared" si="16"/>
        <v>0</v>
      </c>
      <c r="M65" s="44">
        <f t="shared" si="16"/>
        <v>0</v>
      </c>
      <c r="N65" s="44">
        <f t="shared" si="16"/>
        <v>0</v>
      </c>
      <c r="O65" s="44">
        <f t="shared" si="16"/>
        <v>0</v>
      </c>
      <c r="P65" s="44">
        <f t="shared" si="16"/>
        <v>0</v>
      </c>
      <c r="Q65" s="45">
        <f t="shared" si="16"/>
        <v>0</v>
      </c>
      <c r="R65" s="43">
        <f t="shared" si="16"/>
        <v>1</v>
      </c>
      <c r="S65" s="44">
        <f t="shared" si="16"/>
        <v>1</v>
      </c>
      <c r="T65" s="44">
        <f t="shared" si="16"/>
        <v>1</v>
      </c>
      <c r="U65" s="44">
        <f t="shared" si="16"/>
        <v>1</v>
      </c>
      <c r="V65" s="44">
        <f t="shared" si="15"/>
        <v>1</v>
      </c>
      <c r="W65" s="44">
        <f t="shared" si="15"/>
        <v>1</v>
      </c>
      <c r="X65" s="44">
        <f t="shared" si="15"/>
        <v>1</v>
      </c>
      <c r="Y65" s="44">
        <f t="shared" si="15"/>
        <v>1</v>
      </c>
      <c r="Z65" s="44">
        <f t="shared" si="15"/>
        <v>1</v>
      </c>
      <c r="AA65" s="44">
        <f t="shared" si="15"/>
        <v>1</v>
      </c>
      <c r="AB65" s="44">
        <f t="shared" si="15"/>
        <v>1</v>
      </c>
      <c r="AC65" s="45">
        <f t="shared" si="15"/>
        <v>1</v>
      </c>
      <c r="AD65" s="43">
        <f t="shared" si="15"/>
        <v>0</v>
      </c>
      <c r="AE65" s="44">
        <f t="shared" si="15"/>
        <v>0</v>
      </c>
      <c r="AF65" s="44">
        <f t="shared" si="15"/>
        <v>0</v>
      </c>
      <c r="AG65" s="44">
        <f t="shared" si="15"/>
        <v>0</v>
      </c>
      <c r="AH65" s="44">
        <f t="shared" si="15"/>
        <v>0</v>
      </c>
      <c r="AI65" s="44">
        <f t="shared" si="15"/>
        <v>0</v>
      </c>
      <c r="AJ65" s="44">
        <f t="shared" si="15"/>
        <v>0</v>
      </c>
      <c r="AK65" s="44">
        <f t="shared" si="15"/>
        <v>0</v>
      </c>
      <c r="AL65" s="44">
        <f t="shared" si="14"/>
        <v>0</v>
      </c>
      <c r="AM65" s="44">
        <f t="shared" si="14"/>
        <v>0</v>
      </c>
      <c r="AN65" s="44">
        <f t="shared" si="14"/>
        <v>0</v>
      </c>
      <c r="AO65" s="45">
        <f t="shared" si="14"/>
        <v>0</v>
      </c>
      <c r="AP65" s="43">
        <f t="shared" si="14"/>
        <v>0</v>
      </c>
      <c r="AQ65" s="44">
        <f t="shared" si="14"/>
        <v>0</v>
      </c>
      <c r="AR65" s="44">
        <f t="shared" si="14"/>
        <v>0</v>
      </c>
      <c r="AS65" s="44">
        <f t="shared" si="14"/>
        <v>0</v>
      </c>
      <c r="AT65" s="44">
        <f t="shared" si="14"/>
        <v>0</v>
      </c>
      <c r="AU65" s="44">
        <f t="shared" si="14"/>
        <v>0</v>
      </c>
      <c r="AV65" s="44">
        <f t="shared" si="14"/>
        <v>0</v>
      </c>
      <c r="AW65" s="44">
        <f t="shared" si="14"/>
        <v>0</v>
      </c>
      <c r="AX65" s="44">
        <f t="shared" si="14"/>
        <v>0</v>
      </c>
      <c r="AY65" s="44">
        <f t="shared" si="14"/>
        <v>0</v>
      </c>
      <c r="AZ65" s="44">
        <f t="shared" si="14"/>
        <v>0</v>
      </c>
      <c r="BA65" s="45">
        <f t="shared" si="14"/>
        <v>0</v>
      </c>
    </row>
    <row r="66" spans="1:53" x14ac:dyDescent="0.25">
      <c r="A66" s="56"/>
      <c r="B66" s="56" t="s">
        <v>549</v>
      </c>
      <c r="C66" s="56" t="s">
        <v>264</v>
      </c>
      <c r="D66" s="57">
        <v>44927</v>
      </c>
      <c r="E66" s="57">
        <v>45657</v>
      </c>
      <c r="F66" s="43">
        <f t="shared" si="16"/>
        <v>1</v>
      </c>
      <c r="G66" s="44">
        <f t="shared" si="16"/>
        <v>1</v>
      </c>
      <c r="H66" s="44">
        <f t="shared" si="16"/>
        <v>1</v>
      </c>
      <c r="I66" s="44">
        <f t="shared" si="16"/>
        <v>1</v>
      </c>
      <c r="J66" s="44">
        <f t="shared" si="16"/>
        <v>1</v>
      </c>
      <c r="K66" s="44">
        <f t="shared" si="16"/>
        <v>1</v>
      </c>
      <c r="L66" s="44">
        <f t="shared" si="16"/>
        <v>1</v>
      </c>
      <c r="M66" s="44">
        <f t="shared" si="16"/>
        <v>1</v>
      </c>
      <c r="N66" s="44">
        <f t="shared" si="16"/>
        <v>1</v>
      </c>
      <c r="O66" s="44">
        <f t="shared" si="16"/>
        <v>1</v>
      </c>
      <c r="P66" s="44">
        <f t="shared" si="16"/>
        <v>1</v>
      </c>
      <c r="Q66" s="45">
        <f t="shared" si="16"/>
        <v>1</v>
      </c>
      <c r="R66" s="43">
        <f t="shared" si="16"/>
        <v>1</v>
      </c>
      <c r="S66" s="44">
        <f t="shared" si="16"/>
        <v>1</v>
      </c>
      <c r="T66" s="44">
        <f t="shared" si="16"/>
        <v>1</v>
      </c>
      <c r="U66" s="44">
        <f t="shared" si="16"/>
        <v>1</v>
      </c>
      <c r="V66" s="44">
        <f t="shared" si="15"/>
        <v>1</v>
      </c>
      <c r="W66" s="44">
        <f t="shared" si="15"/>
        <v>1</v>
      </c>
      <c r="X66" s="44">
        <f t="shared" si="15"/>
        <v>1</v>
      </c>
      <c r="Y66" s="44">
        <f t="shared" si="15"/>
        <v>1</v>
      </c>
      <c r="Z66" s="44">
        <f t="shared" si="15"/>
        <v>1</v>
      </c>
      <c r="AA66" s="44">
        <f t="shared" si="15"/>
        <v>1</v>
      </c>
      <c r="AB66" s="44">
        <f t="shared" si="15"/>
        <v>1</v>
      </c>
      <c r="AC66" s="45">
        <f t="shared" si="15"/>
        <v>1</v>
      </c>
      <c r="AD66" s="43">
        <f t="shared" si="15"/>
        <v>0</v>
      </c>
      <c r="AE66" s="44">
        <f t="shared" si="15"/>
        <v>0</v>
      </c>
      <c r="AF66" s="44">
        <f t="shared" si="15"/>
        <v>0</v>
      </c>
      <c r="AG66" s="44">
        <f t="shared" si="15"/>
        <v>0</v>
      </c>
      <c r="AH66" s="44">
        <f t="shared" si="15"/>
        <v>0</v>
      </c>
      <c r="AI66" s="44">
        <f t="shared" si="15"/>
        <v>0</v>
      </c>
      <c r="AJ66" s="44">
        <f t="shared" si="15"/>
        <v>0</v>
      </c>
      <c r="AK66" s="44">
        <f t="shared" si="15"/>
        <v>0</v>
      </c>
      <c r="AL66" s="44">
        <f t="shared" si="14"/>
        <v>0</v>
      </c>
      <c r="AM66" s="44">
        <f t="shared" si="14"/>
        <v>0</v>
      </c>
      <c r="AN66" s="44">
        <f t="shared" si="14"/>
        <v>0</v>
      </c>
      <c r="AO66" s="45">
        <f t="shared" si="14"/>
        <v>0</v>
      </c>
      <c r="AP66" s="43">
        <f t="shared" si="14"/>
        <v>0</v>
      </c>
      <c r="AQ66" s="44">
        <f t="shared" si="14"/>
        <v>0</v>
      </c>
      <c r="AR66" s="44">
        <f t="shared" si="14"/>
        <v>0</v>
      </c>
      <c r="AS66" s="44">
        <f t="shared" si="14"/>
        <v>0</v>
      </c>
      <c r="AT66" s="44">
        <f t="shared" si="14"/>
        <v>0</v>
      </c>
      <c r="AU66" s="44">
        <f t="shared" si="14"/>
        <v>0</v>
      </c>
      <c r="AV66" s="44">
        <f t="shared" si="14"/>
        <v>0</v>
      </c>
      <c r="AW66" s="44">
        <f t="shared" si="14"/>
        <v>0</v>
      </c>
      <c r="AX66" s="44">
        <f t="shared" si="14"/>
        <v>0</v>
      </c>
      <c r="AY66" s="44">
        <f t="shared" si="14"/>
        <v>0</v>
      </c>
      <c r="AZ66" s="44">
        <f t="shared" ref="AZ66:BA66" si="17">+IF(AND(AZ$3&gt;=$D66,AZ$3&lt;=$E66),1,0)</f>
        <v>0</v>
      </c>
      <c r="BA66" s="45">
        <f t="shared" si="17"/>
        <v>0</v>
      </c>
    </row>
    <row r="67" spans="1:53" x14ac:dyDescent="0.25">
      <c r="A67" s="56"/>
      <c r="B67" s="56" t="s">
        <v>550</v>
      </c>
      <c r="C67" s="56" t="s">
        <v>266</v>
      </c>
      <c r="D67" s="57">
        <v>45292</v>
      </c>
      <c r="E67" s="57">
        <v>45748</v>
      </c>
      <c r="F67" s="43">
        <f t="shared" si="16"/>
        <v>0</v>
      </c>
      <c r="G67" s="44">
        <f t="shared" si="16"/>
        <v>0</v>
      </c>
      <c r="H67" s="44">
        <f t="shared" si="16"/>
        <v>0</v>
      </c>
      <c r="I67" s="44">
        <f t="shared" si="16"/>
        <v>0</v>
      </c>
      <c r="J67" s="44">
        <f t="shared" si="16"/>
        <v>0</v>
      </c>
      <c r="K67" s="44">
        <f t="shared" si="16"/>
        <v>0</v>
      </c>
      <c r="L67" s="44">
        <f t="shared" si="16"/>
        <v>0</v>
      </c>
      <c r="M67" s="44">
        <f t="shared" si="16"/>
        <v>0</v>
      </c>
      <c r="N67" s="44">
        <f t="shared" si="16"/>
        <v>0</v>
      </c>
      <c r="O67" s="44">
        <f t="shared" si="16"/>
        <v>0</v>
      </c>
      <c r="P67" s="44">
        <f t="shared" si="16"/>
        <v>0</v>
      </c>
      <c r="Q67" s="45">
        <f t="shared" si="16"/>
        <v>0</v>
      </c>
      <c r="R67" s="43">
        <f t="shared" si="16"/>
        <v>1</v>
      </c>
      <c r="S67" s="44">
        <f t="shared" si="16"/>
        <v>1</v>
      </c>
      <c r="T67" s="44">
        <f t="shared" si="16"/>
        <v>1</v>
      </c>
      <c r="U67" s="44">
        <f t="shared" si="16"/>
        <v>1</v>
      </c>
      <c r="V67" s="44">
        <f t="shared" si="15"/>
        <v>1</v>
      </c>
      <c r="W67" s="44">
        <f t="shared" si="15"/>
        <v>1</v>
      </c>
      <c r="X67" s="44">
        <f t="shared" si="15"/>
        <v>1</v>
      </c>
      <c r="Y67" s="44">
        <f t="shared" si="15"/>
        <v>1</v>
      </c>
      <c r="Z67" s="44">
        <f t="shared" si="15"/>
        <v>1</v>
      </c>
      <c r="AA67" s="44">
        <f t="shared" si="15"/>
        <v>1</v>
      </c>
      <c r="AB67" s="44">
        <f t="shared" si="15"/>
        <v>1</v>
      </c>
      <c r="AC67" s="45">
        <f t="shared" si="15"/>
        <v>1</v>
      </c>
      <c r="AD67" s="43">
        <f t="shared" si="15"/>
        <v>1</v>
      </c>
      <c r="AE67" s="44">
        <f t="shared" si="15"/>
        <v>1</v>
      </c>
      <c r="AF67" s="44">
        <f t="shared" si="15"/>
        <v>1</v>
      </c>
      <c r="AG67" s="44">
        <f t="shared" si="15"/>
        <v>1</v>
      </c>
      <c r="AH67" s="44">
        <f t="shared" si="15"/>
        <v>0</v>
      </c>
      <c r="AI67" s="44">
        <f t="shared" si="15"/>
        <v>0</v>
      </c>
      <c r="AJ67" s="44">
        <f t="shared" si="15"/>
        <v>0</v>
      </c>
      <c r="AK67" s="44">
        <f t="shared" ref="AK67:BA81" si="18">+IF(AND(AK$3&gt;=$D67,AK$3&lt;=$E67),1,0)</f>
        <v>0</v>
      </c>
      <c r="AL67" s="44">
        <f t="shared" si="18"/>
        <v>0</v>
      </c>
      <c r="AM67" s="44">
        <f t="shared" si="18"/>
        <v>0</v>
      </c>
      <c r="AN67" s="44">
        <f t="shared" si="18"/>
        <v>0</v>
      </c>
      <c r="AO67" s="45">
        <f t="shared" si="18"/>
        <v>0</v>
      </c>
      <c r="AP67" s="43">
        <f t="shared" si="18"/>
        <v>0</v>
      </c>
      <c r="AQ67" s="44">
        <f t="shared" si="18"/>
        <v>0</v>
      </c>
      <c r="AR67" s="44">
        <f t="shared" si="18"/>
        <v>0</v>
      </c>
      <c r="AS67" s="44">
        <f t="shared" si="18"/>
        <v>0</v>
      </c>
      <c r="AT67" s="44">
        <f t="shared" si="18"/>
        <v>0</v>
      </c>
      <c r="AU67" s="44">
        <f t="shared" si="18"/>
        <v>0</v>
      </c>
      <c r="AV67" s="44">
        <f t="shared" si="18"/>
        <v>0</v>
      </c>
      <c r="AW67" s="44">
        <f t="shared" si="18"/>
        <v>0</v>
      </c>
      <c r="AX67" s="44">
        <f t="shared" si="18"/>
        <v>0</v>
      </c>
      <c r="AY67" s="44">
        <f t="shared" si="18"/>
        <v>0</v>
      </c>
      <c r="AZ67" s="44">
        <f t="shared" si="18"/>
        <v>0</v>
      </c>
      <c r="BA67" s="45">
        <f t="shared" si="18"/>
        <v>0</v>
      </c>
    </row>
    <row r="68" spans="1:53" x14ac:dyDescent="0.25">
      <c r="A68" s="56"/>
      <c r="B68" s="56" t="s">
        <v>551</v>
      </c>
      <c r="C68" s="56" t="s">
        <v>269</v>
      </c>
      <c r="D68" s="57"/>
      <c r="E68" s="57"/>
      <c r="F68" s="43">
        <f t="shared" si="16"/>
        <v>0</v>
      </c>
      <c r="G68" s="44">
        <f t="shared" si="16"/>
        <v>0</v>
      </c>
      <c r="H68" s="44">
        <f t="shared" si="16"/>
        <v>0</v>
      </c>
      <c r="I68" s="44">
        <f t="shared" si="16"/>
        <v>0</v>
      </c>
      <c r="J68" s="44">
        <f t="shared" si="16"/>
        <v>0</v>
      </c>
      <c r="K68" s="44">
        <f t="shared" si="16"/>
        <v>0</v>
      </c>
      <c r="L68" s="44">
        <f t="shared" si="16"/>
        <v>0</v>
      </c>
      <c r="M68" s="44">
        <f t="shared" si="16"/>
        <v>0</v>
      </c>
      <c r="N68" s="44">
        <f t="shared" si="16"/>
        <v>0</v>
      </c>
      <c r="O68" s="44">
        <f t="shared" si="16"/>
        <v>0</v>
      </c>
      <c r="P68" s="44">
        <f t="shared" si="16"/>
        <v>0</v>
      </c>
      <c r="Q68" s="45">
        <f t="shared" si="16"/>
        <v>0</v>
      </c>
      <c r="R68" s="43">
        <f t="shared" si="16"/>
        <v>0</v>
      </c>
      <c r="S68" s="44">
        <f t="shared" si="16"/>
        <v>0</v>
      </c>
      <c r="T68" s="44">
        <f t="shared" si="16"/>
        <v>0</v>
      </c>
      <c r="U68" s="44">
        <f t="shared" ref="U68:AJ83" si="19">+IF(AND(U$3&gt;=$D68,U$3&lt;=$E68),1,0)</f>
        <v>0</v>
      </c>
      <c r="V68" s="44">
        <f t="shared" si="19"/>
        <v>0</v>
      </c>
      <c r="W68" s="44">
        <f t="shared" si="19"/>
        <v>0</v>
      </c>
      <c r="X68" s="44">
        <f t="shared" si="19"/>
        <v>0</v>
      </c>
      <c r="Y68" s="44">
        <f t="shared" si="19"/>
        <v>0</v>
      </c>
      <c r="Z68" s="44">
        <f t="shared" si="19"/>
        <v>0</v>
      </c>
      <c r="AA68" s="44">
        <f t="shared" si="19"/>
        <v>0</v>
      </c>
      <c r="AB68" s="44">
        <f t="shared" si="19"/>
        <v>0</v>
      </c>
      <c r="AC68" s="45">
        <f t="shared" si="19"/>
        <v>0</v>
      </c>
      <c r="AD68" s="43">
        <f t="shared" si="19"/>
        <v>0</v>
      </c>
      <c r="AE68" s="44">
        <f t="shared" si="19"/>
        <v>0</v>
      </c>
      <c r="AF68" s="44">
        <f t="shared" si="19"/>
        <v>0</v>
      </c>
      <c r="AG68" s="44">
        <f t="shared" si="19"/>
        <v>0</v>
      </c>
      <c r="AH68" s="44">
        <f t="shared" si="19"/>
        <v>0</v>
      </c>
      <c r="AI68" s="44">
        <f t="shared" si="19"/>
        <v>0</v>
      </c>
      <c r="AJ68" s="44">
        <f t="shared" si="19"/>
        <v>0</v>
      </c>
      <c r="AK68" s="44">
        <f t="shared" si="18"/>
        <v>0</v>
      </c>
      <c r="AL68" s="44">
        <f t="shared" si="18"/>
        <v>0</v>
      </c>
      <c r="AM68" s="44">
        <f t="shared" si="18"/>
        <v>0</v>
      </c>
      <c r="AN68" s="44">
        <f t="shared" si="18"/>
        <v>0</v>
      </c>
      <c r="AO68" s="45">
        <f t="shared" si="18"/>
        <v>0</v>
      </c>
      <c r="AP68" s="43">
        <f t="shared" si="18"/>
        <v>0</v>
      </c>
      <c r="AQ68" s="44">
        <f t="shared" si="18"/>
        <v>0</v>
      </c>
      <c r="AR68" s="44">
        <f t="shared" si="18"/>
        <v>0</v>
      </c>
      <c r="AS68" s="44">
        <f t="shared" si="18"/>
        <v>0</v>
      </c>
      <c r="AT68" s="44">
        <f t="shared" si="18"/>
        <v>0</v>
      </c>
      <c r="AU68" s="44">
        <f t="shared" si="18"/>
        <v>0</v>
      </c>
      <c r="AV68" s="44">
        <f t="shared" si="18"/>
        <v>0</v>
      </c>
      <c r="AW68" s="44">
        <f t="shared" si="18"/>
        <v>0</v>
      </c>
      <c r="AX68" s="44">
        <f t="shared" si="18"/>
        <v>0</v>
      </c>
      <c r="AY68" s="44">
        <f t="shared" si="18"/>
        <v>0</v>
      </c>
      <c r="AZ68" s="44">
        <f t="shared" si="18"/>
        <v>0</v>
      </c>
      <c r="BA68" s="45">
        <f t="shared" si="18"/>
        <v>0</v>
      </c>
    </row>
    <row r="69" spans="1:53" x14ac:dyDescent="0.25">
      <c r="A69" s="56" t="s">
        <v>285</v>
      </c>
      <c r="B69" s="56" t="s">
        <v>552</v>
      </c>
      <c r="C69" s="56" t="s">
        <v>286</v>
      </c>
      <c r="D69" s="57">
        <v>45231</v>
      </c>
      <c r="E69" s="57">
        <v>45657</v>
      </c>
      <c r="F69" s="43">
        <f t="shared" ref="F69:U84" si="20">+IF(AND(F$3&gt;=$D69,F$3&lt;=$E69),1,0)</f>
        <v>0</v>
      </c>
      <c r="G69" s="44">
        <f t="shared" si="20"/>
        <v>0</v>
      </c>
      <c r="H69" s="44">
        <f t="shared" si="20"/>
        <v>0</v>
      </c>
      <c r="I69" s="44">
        <f t="shared" si="20"/>
        <v>0</v>
      </c>
      <c r="J69" s="44">
        <f t="shared" si="20"/>
        <v>0</v>
      </c>
      <c r="K69" s="44">
        <f t="shared" si="20"/>
        <v>0</v>
      </c>
      <c r="L69" s="44">
        <f t="shared" si="20"/>
        <v>0</v>
      </c>
      <c r="M69" s="44">
        <f t="shared" si="20"/>
        <v>0</v>
      </c>
      <c r="N69" s="44">
        <f t="shared" si="20"/>
        <v>0</v>
      </c>
      <c r="O69" s="44">
        <f t="shared" si="20"/>
        <v>0</v>
      </c>
      <c r="P69" s="44">
        <f t="shared" si="20"/>
        <v>1</v>
      </c>
      <c r="Q69" s="45">
        <f t="shared" si="20"/>
        <v>1</v>
      </c>
      <c r="R69" s="43">
        <f t="shared" si="20"/>
        <v>1</v>
      </c>
      <c r="S69" s="44">
        <f t="shared" si="20"/>
        <v>1</v>
      </c>
      <c r="T69" s="44">
        <f t="shared" si="20"/>
        <v>1</v>
      </c>
      <c r="U69" s="44">
        <f t="shared" si="19"/>
        <v>1</v>
      </c>
      <c r="V69" s="44">
        <f t="shared" si="19"/>
        <v>1</v>
      </c>
      <c r="W69" s="44">
        <f t="shared" si="19"/>
        <v>1</v>
      </c>
      <c r="X69" s="44">
        <f t="shared" si="19"/>
        <v>1</v>
      </c>
      <c r="Y69" s="44">
        <f t="shared" si="19"/>
        <v>1</v>
      </c>
      <c r="Z69" s="44">
        <f t="shared" si="19"/>
        <v>1</v>
      </c>
      <c r="AA69" s="44">
        <f t="shared" si="19"/>
        <v>1</v>
      </c>
      <c r="AB69" s="44">
        <f t="shared" si="19"/>
        <v>1</v>
      </c>
      <c r="AC69" s="45">
        <f t="shared" si="19"/>
        <v>1</v>
      </c>
      <c r="AD69" s="43">
        <f t="shared" si="19"/>
        <v>0</v>
      </c>
      <c r="AE69" s="44">
        <f t="shared" si="19"/>
        <v>0</v>
      </c>
      <c r="AF69" s="44">
        <f t="shared" si="19"/>
        <v>0</v>
      </c>
      <c r="AG69" s="44">
        <f t="shared" si="19"/>
        <v>0</v>
      </c>
      <c r="AH69" s="44">
        <f t="shared" si="19"/>
        <v>0</v>
      </c>
      <c r="AI69" s="44">
        <f t="shared" si="19"/>
        <v>0</v>
      </c>
      <c r="AJ69" s="44">
        <f t="shared" si="19"/>
        <v>0</v>
      </c>
      <c r="AK69" s="44">
        <f t="shared" si="18"/>
        <v>0</v>
      </c>
      <c r="AL69" s="44">
        <f t="shared" si="18"/>
        <v>0</v>
      </c>
      <c r="AM69" s="44">
        <f t="shared" si="18"/>
        <v>0</v>
      </c>
      <c r="AN69" s="44">
        <f t="shared" si="18"/>
        <v>0</v>
      </c>
      <c r="AO69" s="45">
        <f t="shared" si="18"/>
        <v>0</v>
      </c>
      <c r="AP69" s="43">
        <f t="shared" si="18"/>
        <v>0</v>
      </c>
      <c r="AQ69" s="44">
        <f t="shared" si="18"/>
        <v>0</v>
      </c>
      <c r="AR69" s="44">
        <f t="shared" si="18"/>
        <v>0</v>
      </c>
      <c r="AS69" s="44">
        <f t="shared" si="18"/>
        <v>0</v>
      </c>
      <c r="AT69" s="44">
        <f t="shared" si="18"/>
        <v>0</v>
      </c>
      <c r="AU69" s="44">
        <f t="shared" si="18"/>
        <v>0</v>
      </c>
      <c r="AV69" s="44">
        <f t="shared" si="18"/>
        <v>0</v>
      </c>
      <c r="AW69" s="44">
        <f t="shared" si="18"/>
        <v>0</v>
      </c>
      <c r="AX69" s="44">
        <f t="shared" si="18"/>
        <v>0</v>
      </c>
      <c r="AY69" s="44">
        <f t="shared" si="18"/>
        <v>0</v>
      </c>
      <c r="AZ69" s="44">
        <f t="shared" si="18"/>
        <v>0</v>
      </c>
      <c r="BA69" s="45">
        <f t="shared" si="18"/>
        <v>0</v>
      </c>
    </row>
    <row r="70" spans="1:53" x14ac:dyDescent="0.25">
      <c r="A70" s="56"/>
      <c r="B70" s="56" t="s">
        <v>553</v>
      </c>
      <c r="C70" s="56" t="s">
        <v>167</v>
      </c>
      <c r="D70" s="57">
        <v>45231</v>
      </c>
      <c r="E70" s="57">
        <v>45657</v>
      </c>
      <c r="F70" s="43">
        <f t="shared" si="20"/>
        <v>0</v>
      </c>
      <c r="G70" s="44">
        <f t="shared" si="20"/>
        <v>0</v>
      </c>
      <c r="H70" s="44">
        <f t="shared" si="20"/>
        <v>0</v>
      </c>
      <c r="I70" s="44">
        <f t="shared" si="20"/>
        <v>0</v>
      </c>
      <c r="J70" s="44">
        <f t="shared" si="20"/>
        <v>0</v>
      </c>
      <c r="K70" s="44">
        <f t="shared" si="20"/>
        <v>0</v>
      </c>
      <c r="L70" s="44">
        <f t="shared" si="20"/>
        <v>0</v>
      </c>
      <c r="M70" s="44">
        <f t="shared" si="20"/>
        <v>0</v>
      </c>
      <c r="N70" s="44">
        <f t="shared" si="20"/>
        <v>0</v>
      </c>
      <c r="O70" s="44">
        <f t="shared" si="20"/>
        <v>0</v>
      </c>
      <c r="P70" s="44">
        <f t="shared" si="20"/>
        <v>1</v>
      </c>
      <c r="Q70" s="45">
        <f t="shared" si="20"/>
        <v>1</v>
      </c>
      <c r="R70" s="43">
        <f t="shared" si="20"/>
        <v>1</v>
      </c>
      <c r="S70" s="44">
        <f t="shared" si="20"/>
        <v>1</v>
      </c>
      <c r="T70" s="44">
        <f t="shared" si="20"/>
        <v>1</v>
      </c>
      <c r="U70" s="44">
        <f t="shared" si="19"/>
        <v>1</v>
      </c>
      <c r="V70" s="44">
        <f t="shared" si="19"/>
        <v>1</v>
      </c>
      <c r="W70" s="44">
        <f t="shared" si="19"/>
        <v>1</v>
      </c>
      <c r="X70" s="44">
        <f t="shared" si="19"/>
        <v>1</v>
      </c>
      <c r="Y70" s="44">
        <f t="shared" si="19"/>
        <v>1</v>
      </c>
      <c r="Z70" s="44">
        <f t="shared" si="19"/>
        <v>1</v>
      </c>
      <c r="AA70" s="44">
        <f t="shared" si="19"/>
        <v>1</v>
      </c>
      <c r="AB70" s="44">
        <f t="shared" si="19"/>
        <v>1</v>
      </c>
      <c r="AC70" s="45">
        <f t="shared" si="19"/>
        <v>1</v>
      </c>
      <c r="AD70" s="43">
        <f t="shared" si="19"/>
        <v>0</v>
      </c>
      <c r="AE70" s="44">
        <f t="shared" si="19"/>
        <v>0</v>
      </c>
      <c r="AF70" s="44">
        <f t="shared" si="19"/>
        <v>0</v>
      </c>
      <c r="AG70" s="44">
        <f t="shared" si="19"/>
        <v>0</v>
      </c>
      <c r="AH70" s="44">
        <f t="shared" si="19"/>
        <v>0</v>
      </c>
      <c r="AI70" s="44">
        <f t="shared" si="19"/>
        <v>0</v>
      </c>
      <c r="AJ70" s="44">
        <f t="shared" si="19"/>
        <v>0</v>
      </c>
      <c r="AK70" s="44">
        <f t="shared" si="18"/>
        <v>0</v>
      </c>
      <c r="AL70" s="44">
        <f t="shared" si="18"/>
        <v>0</v>
      </c>
      <c r="AM70" s="44">
        <f t="shared" si="18"/>
        <v>0</v>
      </c>
      <c r="AN70" s="44">
        <f t="shared" si="18"/>
        <v>0</v>
      </c>
      <c r="AO70" s="45">
        <f t="shared" si="18"/>
        <v>0</v>
      </c>
      <c r="AP70" s="43">
        <f t="shared" si="18"/>
        <v>0</v>
      </c>
      <c r="AQ70" s="44">
        <f t="shared" si="18"/>
        <v>0</v>
      </c>
      <c r="AR70" s="44">
        <f t="shared" si="18"/>
        <v>0</v>
      </c>
      <c r="AS70" s="44">
        <f t="shared" si="18"/>
        <v>0</v>
      </c>
      <c r="AT70" s="44">
        <f t="shared" si="18"/>
        <v>0</v>
      </c>
      <c r="AU70" s="44">
        <f t="shared" si="18"/>
        <v>0</v>
      </c>
      <c r="AV70" s="44">
        <f t="shared" si="18"/>
        <v>0</v>
      </c>
      <c r="AW70" s="44">
        <f t="shared" si="18"/>
        <v>0</v>
      </c>
      <c r="AX70" s="44">
        <f t="shared" si="18"/>
        <v>0</v>
      </c>
      <c r="AY70" s="44">
        <f t="shared" si="18"/>
        <v>0</v>
      </c>
      <c r="AZ70" s="44">
        <f t="shared" si="18"/>
        <v>0</v>
      </c>
      <c r="BA70" s="45">
        <f t="shared" si="18"/>
        <v>0</v>
      </c>
    </row>
    <row r="71" spans="1:53" x14ac:dyDescent="0.25">
      <c r="A71" s="56"/>
      <c r="B71" s="56" t="s">
        <v>554</v>
      </c>
      <c r="C71" s="56" t="s">
        <v>261</v>
      </c>
      <c r="D71" s="57">
        <v>45231</v>
      </c>
      <c r="E71" s="57">
        <v>45657</v>
      </c>
      <c r="F71" s="43">
        <f t="shared" si="20"/>
        <v>0</v>
      </c>
      <c r="G71" s="44">
        <f t="shared" si="20"/>
        <v>0</v>
      </c>
      <c r="H71" s="44">
        <f t="shared" si="20"/>
        <v>0</v>
      </c>
      <c r="I71" s="44">
        <f t="shared" si="20"/>
        <v>0</v>
      </c>
      <c r="J71" s="44">
        <f t="shared" si="20"/>
        <v>0</v>
      </c>
      <c r="K71" s="44">
        <f t="shared" si="20"/>
        <v>0</v>
      </c>
      <c r="L71" s="44">
        <f t="shared" si="20"/>
        <v>0</v>
      </c>
      <c r="M71" s="44">
        <f t="shared" si="20"/>
        <v>0</v>
      </c>
      <c r="N71" s="44">
        <f t="shared" si="20"/>
        <v>0</v>
      </c>
      <c r="O71" s="44">
        <f t="shared" si="20"/>
        <v>0</v>
      </c>
      <c r="P71" s="44">
        <f t="shared" si="20"/>
        <v>1</v>
      </c>
      <c r="Q71" s="45">
        <f t="shared" si="20"/>
        <v>1</v>
      </c>
      <c r="R71" s="43">
        <f t="shared" si="20"/>
        <v>1</v>
      </c>
      <c r="S71" s="44">
        <f t="shared" si="20"/>
        <v>1</v>
      </c>
      <c r="T71" s="44">
        <f t="shared" si="20"/>
        <v>1</v>
      </c>
      <c r="U71" s="44">
        <f t="shared" si="19"/>
        <v>1</v>
      </c>
      <c r="V71" s="44">
        <f t="shared" si="19"/>
        <v>1</v>
      </c>
      <c r="W71" s="44">
        <f t="shared" si="19"/>
        <v>1</v>
      </c>
      <c r="X71" s="44">
        <f t="shared" si="19"/>
        <v>1</v>
      </c>
      <c r="Y71" s="44">
        <f t="shared" si="19"/>
        <v>1</v>
      </c>
      <c r="Z71" s="44">
        <f t="shared" si="19"/>
        <v>1</v>
      </c>
      <c r="AA71" s="44">
        <f t="shared" si="19"/>
        <v>1</v>
      </c>
      <c r="AB71" s="44">
        <f t="shared" si="19"/>
        <v>1</v>
      </c>
      <c r="AC71" s="45">
        <f t="shared" si="19"/>
        <v>1</v>
      </c>
      <c r="AD71" s="43">
        <f t="shared" si="19"/>
        <v>0</v>
      </c>
      <c r="AE71" s="44">
        <f t="shared" si="19"/>
        <v>0</v>
      </c>
      <c r="AF71" s="44">
        <f t="shared" si="19"/>
        <v>0</v>
      </c>
      <c r="AG71" s="44">
        <f t="shared" si="19"/>
        <v>0</v>
      </c>
      <c r="AH71" s="44">
        <f t="shared" si="19"/>
        <v>0</v>
      </c>
      <c r="AI71" s="44">
        <f t="shared" si="19"/>
        <v>0</v>
      </c>
      <c r="AJ71" s="44">
        <f t="shared" si="19"/>
        <v>0</v>
      </c>
      <c r="AK71" s="44">
        <f t="shared" si="18"/>
        <v>0</v>
      </c>
      <c r="AL71" s="44">
        <f t="shared" si="18"/>
        <v>0</v>
      </c>
      <c r="AM71" s="44">
        <f t="shared" si="18"/>
        <v>0</v>
      </c>
      <c r="AN71" s="44">
        <f t="shared" si="18"/>
        <v>0</v>
      </c>
      <c r="AO71" s="45">
        <f t="shared" si="18"/>
        <v>0</v>
      </c>
      <c r="AP71" s="43">
        <f t="shared" si="18"/>
        <v>0</v>
      </c>
      <c r="AQ71" s="44">
        <f t="shared" si="18"/>
        <v>0</v>
      </c>
      <c r="AR71" s="44">
        <f t="shared" si="18"/>
        <v>0</v>
      </c>
      <c r="AS71" s="44">
        <f t="shared" si="18"/>
        <v>0</v>
      </c>
      <c r="AT71" s="44">
        <f t="shared" si="18"/>
        <v>0</v>
      </c>
      <c r="AU71" s="44">
        <f t="shared" si="18"/>
        <v>0</v>
      </c>
      <c r="AV71" s="44">
        <f t="shared" si="18"/>
        <v>0</v>
      </c>
      <c r="AW71" s="44">
        <f t="shared" si="18"/>
        <v>0</v>
      </c>
      <c r="AX71" s="44">
        <f t="shared" si="18"/>
        <v>0</v>
      </c>
      <c r="AY71" s="44">
        <f t="shared" si="18"/>
        <v>0</v>
      </c>
      <c r="AZ71" s="44">
        <f t="shared" si="18"/>
        <v>0</v>
      </c>
      <c r="BA71" s="45">
        <f t="shared" si="18"/>
        <v>0</v>
      </c>
    </row>
    <row r="72" spans="1:53" x14ac:dyDescent="0.25">
      <c r="A72" s="56"/>
      <c r="B72" s="56" t="s">
        <v>555</v>
      </c>
      <c r="C72" s="56" t="s">
        <v>264</v>
      </c>
      <c r="D72" s="57">
        <v>45444</v>
      </c>
      <c r="E72" s="57">
        <v>45657</v>
      </c>
      <c r="F72" s="43">
        <f t="shared" si="20"/>
        <v>0</v>
      </c>
      <c r="G72" s="44">
        <f t="shared" si="20"/>
        <v>0</v>
      </c>
      <c r="H72" s="44">
        <f t="shared" si="20"/>
        <v>0</v>
      </c>
      <c r="I72" s="44">
        <f t="shared" si="20"/>
        <v>0</v>
      </c>
      <c r="J72" s="44">
        <f t="shared" si="20"/>
        <v>0</v>
      </c>
      <c r="K72" s="44">
        <f t="shared" si="20"/>
        <v>0</v>
      </c>
      <c r="L72" s="44">
        <f t="shared" si="20"/>
        <v>0</v>
      </c>
      <c r="M72" s="44">
        <f t="shared" si="20"/>
        <v>0</v>
      </c>
      <c r="N72" s="44">
        <f t="shared" si="20"/>
        <v>0</v>
      </c>
      <c r="O72" s="44">
        <f t="shared" si="20"/>
        <v>0</v>
      </c>
      <c r="P72" s="44">
        <f t="shared" si="20"/>
        <v>0</v>
      </c>
      <c r="Q72" s="45">
        <f t="shared" si="20"/>
        <v>0</v>
      </c>
      <c r="R72" s="43">
        <f t="shared" si="20"/>
        <v>0</v>
      </c>
      <c r="S72" s="44">
        <f t="shared" si="20"/>
        <v>0</v>
      </c>
      <c r="T72" s="44">
        <f t="shared" si="20"/>
        <v>0</v>
      </c>
      <c r="U72" s="44">
        <f t="shared" si="19"/>
        <v>0</v>
      </c>
      <c r="V72" s="44">
        <f t="shared" si="19"/>
        <v>0</v>
      </c>
      <c r="W72" s="44">
        <f t="shared" si="19"/>
        <v>1</v>
      </c>
      <c r="X72" s="44">
        <f t="shared" si="19"/>
        <v>1</v>
      </c>
      <c r="Y72" s="44">
        <f t="shared" si="19"/>
        <v>1</v>
      </c>
      <c r="Z72" s="44">
        <f t="shared" si="19"/>
        <v>1</v>
      </c>
      <c r="AA72" s="44">
        <f t="shared" si="19"/>
        <v>1</v>
      </c>
      <c r="AB72" s="44">
        <f t="shared" si="19"/>
        <v>1</v>
      </c>
      <c r="AC72" s="45">
        <f t="shared" si="19"/>
        <v>1</v>
      </c>
      <c r="AD72" s="43">
        <f t="shared" si="19"/>
        <v>0</v>
      </c>
      <c r="AE72" s="44">
        <f t="shared" si="19"/>
        <v>0</v>
      </c>
      <c r="AF72" s="44">
        <f t="shared" si="19"/>
        <v>0</v>
      </c>
      <c r="AG72" s="44">
        <f t="shared" si="19"/>
        <v>0</v>
      </c>
      <c r="AH72" s="44">
        <f t="shared" si="19"/>
        <v>0</v>
      </c>
      <c r="AI72" s="44">
        <f t="shared" si="19"/>
        <v>0</v>
      </c>
      <c r="AJ72" s="44">
        <f t="shared" si="19"/>
        <v>0</v>
      </c>
      <c r="AK72" s="44">
        <f t="shared" si="18"/>
        <v>0</v>
      </c>
      <c r="AL72" s="44">
        <f t="shared" si="18"/>
        <v>0</v>
      </c>
      <c r="AM72" s="44">
        <f t="shared" si="18"/>
        <v>0</v>
      </c>
      <c r="AN72" s="44">
        <f t="shared" si="18"/>
        <v>0</v>
      </c>
      <c r="AO72" s="45">
        <f t="shared" si="18"/>
        <v>0</v>
      </c>
      <c r="AP72" s="43">
        <f t="shared" si="18"/>
        <v>0</v>
      </c>
      <c r="AQ72" s="44">
        <f t="shared" si="18"/>
        <v>0</v>
      </c>
      <c r="AR72" s="44">
        <f t="shared" si="18"/>
        <v>0</v>
      </c>
      <c r="AS72" s="44">
        <f t="shared" si="18"/>
        <v>0</v>
      </c>
      <c r="AT72" s="44">
        <f t="shared" si="18"/>
        <v>0</v>
      </c>
      <c r="AU72" s="44">
        <f t="shared" si="18"/>
        <v>0</v>
      </c>
      <c r="AV72" s="44">
        <f t="shared" si="18"/>
        <v>0</v>
      </c>
      <c r="AW72" s="44">
        <f t="shared" si="18"/>
        <v>0</v>
      </c>
      <c r="AX72" s="44">
        <f t="shared" si="18"/>
        <v>0</v>
      </c>
      <c r="AY72" s="44">
        <f t="shared" si="18"/>
        <v>0</v>
      </c>
      <c r="AZ72" s="44">
        <f t="shared" si="18"/>
        <v>0</v>
      </c>
      <c r="BA72" s="45">
        <f t="shared" si="18"/>
        <v>0</v>
      </c>
    </row>
    <row r="73" spans="1:53" x14ac:dyDescent="0.25">
      <c r="A73" s="56"/>
      <c r="B73" s="56" t="s">
        <v>556</v>
      </c>
      <c r="C73" s="56" t="s">
        <v>266</v>
      </c>
      <c r="D73" s="57">
        <v>45292</v>
      </c>
      <c r="E73" s="57">
        <v>45657</v>
      </c>
      <c r="F73" s="43">
        <f t="shared" si="20"/>
        <v>0</v>
      </c>
      <c r="G73" s="44">
        <f t="shared" si="20"/>
        <v>0</v>
      </c>
      <c r="H73" s="44">
        <f t="shared" si="20"/>
        <v>0</v>
      </c>
      <c r="I73" s="44">
        <f t="shared" si="20"/>
        <v>0</v>
      </c>
      <c r="J73" s="44">
        <f t="shared" si="20"/>
        <v>0</v>
      </c>
      <c r="K73" s="44">
        <f t="shared" si="20"/>
        <v>0</v>
      </c>
      <c r="L73" s="44">
        <f t="shared" si="20"/>
        <v>0</v>
      </c>
      <c r="M73" s="44">
        <f t="shared" si="20"/>
        <v>0</v>
      </c>
      <c r="N73" s="44">
        <f t="shared" si="20"/>
        <v>0</v>
      </c>
      <c r="O73" s="44">
        <f t="shared" si="20"/>
        <v>0</v>
      </c>
      <c r="P73" s="44">
        <f t="shared" si="20"/>
        <v>0</v>
      </c>
      <c r="Q73" s="45">
        <f t="shared" si="20"/>
        <v>0</v>
      </c>
      <c r="R73" s="43">
        <f t="shared" si="20"/>
        <v>1</v>
      </c>
      <c r="S73" s="44">
        <f t="shared" si="20"/>
        <v>1</v>
      </c>
      <c r="T73" s="44">
        <f t="shared" si="20"/>
        <v>1</v>
      </c>
      <c r="U73" s="44">
        <f t="shared" si="19"/>
        <v>1</v>
      </c>
      <c r="V73" s="44">
        <f t="shared" si="19"/>
        <v>1</v>
      </c>
      <c r="W73" s="44">
        <f t="shared" si="19"/>
        <v>1</v>
      </c>
      <c r="X73" s="44">
        <f t="shared" si="19"/>
        <v>1</v>
      </c>
      <c r="Y73" s="44">
        <f t="shared" si="19"/>
        <v>1</v>
      </c>
      <c r="Z73" s="44">
        <f t="shared" si="19"/>
        <v>1</v>
      </c>
      <c r="AA73" s="44">
        <f t="shared" si="19"/>
        <v>1</v>
      </c>
      <c r="AB73" s="44">
        <f t="shared" si="19"/>
        <v>1</v>
      </c>
      <c r="AC73" s="45">
        <f t="shared" si="19"/>
        <v>1</v>
      </c>
      <c r="AD73" s="43">
        <f t="shared" si="19"/>
        <v>0</v>
      </c>
      <c r="AE73" s="44">
        <f t="shared" si="19"/>
        <v>0</v>
      </c>
      <c r="AF73" s="44">
        <f t="shared" si="19"/>
        <v>0</v>
      </c>
      <c r="AG73" s="44">
        <f t="shared" si="19"/>
        <v>0</v>
      </c>
      <c r="AH73" s="44">
        <f t="shared" si="19"/>
        <v>0</v>
      </c>
      <c r="AI73" s="44">
        <f t="shared" si="19"/>
        <v>0</v>
      </c>
      <c r="AJ73" s="44">
        <f t="shared" si="19"/>
        <v>0</v>
      </c>
      <c r="AK73" s="44">
        <f t="shared" si="18"/>
        <v>0</v>
      </c>
      <c r="AL73" s="44">
        <f t="shared" si="18"/>
        <v>0</v>
      </c>
      <c r="AM73" s="44">
        <f t="shared" si="18"/>
        <v>0</v>
      </c>
      <c r="AN73" s="44">
        <f t="shared" si="18"/>
        <v>0</v>
      </c>
      <c r="AO73" s="45">
        <f t="shared" si="18"/>
        <v>0</v>
      </c>
      <c r="AP73" s="43">
        <f t="shared" si="18"/>
        <v>0</v>
      </c>
      <c r="AQ73" s="44">
        <f t="shared" si="18"/>
        <v>0</v>
      </c>
      <c r="AR73" s="44">
        <f t="shared" si="18"/>
        <v>0</v>
      </c>
      <c r="AS73" s="44">
        <f t="shared" si="18"/>
        <v>0</v>
      </c>
      <c r="AT73" s="44">
        <f t="shared" si="18"/>
        <v>0</v>
      </c>
      <c r="AU73" s="44">
        <f t="shared" si="18"/>
        <v>0</v>
      </c>
      <c r="AV73" s="44">
        <f t="shared" si="18"/>
        <v>0</v>
      </c>
      <c r="AW73" s="44">
        <f t="shared" si="18"/>
        <v>0</v>
      </c>
      <c r="AX73" s="44">
        <f t="shared" si="18"/>
        <v>0</v>
      </c>
      <c r="AY73" s="44">
        <f t="shared" si="18"/>
        <v>0</v>
      </c>
      <c r="AZ73" s="44">
        <f t="shared" si="18"/>
        <v>0</v>
      </c>
      <c r="BA73" s="45">
        <f t="shared" si="18"/>
        <v>0</v>
      </c>
    </row>
    <row r="74" spans="1:53" x14ac:dyDescent="0.25">
      <c r="A74" s="56" t="s">
        <v>295</v>
      </c>
      <c r="B74" s="56" t="s">
        <v>557</v>
      </c>
      <c r="C74" s="56" t="s">
        <v>296</v>
      </c>
      <c r="D74" s="57">
        <v>44927</v>
      </c>
      <c r="E74" s="57">
        <v>45657</v>
      </c>
      <c r="F74" s="43">
        <f t="shared" si="20"/>
        <v>1</v>
      </c>
      <c r="G74" s="44">
        <f t="shared" si="20"/>
        <v>1</v>
      </c>
      <c r="H74" s="44">
        <f t="shared" si="20"/>
        <v>1</v>
      </c>
      <c r="I74" s="44">
        <f t="shared" si="20"/>
        <v>1</v>
      </c>
      <c r="J74" s="44">
        <f t="shared" si="20"/>
        <v>1</v>
      </c>
      <c r="K74" s="44">
        <f t="shared" si="20"/>
        <v>1</v>
      </c>
      <c r="L74" s="44">
        <f t="shared" si="20"/>
        <v>1</v>
      </c>
      <c r="M74" s="44">
        <f t="shared" si="20"/>
        <v>1</v>
      </c>
      <c r="N74" s="44">
        <f t="shared" si="20"/>
        <v>1</v>
      </c>
      <c r="O74" s="44">
        <f t="shared" si="20"/>
        <v>1</v>
      </c>
      <c r="P74" s="44">
        <f t="shared" si="20"/>
        <v>1</v>
      </c>
      <c r="Q74" s="45">
        <f t="shared" si="20"/>
        <v>1</v>
      </c>
      <c r="R74" s="43">
        <f t="shared" si="20"/>
        <v>1</v>
      </c>
      <c r="S74" s="44">
        <f t="shared" si="20"/>
        <v>1</v>
      </c>
      <c r="T74" s="44">
        <f t="shared" si="20"/>
        <v>1</v>
      </c>
      <c r="U74" s="44">
        <f t="shared" si="19"/>
        <v>1</v>
      </c>
      <c r="V74" s="44">
        <f t="shared" si="19"/>
        <v>1</v>
      </c>
      <c r="W74" s="44">
        <f t="shared" si="19"/>
        <v>1</v>
      </c>
      <c r="X74" s="44">
        <f t="shared" si="19"/>
        <v>1</v>
      </c>
      <c r="Y74" s="44">
        <f t="shared" si="19"/>
        <v>1</v>
      </c>
      <c r="Z74" s="44">
        <f t="shared" si="19"/>
        <v>1</v>
      </c>
      <c r="AA74" s="44">
        <f t="shared" si="19"/>
        <v>1</v>
      </c>
      <c r="AB74" s="44">
        <f t="shared" si="19"/>
        <v>1</v>
      </c>
      <c r="AC74" s="45">
        <f t="shared" si="19"/>
        <v>1</v>
      </c>
      <c r="AD74" s="43">
        <f t="shared" si="19"/>
        <v>0</v>
      </c>
      <c r="AE74" s="44">
        <f t="shared" si="19"/>
        <v>0</v>
      </c>
      <c r="AF74" s="44">
        <f t="shared" si="19"/>
        <v>0</v>
      </c>
      <c r="AG74" s="44">
        <f t="shared" si="19"/>
        <v>0</v>
      </c>
      <c r="AH74" s="44">
        <f t="shared" si="19"/>
        <v>0</v>
      </c>
      <c r="AI74" s="44">
        <f t="shared" si="19"/>
        <v>0</v>
      </c>
      <c r="AJ74" s="44">
        <f t="shared" si="19"/>
        <v>0</v>
      </c>
      <c r="AK74" s="44">
        <f t="shared" si="18"/>
        <v>0</v>
      </c>
      <c r="AL74" s="44">
        <f t="shared" si="18"/>
        <v>0</v>
      </c>
      <c r="AM74" s="44">
        <f t="shared" si="18"/>
        <v>0</v>
      </c>
      <c r="AN74" s="44">
        <f t="shared" si="18"/>
        <v>0</v>
      </c>
      <c r="AO74" s="45">
        <f t="shared" si="18"/>
        <v>0</v>
      </c>
      <c r="AP74" s="43">
        <f t="shared" si="18"/>
        <v>0</v>
      </c>
      <c r="AQ74" s="44">
        <f t="shared" si="18"/>
        <v>0</v>
      </c>
      <c r="AR74" s="44">
        <f t="shared" si="18"/>
        <v>0</v>
      </c>
      <c r="AS74" s="44">
        <f t="shared" si="18"/>
        <v>0</v>
      </c>
      <c r="AT74" s="44">
        <f t="shared" si="18"/>
        <v>0</v>
      </c>
      <c r="AU74" s="44">
        <f t="shared" si="18"/>
        <v>0</v>
      </c>
      <c r="AV74" s="44">
        <f t="shared" si="18"/>
        <v>0</v>
      </c>
      <c r="AW74" s="44">
        <f t="shared" si="18"/>
        <v>0</v>
      </c>
      <c r="AX74" s="44">
        <f t="shared" si="18"/>
        <v>0</v>
      </c>
      <c r="AY74" s="44">
        <f t="shared" si="18"/>
        <v>0</v>
      </c>
      <c r="AZ74" s="44">
        <f t="shared" si="18"/>
        <v>0</v>
      </c>
      <c r="BA74" s="45">
        <f t="shared" si="18"/>
        <v>0</v>
      </c>
    </row>
    <row r="75" spans="1:53" x14ac:dyDescent="0.25">
      <c r="A75" s="56"/>
      <c r="B75" s="56" t="s">
        <v>558</v>
      </c>
      <c r="C75" s="56" t="s">
        <v>298</v>
      </c>
      <c r="D75" s="57">
        <v>44927</v>
      </c>
      <c r="E75" s="57">
        <v>45657</v>
      </c>
      <c r="F75" s="43">
        <f t="shared" si="20"/>
        <v>1</v>
      </c>
      <c r="G75" s="44">
        <f t="shared" si="20"/>
        <v>1</v>
      </c>
      <c r="H75" s="44">
        <f t="shared" si="20"/>
        <v>1</v>
      </c>
      <c r="I75" s="44">
        <f t="shared" si="20"/>
        <v>1</v>
      </c>
      <c r="J75" s="44">
        <f t="shared" si="20"/>
        <v>1</v>
      </c>
      <c r="K75" s="44">
        <f t="shared" si="20"/>
        <v>1</v>
      </c>
      <c r="L75" s="44">
        <f t="shared" si="20"/>
        <v>1</v>
      </c>
      <c r="M75" s="44">
        <f t="shared" si="20"/>
        <v>1</v>
      </c>
      <c r="N75" s="44">
        <f t="shared" si="20"/>
        <v>1</v>
      </c>
      <c r="O75" s="44">
        <f t="shared" si="20"/>
        <v>1</v>
      </c>
      <c r="P75" s="44">
        <f t="shared" si="20"/>
        <v>1</v>
      </c>
      <c r="Q75" s="45">
        <f t="shared" si="20"/>
        <v>1</v>
      </c>
      <c r="R75" s="43">
        <f t="shared" si="20"/>
        <v>1</v>
      </c>
      <c r="S75" s="44">
        <f t="shared" si="20"/>
        <v>1</v>
      </c>
      <c r="T75" s="44">
        <f t="shared" si="20"/>
        <v>1</v>
      </c>
      <c r="U75" s="44">
        <f t="shared" si="19"/>
        <v>1</v>
      </c>
      <c r="V75" s="44">
        <f t="shared" si="19"/>
        <v>1</v>
      </c>
      <c r="W75" s="44">
        <f t="shared" si="19"/>
        <v>1</v>
      </c>
      <c r="X75" s="44">
        <f t="shared" si="19"/>
        <v>1</v>
      </c>
      <c r="Y75" s="44">
        <f t="shared" si="19"/>
        <v>1</v>
      </c>
      <c r="Z75" s="44">
        <f t="shared" si="19"/>
        <v>1</v>
      </c>
      <c r="AA75" s="44">
        <f t="shared" si="19"/>
        <v>1</v>
      </c>
      <c r="AB75" s="44">
        <f t="shared" si="19"/>
        <v>1</v>
      </c>
      <c r="AC75" s="45">
        <f t="shared" si="19"/>
        <v>1</v>
      </c>
      <c r="AD75" s="43">
        <f t="shared" si="19"/>
        <v>0</v>
      </c>
      <c r="AE75" s="44">
        <f t="shared" si="19"/>
        <v>0</v>
      </c>
      <c r="AF75" s="44">
        <f t="shared" si="19"/>
        <v>0</v>
      </c>
      <c r="AG75" s="44">
        <f t="shared" si="19"/>
        <v>0</v>
      </c>
      <c r="AH75" s="44">
        <f t="shared" si="19"/>
        <v>0</v>
      </c>
      <c r="AI75" s="44">
        <f t="shared" si="19"/>
        <v>0</v>
      </c>
      <c r="AJ75" s="44">
        <f t="shared" si="19"/>
        <v>0</v>
      </c>
      <c r="AK75" s="44">
        <f t="shared" si="18"/>
        <v>0</v>
      </c>
      <c r="AL75" s="44">
        <f t="shared" si="18"/>
        <v>0</v>
      </c>
      <c r="AM75" s="44">
        <f t="shared" si="18"/>
        <v>0</v>
      </c>
      <c r="AN75" s="44">
        <f t="shared" si="18"/>
        <v>0</v>
      </c>
      <c r="AO75" s="45">
        <f t="shared" si="18"/>
        <v>0</v>
      </c>
      <c r="AP75" s="43">
        <f t="shared" si="18"/>
        <v>0</v>
      </c>
      <c r="AQ75" s="44">
        <f t="shared" si="18"/>
        <v>0</v>
      </c>
      <c r="AR75" s="44">
        <f t="shared" si="18"/>
        <v>0</v>
      </c>
      <c r="AS75" s="44">
        <f t="shared" si="18"/>
        <v>0</v>
      </c>
      <c r="AT75" s="44">
        <f t="shared" si="18"/>
        <v>0</v>
      </c>
      <c r="AU75" s="44">
        <f t="shared" si="18"/>
        <v>0</v>
      </c>
      <c r="AV75" s="44">
        <f t="shared" si="18"/>
        <v>0</v>
      </c>
      <c r="AW75" s="44">
        <f t="shared" si="18"/>
        <v>0</v>
      </c>
      <c r="AX75" s="44">
        <f t="shared" si="18"/>
        <v>0</v>
      </c>
      <c r="AY75" s="44">
        <f t="shared" si="18"/>
        <v>0</v>
      </c>
      <c r="AZ75" s="44">
        <f t="shared" si="18"/>
        <v>0</v>
      </c>
      <c r="BA75" s="45">
        <f t="shared" si="18"/>
        <v>0</v>
      </c>
    </row>
    <row r="76" spans="1:53" x14ac:dyDescent="0.25">
      <c r="A76" s="56" t="s">
        <v>299</v>
      </c>
      <c r="B76" s="56" t="s">
        <v>300</v>
      </c>
      <c r="C76" s="56" t="s">
        <v>301</v>
      </c>
      <c r="D76" s="57">
        <v>45200</v>
      </c>
      <c r="E76" s="57">
        <v>46386</v>
      </c>
      <c r="F76" s="43">
        <f t="shared" si="20"/>
        <v>0</v>
      </c>
      <c r="G76" s="44">
        <f t="shared" si="20"/>
        <v>0</v>
      </c>
      <c r="H76" s="44">
        <f t="shared" si="20"/>
        <v>0</v>
      </c>
      <c r="I76" s="44">
        <f t="shared" si="20"/>
        <v>0</v>
      </c>
      <c r="J76" s="44">
        <f t="shared" si="20"/>
        <v>0</v>
      </c>
      <c r="K76" s="44">
        <f t="shared" si="20"/>
        <v>0</v>
      </c>
      <c r="L76" s="44">
        <f t="shared" si="20"/>
        <v>0</v>
      </c>
      <c r="M76" s="44">
        <f t="shared" si="20"/>
        <v>0</v>
      </c>
      <c r="N76" s="44">
        <f t="shared" si="20"/>
        <v>0</v>
      </c>
      <c r="O76" s="44">
        <f t="shared" si="20"/>
        <v>1</v>
      </c>
      <c r="P76" s="44">
        <f t="shared" si="20"/>
        <v>1</v>
      </c>
      <c r="Q76" s="45">
        <f t="shared" si="20"/>
        <v>1</v>
      </c>
      <c r="R76" s="43">
        <f t="shared" si="20"/>
        <v>1</v>
      </c>
      <c r="S76" s="44">
        <f t="shared" si="20"/>
        <v>1</v>
      </c>
      <c r="T76" s="44">
        <f t="shared" si="20"/>
        <v>1</v>
      </c>
      <c r="U76" s="44">
        <f t="shared" si="19"/>
        <v>1</v>
      </c>
      <c r="V76" s="44">
        <f t="shared" si="19"/>
        <v>1</v>
      </c>
      <c r="W76" s="44">
        <f t="shared" si="19"/>
        <v>1</v>
      </c>
      <c r="X76" s="44">
        <f t="shared" si="19"/>
        <v>1</v>
      </c>
      <c r="Y76" s="44">
        <f t="shared" si="19"/>
        <v>1</v>
      </c>
      <c r="Z76" s="44">
        <f t="shared" si="19"/>
        <v>1</v>
      </c>
      <c r="AA76" s="44">
        <f t="shared" si="19"/>
        <v>1</v>
      </c>
      <c r="AB76" s="44">
        <f t="shared" si="19"/>
        <v>1</v>
      </c>
      <c r="AC76" s="45">
        <f t="shared" si="19"/>
        <v>1</v>
      </c>
      <c r="AD76" s="43">
        <f t="shared" si="19"/>
        <v>1</v>
      </c>
      <c r="AE76" s="44">
        <f t="shared" si="19"/>
        <v>1</v>
      </c>
      <c r="AF76" s="44">
        <f t="shared" si="19"/>
        <v>1</v>
      </c>
      <c r="AG76" s="44">
        <f t="shared" si="19"/>
        <v>1</v>
      </c>
      <c r="AH76" s="44">
        <f t="shared" si="19"/>
        <v>1</v>
      </c>
      <c r="AI76" s="44">
        <f t="shared" si="19"/>
        <v>1</v>
      </c>
      <c r="AJ76" s="44">
        <f t="shared" si="19"/>
        <v>1</v>
      </c>
      <c r="AK76" s="44">
        <f t="shared" si="18"/>
        <v>1</v>
      </c>
      <c r="AL76" s="44">
        <f t="shared" si="18"/>
        <v>1</v>
      </c>
      <c r="AM76" s="44">
        <f t="shared" si="18"/>
        <v>1</v>
      </c>
      <c r="AN76" s="44">
        <f t="shared" si="18"/>
        <v>1</v>
      </c>
      <c r="AO76" s="45">
        <f t="shared" si="18"/>
        <v>1</v>
      </c>
      <c r="AP76" s="43">
        <f t="shared" si="18"/>
        <v>1</v>
      </c>
      <c r="AQ76" s="44">
        <f t="shared" si="18"/>
        <v>1</v>
      </c>
      <c r="AR76" s="44">
        <f t="shared" si="18"/>
        <v>1</v>
      </c>
      <c r="AS76" s="44">
        <f t="shared" si="18"/>
        <v>1</v>
      </c>
      <c r="AT76" s="44">
        <f t="shared" si="18"/>
        <v>1</v>
      </c>
      <c r="AU76" s="44">
        <f t="shared" si="18"/>
        <v>1</v>
      </c>
      <c r="AV76" s="44">
        <f t="shared" si="18"/>
        <v>1</v>
      </c>
      <c r="AW76" s="44">
        <f t="shared" si="18"/>
        <v>1</v>
      </c>
      <c r="AX76" s="44">
        <f t="shared" si="18"/>
        <v>1</v>
      </c>
      <c r="AY76" s="44">
        <f t="shared" si="18"/>
        <v>1</v>
      </c>
      <c r="AZ76" s="44">
        <f t="shared" si="18"/>
        <v>1</v>
      </c>
      <c r="BA76" s="45">
        <f t="shared" si="18"/>
        <v>1</v>
      </c>
    </row>
    <row r="77" spans="1:53" x14ac:dyDescent="0.25">
      <c r="A77" s="56"/>
      <c r="B77" s="56" t="s">
        <v>307</v>
      </c>
      <c r="C77" s="56" t="s">
        <v>308</v>
      </c>
      <c r="D77" s="57">
        <v>45200</v>
      </c>
      <c r="E77" s="57">
        <v>45627</v>
      </c>
      <c r="F77" s="43">
        <f t="shared" si="20"/>
        <v>0</v>
      </c>
      <c r="G77" s="44">
        <f t="shared" si="20"/>
        <v>0</v>
      </c>
      <c r="H77" s="44">
        <f t="shared" si="20"/>
        <v>0</v>
      </c>
      <c r="I77" s="44">
        <f t="shared" si="20"/>
        <v>0</v>
      </c>
      <c r="J77" s="44">
        <f t="shared" si="20"/>
        <v>0</v>
      </c>
      <c r="K77" s="44">
        <f t="shared" si="20"/>
        <v>0</v>
      </c>
      <c r="L77" s="44">
        <f t="shared" si="20"/>
        <v>0</v>
      </c>
      <c r="M77" s="44">
        <f t="shared" si="20"/>
        <v>0</v>
      </c>
      <c r="N77" s="44">
        <f t="shared" si="20"/>
        <v>0</v>
      </c>
      <c r="O77" s="44">
        <f t="shared" si="20"/>
        <v>1</v>
      </c>
      <c r="P77" s="44">
        <f t="shared" si="20"/>
        <v>1</v>
      </c>
      <c r="Q77" s="45">
        <f t="shared" si="20"/>
        <v>1</v>
      </c>
      <c r="R77" s="43">
        <f t="shared" si="20"/>
        <v>1</v>
      </c>
      <c r="S77" s="44">
        <f t="shared" si="20"/>
        <v>1</v>
      </c>
      <c r="T77" s="44">
        <f t="shared" si="20"/>
        <v>1</v>
      </c>
      <c r="U77" s="44">
        <f t="shared" si="19"/>
        <v>1</v>
      </c>
      <c r="V77" s="44">
        <f t="shared" si="19"/>
        <v>1</v>
      </c>
      <c r="W77" s="44">
        <f t="shared" si="19"/>
        <v>1</v>
      </c>
      <c r="X77" s="44">
        <f t="shared" si="19"/>
        <v>1</v>
      </c>
      <c r="Y77" s="44">
        <f t="shared" si="19"/>
        <v>1</v>
      </c>
      <c r="Z77" s="44">
        <f t="shared" si="19"/>
        <v>1</v>
      </c>
      <c r="AA77" s="44">
        <f t="shared" si="19"/>
        <v>1</v>
      </c>
      <c r="AB77" s="44">
        <f t="shared" si="19"/>
        <v>1</v>
      </c>
      <c r="AC77" s="45">
        <f t="shared" si="19"/>
        <v>1</v>
      </c>
      <c r="AD77" s="43">
        <f t="shared" si="19"/>
        <v>0</v>
      </c>
      <c r="AE77" s="44">
        <f t="shared" si="19"/>
        <v>0</v>
      </c>
      <c r="AF77" s="44">
        <f t="shared" si="19"/>
        <v>0</v>
      </c>
      <c r="AG77" s="44">
        <f t="shared" si="19"/>
        <v>0</v>
      </c>
      <c r="AH77" s="44">
        <f t="shared" si="19"/>
        <v>0</v>
      </c>
      <c r="AI77" s="44">
        <f t="shared" si="19"/>
        <v>0</v>
      </c>
      <c r="AJ77" s="44">
        <f t="shared" si="19"/>
        <v>0</v>
      </c>
      <c r="AK77" s="44">
        <f t="shared" si="18"/>
        <v>0</v>
      </c>
      <c r="AL77" s="44">
        <f t="shared" si="18"/>
        <v>0</v>
      </c>
      <c r="AM77" s="44">
        <f t="shared" si="18"/>
        <v>0</v>
      </c>
      <c r="AN77" s="44">
        <f t="shared" si="18"/>
        <v>0</v>
      </c>
      <c r="AO77" s="45">
        <f t="shared" si="18"/>
        <v>0</v>
      </c>
      <c r="AP77" s="43">
        <f t="shared" si="18"/>
        <v>0</v>
      </c>
      <c r="AQ77" s="44">
        <f t="shared" si="18"/>
        <v>0</v>
      </c>
      <c r="AR77" s="44">
        <f t="shared" si="18"/>
        <v>0</v>
      </c>
      <c r="AS77" s="44">
        <f t="shared" si="18"/>
        <v>0</v>
      </c>
      <c r="AT77" s="44">
        <f t="shared" si="18"/>
        <v>0</v>
      </c>
      <c r="AU77" s="44">
        <f t="shared" si="18"/>
        <v>0</v>
      </c>
      <c r="AV77" s="44">
        <f t="shared" si="18"/>
        <v>0</v>
      </c>
      <c r="AW77" s="44">
        <f t="shared" si="18"/>
        <v>0</v>
      </c>
      <c r="AX77" s="44">
        <f t="shared" si="18"/>
        <v>0</v>
      </c>
      <c r="AY77" s="44">
        <f t="shared" si="18"/>
        <v>0</v>
      </c>
      <c r="AZ77" s="44">
        <f t="shared" si="18"/>
        <v>0</v>
      </c>
      <c r="BA77" s="45">
        <f t="shared" si="18"/>
        <v>0</v>
      </c>
    </row>
    <row r="78" spans="1:53" x14ac:dyDescent="0.25">
      <c r="A78" s="56"/>
      <c r="B78" s="56" t="s">
        <v>311</v>
      </c>
      <c r="C78" s="56" t="s">
        <v>312</v>
      </c>
      <c r="D78" s="57">
        <v>45200</v>
      </c>
      <c r="E78" s="57">
        <v>45627</v>
      </c>
      <c r="F78" s="43">
        <f t="shared" si="20"/>
        <v>0</v>
      </c>
      <c r="G78" s="44">
        <f t="shared" si="20"/>
        <v>0</v>
      </c>
      <c r="H78" s="44">
        <f t="shared" si="20"/>
        <v>0</v>
      </c>
      <c r="I78" s="44">
        <f t="shared" si="20"/>
        <v>0</v>
      </c>
      <c r="J78" s="44">
        <f t="shared" si="20"/>
        <v>0</v>
      </c>
      <c r="K78" s="44">
        <f t="shared" si="20"/>
        <v>0</v>
      </c>
      <c r="L78" s="44">
        <f t="shared" si="20"/>
        <v>0</v>
      </c>
      <c r="M78" s="44">
        <f t="shared" si="20"/>
        <v>0</v>
      </c>
      <c r="N78" s="44">
        <f t="shared" si="20"/>
        <v>0</v>
      </c>
      <c r="O78" s="44">
        <f t="shared" si="20"/>
        <v>1</v>
      </c>
      <c r="P78" s="44">
        <f t="shared" si="20"/>
        <v>1</v>
      </c>
      <c r="Q78" s="45">
        <f t="shared" si="20"/>
        <v>1</v>
      </c>
      <c r="R78" s="43">
        <f t="shared" si="20"/>
        <v>1</v>
      </c>
      <c r="S78" s="44">
        <f t="shared" si="20"/>
        <v>1</v>
      </c>
      <c r="T78" s="44">
        <f t="shared" si="20"/>
        <v>1</v>
      </c>
      <c r="U78" s="44">
        <f t="shared" si="19"/>
        <v>1</v>
      </c>
      <c r="V78" s="44">
        <f t="shared" si="19"/>
        <v>1</v>
      </c>
      <c r="W78" s="44">
        <f t="shared" si="19"/>
        <v>1</v>
      </c>
      <c r="X78" s="44">
        <f t="shared" si="19"/>
        <v>1</v>
      </c>
      <c r="Y78" s="44">
        <f t="shared" si="19"/>
        <v>1</v>
      </c>
      <c r="Z78" s="44">
        <f t="shared" si="19"/>
        <v>1</v>
      </c>
      <c r="AA78" s="44">
        <f t="shared" si="19"/>
        <v>1</v>
      </c>
      <c r="AB78" s="44">
        <f t="shared" si="19"/>
        <v>1</v>
      </c>
      <c r="AC78" s="45">
        <f t="shared" si="19"/>
        <v>1</v>
      </c>
      <c r="AD78" s="43">
        <f t="shared" si="19"/>
        <v>0</v>
      </c>
      <c r="AE78" s="44">
        <f t="shared" si="19"/>
        <v>0</v>
      </c>
      <c r="AF78" s="44">
        <f t="shared" si="19"/>
        <v>0</v>
      </c>
      <c r="AG78" s="44">
        <f t="shared" si="19"/>
        <v>0</v>
      </c>
      <c r="AH78" s="44">
        <f t="shared" si="19"/>
        <v>0</v>
      </c>
      <c r="AI78" s="44">
        <f t="shared" si="19"/>
        <v>0</v>
      </c>
      <c r="AJ78" s="44">
        <f t="shared" si="19"/>
        <v>0</v>
      </c>
      <c r="AK78" s="44">
        <f t="shared" si="18"/>
        <v>0</v>
      </c>
      <c r="AL78" s="44">
        <f t="shared" si="18"/>
        <v>0</v>
      </c>
      <c r="AM78" s="44">
        <f t="shared" si="18"/>
        <v>0</v>
      </c>
      <c r="AN78" s="44">
        <f t="shared" si="18"/>
        <v>0</v>
      </c>
      <c r="AO78" s="45">
        <f t="shared" si="18"/>
        <v>0</v>
      </c>
      <c r="AP78" s="43">
        <f t="shared" si="18"/>
        <v>0</v>
      </c>
      <c r="AQ78" s="44">
        <f t="shared" si="18"/>
        <v>0</v>
      </c>
      <c r="AR78" s="44">
        <f t="shared" si="18"/>
        <v>0</v>
      </c>
      <c r="AS78" s="44">
        <f t="shared" si="18"/>
        <v>0</v>
      </c>
      <c r="AT78" s="44">
        <f t="shared" si="18"/>
        <v>0</v>
      </c>
      <c r="AU78" s="44">
        <f t="shared" si="18"/>
        <v>0</v>
      </c>
      <c r="AV78" s="44">
        <f t="shared" si="18"/>
        <v>0</v>
      </c>
      <c r="AW78" s="44">
        <f t="shared" si="18"/>
        <v>0</v>
      </c>
      <c r="AX78" s="44">
        <f t="shared" si="18"/>
        <v>0</v>
      </c>
      <c r="AY78" s="44">
        <f t="shared" si="18"/>
        <v>0</v>
      </c>
      <c r="AZ78" s="44">
        <f t="shared" si="18"/>
        <v>0</v>
      </c>
      <c r="BA78" s="45">
        <f t="shared" si="18"/>
        <v>0</v>
      </c>
    </row>
    <row r="79" spans="1:53" x14ac:dyDescent="0.25">
      <c r="A79" s="56"/>
      <c r="B79" s="56" t="s">
        <v>559</v>
      </c>
      <c r="C79" s="56" t="s">
        <v>315</v>
      </c>
      <c r="D79" s="57">
        <v>45231</v>
      </c>
      <c r="E79" s="57">
        <v>46386</v>
      </c>
      <c r="F79" s="43">
        <f t="shared" si="20"/>
        <v>0</v>
      </c>
      <c r="G79" s="44">
        <f t="shared" si="20"/>
        <v>0</v>
      </c>
      <c r="H79" s="44">
        <f t="shared" si="20"/>
        <v>0</v>
      </c>
      <c r="I79" s="44">
        <f t="shared" si="20"/>
        <v>0</v>
      </c>
      <c r="J79" s="44">
        <f t="shared" si="20"/>
        <v>0</v>
      </c>
      <c r="K79" s="44">
        <f t="shared" si="20"/>
        <v>0</v>
      </c>
      <c r="L79" s="44">
        <f t="shared" si="20"/>
        <v>0</v>
      </c>
      <c r="M79" s="44">
        <f t="shared" si="20"/>
        <v>0</v>
      </c>
      <c r="N79" s="44">
        <f t="shared" si="20"/>
        <v>0</v>
      </c>
      <c r="O79" s="44">
        <f t="shared" si="20"/>
        <v>0</v>
      </c>
      <c r="P79" s="44">
        <f t="shared" si="20"/>
        <v>1</v>
      </c>
      <c r="Q79" s="45">
        <f t="shared" si="20"/>
        <v>1</v>
      </c>
      <c r="R79" s="43">
        <f t="shared" si="20"/>
        <v>1</v>
      </c>
      <c r="S79" s="44">
        <f t="shared" si="20"/>
        <v>1</v>
      </c>
      <c r="T79" s="44">
        <f t="shared" si="20"/>
        <v>1</v>
      </c>
      <c r="U79" s="44">
        <f t="shared" si="19"/>
        <v>1</v>
      </c>
      <c r="V79" s="44">
        <f t="shared" si="19"/>
        <v>1</v>
      </c>
      <c r="W79" s="44">
        <f t="shared" si="19"/>
        <v>1</v>
      </c>
      <c r="X79" s="44">
        <f t="shared" si="19"/>
        <v>1</v>
      </c>
      <c r="Y79" s="44">
        <f t="shared" si="19"/>
        <v>1</v>
      </c>
      <c r="Z79" s="44">
        <f t="shared" si="19"/>
        <v>1</v>
      </c>
      <c r="AA79" s="44">
        <f t="shared" si="19"/>
        <v>1</v>
      </c>
      <c r="AB79" s="44">
        <f t="shared" si="19"/>
        <v>1</v>
      </c>
      <c r="AC79" s="45">
        <f t="shared" si="19"/>
        <v>1</v>
      </c>
      <c r="AD79" s="43">
        <f t="shared" si="19"/>
        <v>1</v>
      </c>
      <c r="AE79" s="44">
        <f t="shared" si="19"/>
        <v>1</v>
      </c>
      <c r="AF79" s="44">
        <f t="shared" si="19"/>
        <v>1</v>
      </c>
      <c r="AG79" s="44">
        <f t="shared" si="19"/>
        <v>1</v>
      </c>
      <c r="AH79" s="44">
        <f t="shared" si="19"/>
        <v>1</v>
      </c>
      <c r="AI79" s="44">
        <f t="shared" si="19"/>
        <v>1</v>
      </c>
      <c r="AJ79" s="44">
        <f t="shared" si="19"/>
        <v>1</v>
      </c>
      <c r="AK79" s="44">
        <f t="shared" si="18"/>
        <v>1</v>
      </c>
      <c r="AL79" s="44">
        <f t="shared" si="18"/>
        <v>1</v>
      </c>
      <c r="AM79" s="44">
        <f t="shared" si="18"/>
        <v>1</v>
      </c>
      <c r="AN79" s="44">
        <f t="shared" si="18"/>
        <v>1</v>
      </c>
      <c r="AO79" s="45">
        <f t="shared" si="18"/>
        <v>1</v>
      </c>
      <c r="AP79" s="43">
        <f t="shared" si="18"/>
        <v>1</v>
      </c>
      <c r="AQ79" s="44">
        <f t="shared" si="18"/>
        <v>1</v>
      </c>
      <c r="AR79" s="44">
        <f t="shared" si="18"/>
        <v>1</v>
      </c>
      <c r="AS79" s="44">
        <f t="shared" si="18"/>
        <v>1</v>
      </c>
      <c r="AT79" s="44">
        <f t="shared" si="18"/>
        <v>1</v>
      </c>
      <c r="AU79" s="44">
        <f t="shared" si="18"/>
        <v>1</v>
      </c>
      <c r="AV79" s="44">
        <f t="shared" si="18"/>
        <v>1</v>
      </c>
      <c r="AW79" s="44">
        <f t="shared" si="18"/>
        <v>1</v>
      </c>
      <c r="AX79" s="44">
        <f t="shared" si="18"/>
        <v>1</v>
      </c>
      <c r="AY79" s="44">
        <f t="shared" si="18"/>
        <v>1</v>
      </c>
      <c r="AZ79" s="44">
        <f t="shared" si="18"/>
        <v>1</v>
      </c>
      <c r="BA79" s="45">
        <f t="shared" si="18"/>
        <v>1</v>
      </c>
    </row>
    <row r="80" spans="1:53" x14ac:dyDescent="0.25">
      <c r="A80" s="56" t="s">
        <v>317</v>
      </c>
      <c r="B80" s="56" t="s">
        <v>560</v>
      </c>
      <c r="C80" s="56" t="s">
        <v>318</v>
      </c>
      <c r="D80" s="57">
        <v>44958</v>
      </c>
      <c r="E80" s="57">
        <v>46386</v>
      </c>
      <c r="F80" s="43">
        <f t="shared" si="20"/>
        <v>0</v>
      </c>
      <c r="G80" s="44">
        <f t="shared" si="20"/>
        <v>1</v>
      </c>
      <c r="H80" s="44">
        <f t="shared" si="20"/>
        <v>1</v>
      </c>
      <c r="I80" s="44">
        <f t="shared" si="20"/>
        <v>1</v>
      </c>
      <c r="J80" s="44">
        <f t="shared" si="20"/>
        <v>1</v>
      </c>
      <c r="K80" s="44">
        <f t="shared" si="20"/>
        <v>1</v>
      </c>
      <c r="L80" s="44">
        <f t="shared" si="20"/>
        <v>1</v>
      </c>
      <c r="M80" s="44">
        <f t="shared" si="20"/>
        <v>1</v>
      </c>
      <c r="N80" s="44">
        <f t="shared" si="20"/>
        <v>1</v>
      </c>
      <c r="O80" s="44">
        <f t="shared" si="20"/>
        <v>1</v>
      </c>
      <c r="P80" s="44">
        <f t="shared" si="20"/>
        <v>1</v>
      </c>
      <c r="Q80" s="45">
        <f t="shared" si="20"/>
        <v>1</v>
      </c>
      <c r="R80" s="43">
        <f t="shared" si="20"/>
        <v>1</v>
      </c>
      <c r="S80" s="44">
        <f t="shared" si="20"/>
        <v>1</v>
      </c>
      <c r="T80" s="44">
        <f t="shared" si="20"/>
        <v>1</v>
      </c>
      <c r="U80" s="44">
        <f t="shared" si="19"/>
        <v>1</v>
      </c>
      <c r="V80" s="44">
        <f t="shared" si="19"/>
        <v>1</v>
      </c>
      <c r="W80" s="44">
        <f t="shared" si="19"/>
        <v>1</v>
      </c>
      <c r="X80" s="44">
        <f t="shared" si="19"/>
        <v>1</v>
      </c>
      <c r="Y80" s="44">
        <f t="shared" si="19"/>
        <v>1</v>
      </c>
      <c r="Z80" s="44">
        <f t="shared" si="19"/>
        <v>1</v>
      </c>
      <c r="AA80" s="44">
        <f t="shared" si="19"/>
        <v>1</v>
      </c>
      <c r="AB80" s="44">
        <f t="shared" si="19"/>
        <v>1</v>
      </c>
      <c r="AC80" s="45">
        <f t="shared" si="19"/>
        <v>1</v>
      </c>
      <c r="AD80" s="43">
        <f t="shared" si="19"/>
        <v>1</v>
      </c>
      <c r="AE80" s="44">
        <f t="shared" si="19"/>
        <v>1</v>
      </c>
      <c r="AF80" s="44">
        <f t="shared" si="19"/>
        <v>1</v>
      </c>
      <c r="AG80" s="44">
        <f t="shared" si="19"/>
        <v>1</v>
      </c>
      <c r="AH80" s="44">
        <f t="shared" si="19"/>
        <v>1</v>
      </c>
      <c r="AI80" s="44">
        <f t="shared" si="19"/>
        <v>1</v>
      </c>
      <c r="AJ80" s="44">
        <f t="shared" si="19"/>
        <v>1</v>
      </c>
      <c r="AK80" s="44">
        <f t="shared" si="18"/>
        <v>1</v>
      </c>
      <c r="AL80" s="44">
        <f t="shared" si="18"/>
        <v>1</v>
      </c>
      <c r="AM80" s="44">
        <f t="shared" si="18"/>
        <v>1</v>
      </c>
      <c r="AN80" s="44">
        <f t="shared" si="18"/>
        <v>1</v>
      </c>
      <c r="AO80" s="45">
        <f t="shared" si="18"/>
        <v>1</v>
      </c>
      <c r="AP80" s="43">
        <f t="shared" si="18"/>
        <v>1</v>
      </c>
      <c r="AQ80" s="44">
        <f t="shared" si="18"/>
        <v>1</v>
      </c>
      <c r="AR80" s="44">
        <f t="shared" si="18"/>
        <v>1</v>
      </c>
      <c r="AS80" s="44">
        <f t="shared" si="18"/>
        <v>1</v>
      </c>
      <c r="AT80" s="44">
        <f t="shared" si="18"/>
        <v>1</v>
      </c>
      <c r="AU80" s="44">
        <f t="shared" si="18"/>
        <v>1</v>
      </c>
      <c r="AV80" s="44">
        <f t="shared" si="18"/>
        <v>1</v>
      </c>
      <c r="AW80" s="44">
        <f t="shared" si="18"/>
        <v>1</v>
      </c>
      <c r="AX80" s="44">
        <f t="shared" si="18"/>
        <v>1</v>
      </c>
      <c r="AY80" s="44">
        <f t="shared" si="18"/>
        <v>1</v>
      </c>
      <c r="AZ80" s="44">
        <f t="shared" si="18"/>
        <v>1</v>
      </c>
      <c r="BA80" s="45">
        <f t="shared" si="18"/>
        <v>1</v>
      </c>
    </row>
    <row r="81" spans="1:53" x14ac:dyDescent="0.25">
      <c r="A81" s="56"/>
      <c r="B81" s="56" t="s">
        <v>561</v>
      </c>
      <c r="C81" s="56" t="s">
        <v>324</v>
      </c>
      <c r="D81" s="57">
        <v>44958</v>
      </c>
      <c r="E81" s="57">
        <v>46386</v>
      </c>
      <c r="F81" s="43">
        <f t="shared" si="20"/>
        <v>0</v>
      </c>
      <c r="G81" s="44">
        <f t="shared" si="20"/>
        <v>1</v>
      </c>
      <c r="H81" s="44">
        <f t="shared" si="20"/>
        <v>1</v>
      </c>
      <c r="I81" s="44">
        <f t="shared" si="20"/>
        <v>1</v>
      </c>
      <c r="J81" s="44">
        <f t="shared" si="20"/>
        <v>1</v>
      </c>
      <c r="K81" s="44">
        <f t="shared" si="20"/>
        <v>1</v>
      </c>
      <c r="L81" s="44">
        <f t="shared" si="20"/>
        <v>1</v>
      </c>
      <c r="M81" s="44">
        <f t="shared" si="20"/>
        <v>1</v>
      </c>
      <c r="N81" s="44">
        <f t="shared" si="20"/>
        <v>1</v>
      </c>
      <c r="O81" s="44">
        <f t="shared" si="20"/>
        <v>1</v>
      </c>
      <c r="P81" s="44">
        <f t="shared" si="20"/>
        <v>1</v>
      </c>
      <c r="Q81" s="45">
        <f t="shared" si="20"/>
        <v>1</v>
      </c>
      <c r="R81" s="43">
        <f t="shared" si="20"/>
        <v>1</v>
      </c>
      <c r="S81" s="44">
        <f t="shared" si="20"/>
        <v>1</v>
      </c>
      <c r="T81" s="44">
        <f t="shared" si="20"/>
        <v>1</v>
      </c>
      <c r="U81" s="44">
        <f t="shared" si="19"/>
        <v>1</v>
      </c>
      <c r="V81" s="44">
        <f t="shared" si="19"/>
        <v>1</v>
      </c>
      <c r="W81" s="44">
        <f t="shared" si="19"/>
        <v>1</v>
      </c>
      <c r="X81" s="44">
        <f t="shared" si="19"/>
        <v>1</v>
      </c>
      <c r="Y81" s="44">
        <f t="shared" si="19"/>
        <v>1</v>
      </c>
      <c r="Z81" s="44">
        <f t="shared" si="19"/>
        <v>1</v>
      </c>
      <c r="AA81" s="44">
        <f t="shared" si="19"/>
        <v>1</v>
      </c>
      <c r="AB81" s="44">
        <f t="shared" si="19"/>
        <v>1</v>
      </c>
      <c r="AC81" s="45">
        <f t="shared" si="19"/>
        <v>1</v>
      </c>
      <c r="AD81" s="43">
        <f t="shared" si="19"/>
        <v>1</v>
      </c>
      <c r="AE81" s="44">
        <f t="shared" si="19"/>
        <v>1</v>
      </c>
      <c r="AF81" s="44">
        <f t="shared" si="19"/>
        <v>1</v>
      </c>
      <c r="AG81" s="44">
        <f t="shared" si="19"/>
        <v>1</v>
      </c>
      <c r="AH81" s="44">
        <f t="shared" si="19"/>
        <v>1</v>
      </c>
      <c r="AI81" s="44">
        <f t="shared" si="19"/>
        <v>1</v>
      </c>
      <c r="AJ81" s="44">
        <f t="shared" si="19"/>
        <v>1</v>
      </c>
      <c r="AK81" s="44">
        <f t="shared" si="18"/>
        <v>1</v>
      </c>
      <c r="AL81" s="44">
        <f t="shared" si="18"/>
        <v>1</v>
      </c>
      <c r="AM81" s="44">
        <f t="shared" si="18"/>
        <v>1</v>
      </c>
      <c r="AN81" s="44">
        <f t="shared" si="18"/>
        <v>1</v>
      </c>
      <c r="AO81" s="45">
        <f t="shared" si="18"/>
        <v>1</v>
      </c>
      <c r="AP81" s="43">
        <f t="shared" si="18"/>
        <v>1</v>
      </c>
      <c r="AQ81" s="44">
        <f t="shared" si="18"/>
        <v>1</v>
      </c>
      <c r="AR81" s="44">
        <f t="shared" si="18"/>
        <v>1</v>
      </c>
      <c r="AS81" s="44">
        <f t="shared" si="18"/>
        <v>1</v>
      </c>
      <c r="AT81" s="44">
        <f t="shared" si="18"/>
        <v>1</v>
      </c>
      <c r="AU81" s="44">
        <f t="shared" si="18"/>
        <v>1</v>
      </c>
      <c r="AV81" s="44">
        <f t="shared" si="18"/>
        <v>1</v>
      </c>
      <c r="AW81" s="44">
        <f t="shared" si="18"/>
        <v>1</v>
      </c>
      <c r="AX81" s="44">
        <f t="shared" si="18"/>
        <v>1</v>
      </c>
      <c r="AY81" s="44">
        <f t="shared" si="18"/>
        <v>1</v>
      </c>
      <c r="AZ81" s="44">
        <f t="shared" si="18"/>
        <v>1</v>
      </c>
      <c r="BA81" s="45">
        <f t="shared" si="18"/>
        <v>1</v>
      </c>
    </row>
    <row r="82" spans="1:53" x14ac:dyDescent="0.25">
      <c r="A82" s="56"/>
      <c r="B82" s="56" t="s">
        <v>562</v>
      </c>
      <c r="C82" s="56" t="s">
        <v>326</v>
      </c>
      <c r="D82" s="57">
        <v>44958</v>
      </c>
      <c r="E82" s="57">
        <v>46386</v>
      </c>
      <c r="F82" s="43">
        <f t="shared" si="20"/>
        <v>0</v>
      </c>
      <c r="G82" s="44">
        <f t="shared" si="20"/>
        <v>1</v>
      </c>
      <c r="H82" s="44">
        <f t="shared" si="20"/>
        <v>1</v>
      </c>
      <c r="I82" s="44">
        <f t="shared" si="20"/>
        <v>1</v>
      </c>
      <c r="J82" s="44">
        <f t="shared" si="20"/>
        <v>1</v>
      </c>
      <c r="K82" s="44">
        <f t="shared" si="20"/>
        <v>1</v>
      </c>
      <c r="L82" s="44">
        <f t="shared" si="20"/>
        <v>1</v>
      </c>
      <c r="M82" s="44">
        <f t="shared" si="20"/>
        <v>1</v>
      </c>
      <c r="N82" s="44">
        <f t="shared" si="20"/>
        <v>1</v>
      </c>
      <c r="O82" s="44">
        <f t="shared" si="20"/>
        <v>1</v>
      </c>
      <c r="P82" s="44">
        <f t="shared" si="20"/>
        <v>1</v>
      </c>
      <c r="Q82" s="45">
        <f t="shared" si="20"/>
        <v>1</v>
      </c>
      <c r="R82" s="43">
        <f t="shared" si="20"/>
        <v>1</v>
      </c>
      <c r="S82" s="44">
        <f t="shared" si="20"/>
        <v>1</v>
      </c>
      <c r="T82" s="44">
        <f t="shared" si="20"/>
        <v>1</v>
      </c>
      <c r="U82" s="44">
        <f t="shared" si="19"/>
        <v>1</v>
      </c>
      <c r="V82" s="44">
        <f t="shared" si="19"/>
        <v>1</v>
      </c>
      <c r="W82" s="44">
        <f t="shared" si="19"/>
        <v>1</v>
      </c>
      <c r="X82" s="44">
        <f t="shared" si="19"/>
        <v>1</v>
      </c>
      <c r="Y82" s="44">
        <f t="shared" si="19"/>
        <v>1</v>
      </c>
      <c r="Z82" s="44">
        <f t="shared" si="19"/>
        <v>1</v>
      </c>
      <c r="AA82" s="44">
        <f t="shared" si="19"/>
        <v>1</v>
      </c>
      <c r="AB82" s="44">
        <f t="shared" si="19"/>
        <v>1</v>
      </c>
      <c r="AC82" s="45">
        <f t="shared" si="19"/>
        <v>1</v>
      </c>
      <c r="AD82" s="43">
        <f t="shared" si="19"/>
        <v>1</v>
      </c>
      <c r="AE82" s="44">
        <f t="shared" si="19"/>
        <v>1</v>
      </c>
      <c r="AF82" s="44">
        <f t="shared" si="19"/>
        <v>1</v>
      </c>
      <c r="AG82" s="44">
        <f t="shared" si="19"/>
        <v>1</v>
      </c>
      <c r="AH82" s="44">
        <f t="shared" si="19"/>
        <v>1</v>
      </c>
      <c r="AI82" s="44">
        <f t="shared" si="19"/>
        <v>1</v>
      </c>
      <c r="AJ82" s="44">
        <f t="shared" si="19"/>
        <v>1</v>
      </c>
      <c r="AK82" s="44">
        <f t="shared" ref="AK82:BA82" si="21">+IF(AND(AK$3&gt;=$D82,AK$3&lt;=$E82),1,0)</f>
        <v>1</v>
      </c>
      <c r="AL82" s="44">
        <f t="shared" si="21"/>
        <v>1</v>
      </c>
      <c r="AM82" s="44">
        <f t="shared" si="21"/>
        <v>1</v>
      </c>
      <c r="AN82" s="44">
        <f t="shared" si="21"/>
        <v>1</v>
      </c>
      <c r="AO82" s="45">
        <f t="shared" si="21"/>
        <v>1</v>
      </c>
      <c r="AP82" s="43">
        <f t="shared" si="21"/>
        <v>1</v>
      </c>
      <c r="AQ82" s="44">
        <f t="shared" si="21"/>
        <v>1</v>
      </c>
      <c r="AR82" s="44">
        <f t="shared" si="21"/>
        <v>1</v>
      </c>
      <c r="AS82" s="44">
        <f t="shared" si="21"/>
        <v>1</v>
      </c>
      <c r="AT82" s="44">
        <f t="shared" si="21"/>
        <v>1</v>
      </c>
      <c r="AU82" s="44">
        <f t="shared" si="21"/>
        <v>1</v>
      </c>
      <c r="AV82" s="44">
        <f t="shared" si="21"/>
        <v>1</v>
      </c>
      <c r="AW82" s="44">
        <f t="shared" si="21"/>
        <v>1</v>
      </c>
      <c r="AX82" s="44">
        <f t="shared" si="21"/>
        <v>1</v>
      </c>
      <c r="AY82" s="44">
        <f t="shared" si="21"/>
        <v>1</v>
      </c>
      <c r="AZ82" s="44">
        <f t="shared" si="21"/>
        <v>1</v>
      </c>
      <c r="BA82" s="45">
        <f t="shared" si="21"/>
        <v>1</v>
      </c>
    </row>
    <row r="83" spans="1:53" x14ac:dyDescent="0.25">
      <c r="A83" s="56"/>
      <c r="B83" s="56" t="s">
        <v>563</v>
      </c>
      <c r="C83" s="56" t="s">
        <v>328</v>
      </c>
      <c r="D83" s="57">
        <v>44958</v>
      </c>
      <c r="E83" s="57">
        <v>46386</v>
      </c>
      <c r="F83" s="43">
        <f t="shared" si="20"/>
        <v>0</v>
      </c>
      <c r="G83" s="44">
        <f t="shared" si="20"/>
        <v>1</v>
      </c>
      <c r="H83" s="44">
        <f t="shared" si="20"/>
        <v>1</v>
      </c>
      <c r="I83" s="44">
        <f t="shared" si="20"/>
        <v>1</v>
      </c>
      <c r="J83" s="44">
        <f t="shared" si="20"/>
        <v>1</v>
      </c>
      <c r="K83" s="44">
        <f t="shared" si="20"/>
        <v>1</v>
      </c>
      <c r="L83" s="44">
        <f t="shared" si="20"/>
        <v>1</v>
      </c>
      <c r="M83" s="44">
        <f t="shared" si="20"/>
        <v>1</v>
      </c>
      <c r="N83" s="44">
        <f t="shared" si="20"/>
        <v>1</v>
      </c>
      <c r="O83" s="44">
        <f t="shared" si="20"/>
        <v>1</v>
      </c>
      <c r="P83" s="44">
        <f t="shared" si="20"/>
        <v>1</v>
      </c>
      <c r="Q83" s="45">
        <f t="shared" si="20"/>
        <v>1</v>
      </c>
      <c r="R83" s="43">
        <f t="shared" si="20"/>
        <v>1</v>
      </c>
      <c r="S83" s="44">
        <f t="shared" si="20"/>
        <v>1</v>
      </c>
      <c r="T83" s="44">
        <f t="shared" si="20"/>
        <v>1</v>
      </c>
      <c r="U83" s="44">
        <f t="shared" si="19"/>
        <v>1</v>
      </c>
      <c r="V83" s="44">
        <f t="shared" si="19"/>
        <v>1</v>
      </c>
      <c r="W83" s="44">
        <f t="shared" si="19"/>
        <v>1</v>
      </c>
      <c r="X83" s="44">
        <f t="shared" si="19"/>
        <v>1</v>
      </c>
      <c r="Y83" s="44">
        <f t="shared" si="19"/>
        <v>1</v>
      </c>
      <c r="Z83" s="44">
        <f t="shared" si="19"/>
        <v>1</v>
      </c>
      <c r="AA83" s="44">
        <f t="shared" si="19"/>
        <v>1</v>
      </c>
      <c r="AB83" s="44">
        <f t="shared" si="19"/>
        <v>1</v>
      </c>
      <c r="AC83" s="45">
        <f t="shared" si="19"/>
        <v>1</v>
      </c>
      <c r="AD83" s="43">
        <f t="shared" si="19"/>
        <v>1</v>
      </c>
      <c r="AE83" s="44">
        <f t="shared" si="19"/>
        <v>1</v>
      </c>
      <c r="AF83" s="44">
        <f t="shared" si="19"/>
        <v>1</v>
      </c>
      <c r="AG83" s="44">
        <f t="shared" si="19"/>
        <v>1</v>
      </c>
      <c r="AH83" s="44">
        <f t="shared" si="19"/>
        <v>1</v>
      </c>
      <c r="AI83" s="44">
        <f t="shared" si="19"/>
        <v>1</v>
      </c>
      <c r="AJ83" s="44">
        <f t="shared" ref="AJ83:BA98" si="22">+IF(AND(AJ$3&gt;=$D83,AJ$3&lt;=$E83),1,0)</f>
        <v>1</v>
      </c>
      <c r="AK83" s="44">
        <f t="shared" si="22"/>
        <v>1</v>
      </c>
      <c r="AL83" s="44">
        <f t="shared" si="22"/>
        <v>1</v>
      </c>
      <c r="AM83" s="44">
        <f t="shared" si="22"/>
        <v>1</v>
      </c>
      <c r="AN83" s="44">
        <f t="shared" si="22"/>
        <v>1</v>
      </c>
      <c r="AO83" s="45">
        <f t="shared" si="22"/>
        <v>1</v>
      </c>
      <c r="AP83" s="43">
        <f t="shared" si="22"/>
        <v>1</v>
      </c>
      <c r="AQ83" s="44">
        <f t="shared" si="22"/>
        <v>1</v>
      </c>
      <c r="AR83" s="44">
        <f t="shared" si="22"/>
        <v>1</v>
      </c>
      <c r="AS83" s="44">
        <f t="shared" si="22"/>
        <v>1</v>
      </c>
      <c r="AT83" s="44">
        <f t="shared" si="22"/>
        <v>1</v>
      </c>
      <c r="AU83" s="44">
        <f t="shared" si="22"/>
        <v>1</v>
      </c>
      <c r="AV83" s="44">
        <f t="shared" si="22"/>
        <v>1</v>
      </c>
      <c r="AW83" s="44">
        <f t="shared" si="22"/>
        <v>1</v>
      </c>
      <c r="AX83" s="44">
        <f t="shared" si="22"/>
        <v>1</v>
      </c>
      <c r="AY83" s="44">
        <f t="shared" si="22"/>
        <v>1</v>
      </c>
      <c r="AZ83" s="44">
        <f t="shared" si="22"/>
        <v>1</v>
      </c>
      <c r="BA83" s="45">
        <f t="shared" si="22"/>
        <v>1</v>
      </c>
    </row>
    <row r="84" spans="1:53" x14ac:dyDescent="0.25">
      <c r="A84" s="56"/>
      <c r="B84" s="56" t="s">
        <v>564</v>
      </c>
      <c r="C84" s="56" t="s">
        <v>330</v>
      </c>
      <c r="D84" s="57">
        <v>44958</v>
      </c>
      <c r="E84" s="57">
        <v>46386</v>
      </c>
      <c r="F84" s="43">
        <f t="shared" si="20"/>
        <v>0</v>
      </c>
      <c r="G84" s="44">
        <f t="shared" si="20"/>
        <v>1</v>
      </c>
      <c r="H84" s="44">
        <f t="shared" si="20"/>
        <v>1</v>
      </c>
      <c r="I84" s="44">
        <f t="shared" si="20"/>
        <v>1</v>
      </c>
      <c r="J84" s="44">
        <f t="shared" si="20"/>
        <v>1</v>
      </c>
      <c r="K84" s="44">
        <f t="shared" si="20"/>
        <v>1</v>
      </c>
      <c r="L84" s="44">
        <f t="shared" si="20"/>
        <v>1</v>
      </c>
      <c r="M84" s="44">
        <f t="shared" si="20"/>
        <v>1</v>
      </c>
      <c r="N84" s="44">
        <f t="shared" si="20"/>
        <v>1</v>
      </c>
      <c r="O84" s="44">
        <f t="shared" si="20"/>
        <v>1</v>
      </c>
      <c r="P84" s="44">
        <f t="shared" si="20"/>
        <v>1</v>
      </c>
      <c r="Q84" s="45">
        <f t="shared" si="20"/>
        <v>1</v>
      </c>
      <c r="R84" s="43">
        <f t="shared" si="20"/>
        <v>1</v>
      </c>
      <c r="S84" s="44">
        <f t="shared" si="20"/>
        <v>1</v>
      </c>
      <c r="T84" s="44">
        <f t="shared" si="20"/>
        <v>1</v>
      </c>
      <c r="U84" s="44">
        <f t="shared" si="20"/>
        <v>1</v>
      </c>
      <c r="V84" s="44">
        <f t="shared" ref="V84:AK99" si="23">+IF(AND(V$3&gt;=$D84,V$3&lt;=$E84),1,0)</f>
        <v>1</v>
      </c>
      <c r="W84" s="44">
        <f t="shared" si="23"/>
        <v>1</v>
      </c>
      <c r="X84" s="44">
        <f t="shared" si="23"/>
        <v>1</v>
      </c>
      <c r="Y84" s="44">
        <f t="shared" si="23"/>
        <v>1</v>
      </c>
      <c r="Z84" s="44">
        <f t="shared" si="23"/>
        <v>1</v>
      </c>
      <c r="AA84" s="44">
        <f t="shared" si="23"/>
        <v>1</v>
      </c>
      <c r="AB84" s="44">
        <f t="shared" si="23"/>
        <v>1</v>
      </c>
      <c r="AC84" s="45">
        <f t="shared" si="23"/>
        <v>1</v>
      </c>
      <c r="AD84" s="43">
        <f t="shared" si="23"/>
        <v>1</v>
      </c>
      <c r="AE84" s="44">
        <f t="shared" si="23"/>
        <v>1</v>
      </c>
      <c r="AF84" s="44">
        <f t="shared" si="23"/>
        <v>1</v>
      </c>
      <c r="AG84" s="44">
        <f t="shared" si="23"/>
        <v>1</v>
      </c>
      <c r="AH84" s="44">
        <f t="shared" si="23"/>
        <v>1</v>
      </c>
      <c r="AI84" s="44">
        <f t="shared" si="23"/>
        <v>1</v>
      </c>
      <c r="AJ84" s="44">
        <f t="shared" si="23"/>
        <v>1</v>
      </c>
      <c r="AK84" s="44">
        <f t="shared" si="23"/>
        <v>1</v>
      </c>
      <c r="AL84" s="44">
        <f t="shared" si="22"/>
        <v>1</v>
      </c>
      <c r="AM84" s="44">
        <f t="shared" si="22"/>
        <v>1</v>
      </c>
      <c r="AN84" s="44">
        <f t="shared" si="22"/>
        <v>1</v>
      </c>
      <c r="AO84" s="45">
        <f t="shared" si="22"/>
        <v>1</v>
      </c>
      <c r="AP84" s="43">
        <f t="shared" si="22"/>
        <v>1</v>
      </c>
      <c r="AQ84" s="44">
        <f t="shared" si="22"/>
        <v>1</v>
      </c>
      <c r="AR84" s="44">
        <f t="shared" si="22"/>
        <v>1</v>
      </c>
      <c r="AS84" s="44">
        <f t="shared" si="22"/>
        <v>1</v>
      </c>
      <c r="AT84" s="44">
        <f t="shared" si="22"/>
        <v>1</v>
      </c>
      <c r="AU84" s="44">
        <f t="shared" si="22"/>
        <v>1</v>
      </c>
      <c r="AV84" s="44">
        <f t="shared" si="22"/>
        <v>1</v>
      </c>
      <c r="AW84" s="44">
        <f t="shared" si="22"/>
        <v>1</v>
      </c>
      <c r="AX84" s="44">
        <f t="shared" si="22"/>
        <v>1</v>
      </c>
      <c r="AY84" s="44">
        <f t="shared" si="22"/>
        <v>1</v>
      </c>
      <c r="AZ84" s="44">
        <f t="shared" si="22"/>
        <v>1</v>
      </c>
      <c r="BA84" s="45">
        <f t="shared" si="22"/>
        <v>1</v>
      </c>
    </row>
    <row r="85" spans="1:53" x14ac:dyDescent="0.25">
      <c r="A85" s="56"/>
      <c r="B85" s="56" t="s">
        <v>565</v>
      </c>
      <c r="C85" s="56" t="s">
        <v>332</v>
      </c>
      <c r="D85" s="57">
        <v>44958</v>
      </c>
      <c r="E85" s="57">
        <v>46386</v>
      </c>
      <c r="F85" s="43">
        <f t="shared" ref="F85:U100" si="24">+IF(AND(F$3&gt;=$D85,F$3&lt;=$E85),1,0)</f>
        <v>0</v>
      </c>
      <c r="G85" s="44">
        <f t="shared" si="24"/>
        <v>1</v>
      </c>
      <c r="H85" s="44">
        <f t="shared" si="24"/>
        <v>1</v>
      </c>
      <c r="I85" s="44">
        <f t="shared" si="24"/>
        <v>1</v>
      </c>
      <c r="J85" s="44">
        <f t="shared" si="24"/>
        <v>1</v>
      </c>
      <c r="K85" s="44">
        <f t="shared" si="24"/>
        <v>1</v>
      </c>
      <c r="L85" s="44">
        <f t="shared" si="24"/>
        <v>1</v>
      </c>
      <c r="M85" s="44">
        <f t="shared" si="24"/>
        <v>1</v>
      </c>
      <c r="N85" s="44">
        <f t="shared" si="24"/>
        <v>1</v>
      </c>
      <c r="O85" s="44">
        <f t="shared" si="24"/>
        <v>1</v>
      </c>
      <c r="P85" s="44">
        <f t="shared" si="24"/>
        <v>1</v>
      </c>
      <c r="Q85" s="45">
        <f t="shared" si="24"/>
        <v>1</v>
      </c>
      <c r="R85" s="43">
        <f t="shared" si="24"/>
        <v>1</v>
      </c>
      <c r="S85" s="44">
        <f t="shared" si="24"/>
        <v>1</v>
      </c>
      <c r="T85" s="44">
        <f t="shared" si="24"/>
        <v>1</v>
      </c>
      <c r="U85" s="44">
        <f t="shared" si="24"/>
        <v>1</v>
      </c>
      <c r="V85" s="44">
        <f t="shared" si="23"/>
        <v>1</v>
      </c>
      <c r="W85" s="44">
        <f t="shared" si="23"/>
        <v>1</v>
      </c>
      <c r="X85" s="44">
        <f t="shared" si="23"/>
        <v>1</v>
      </c>
      <c r="Y85" s="44">
        <f t="shared" si="23"/>
        <v>1</v>
      </c>
      <c r="Z85" s="44">
        <f t="shared" si="23"/>
        <v>1</v>
      </c>
      <c r="AA85" s="44">
        <f t="shared" si="23"/>
        <v>1</v>
      </c>
      <c r="AB85" s="44">
        <f t="shared" si="23"/>
        <v>1</v>
      </c>
      <c r="AC85" s="45">
        <f t="shared" si="23"/>
        <v>1</v>
      </c>
      <c r="AD85" s="43">
        <f t="shared" si="23"/>
        <v>1</v>
      </c>
      <c r="AE85" s="44">
        <f t="shared" si="23"/>
        <v>1</v>
      </c>
      <c r="AF85" s="44">
        <f t="shared" si="23"/>
        <v>1</v>
      </c>
      <c r="AG85" s="44">
        <f t="shared" si="23"/>
        <v>1</v>
      </c>
      <c r="AH85" s="44">
        <f t="shared" si="23"/>
        <v>1</v>
      </c>
      <c r="AI85" s="44">
        <f t="shared" si="23"/>
        <v>1</v>
      </c>
      <c r="AJ85" s="44">
        <f t="shared" si="23"/>
        <v>1</v>
      </c>
      <c r="AK85" s="44">
        <f t="shared" si="23"/>
        <v>1</v>
      </c>
      <c r="AL85" s="44">
        <f t="shared" si="22"/>
        <v>1</v>
      </c>
      <c r="AM85" s="44">
        <f t="shared" si="22"/>
        <v>1</v>
      </c>
      <c r="AN85" s="44">
        <f t="shared" si="22"/>
        <v>1</v>
      </c>
      <c r="AO85" s="45">
        <f t="shared" si="22"/>
        <v>1</v>
      </c>
      <c r="AP85" s="43">
        <f t="shared" si="22"/>
        <v>1</v>
      </c>
      <c r="AQ85" s="44">
        <f t="shared" si="22"/>
        <v>1</v>
      </c>
      <c r="AR85" s="44">
        <f t="shared" si="22"/>
        <v>1</v>
      </c>
      <c r="AS85" s="44">
        <f t="shared" si="22"/>
        <v>1</v>
      </c>
      <c r="AT85" s="44">
        <f t="shared" si="22"/>
        <v>1</v>
      </c>
      <c r="AU85" s="44">
        <f t="shared" si="22"/>
        <v>1</v>
      </c>
      <c r="AV85" s="44">
        <f t="shared" si="22"/>
        <v>1</v>
      </c>
      <c r="AW85" s="44">
        <f t="shared" si="22"/>
        <v>1</v>
      </c>
      <c r="AX85" s="44">
        <f t="shared" si="22"/>
        <v>1</v>
      </c>
      <c r="AY85" s="44">
        <f t="shared" si="22"/>
        <v>1</v>
      </c>
      <c r="AZ85" s="44">
        <f t="shared" si="22"/>
        <v>1</v>
      </c>
      <c r="BA85" s="45">
        <f t="shared" si="22"/>
        <v>1</v>
      </c>
    </row>
    <row r="86" spans="1:53" x14ac:dyDescent="0.25">
      <c r="A86" s="56"/>
      <c r="B86" s="56" t="s">
        <v>566</v>
      </c>
      <c r="C86" s="56" t="s">
        <v>334</v>
      </c>
      <c r="D86" s="57">
        <v>44958</v>
      </c>
      <c r="E86" s="57">
        <v>46386</v>
      </c>
      <c r="F86" s="43">
        <f t="shared" si="24"/>
        <v>0</v>
      </c>
      <c r="G86" s="44">
        <f t="shared" si="24"/>
        <v>1</v>
      </c>
      <c r="H86" s="44">
        <f t="shared" si="24"/>
        <v>1</v>
      </c>
      <c r="I86" s="44">
        <f t="shared" si="24"/>
        <v>1</v>
      </c>
      <c r="J86" s="44">
        <f t="shared" si="24"/>
        <v>1</v>
      </c>
      <c r="K86" s="44">
        <f t="shared" si="24"/>
        <v>1</v>
      </c>
      <c r="L86" s="44">
        <f t="shared" si="24"/>
        <v>1</v>
      </c>
      <c r="M86" s="44">
        <f t="shared" si="24"/>
        <v>1</v>
      </c>
      <c r="N86" s="44">
        <f t="shared" si="24"/>
        <v>1</v>
      </c>
      <c r="O86" s="44">
        <f t="shared" si="24"/>
        <v>1</v>
      </c>
      <c r="P86" s="44">
        <f t="shared" si="24"/>
        <v>1</v>
      </c>
      <c r="Q86" s="45">
        <f t="shared" si="24"/>
        <v>1</v>
      </c>
      <c r="R86" s="43">
        <f t="shared" si="24"/>
        <v>1</v>
      </c>
      <c r="S86" s="44">
        <f t="shared" si="24"/>
        <v>1</v>
      </c>
      <c r="T86" s="44">
        <f t="shared" si="24"/>
        <v>1</v>
      </c>
      <c r="U86" s="44">
        <f t="shared" si="24"/>
        <v>1</v>
      </c>
      <c r="V86" s="44">
        <f t="shared" si="23"/>
        <v>1</v>
      </c>
      <c r="W86" s="44">
        <f t="shared" si="23"/>
        <v>1</v>
      </c>
      <c r="X86" s="44">
        <f t="shared" si="23"/>
        <v>1</v>
      </c>
      <c r="Y86" s="44">
        <f t="shared" si="23"/>
        <v>1</v>
      </c>
      <c r="Z86" s="44">
        <f t="shared" si="23"/>
        <v>1</v>
      </c>
      <c r="AA86" s="44">
        <f t="shared" si="23"/>
        <v>1</v>
      </c>
      <c r="AB86" s="44">
        <f t="shared" si="23"/>
        <v>1</v>
      </c>
      <c r="AC86" s="45">
        <f t="shared" si="23"/>
        <v>1</v>
      </c>
      <c r="AD86" s="43">
        <f t="shared" si="23"/>
        <v>1</v>
      </c>
      <c r="AE86" s="44">
        <f t="shared" si="23"/>
        <v>1</v>
      </c>
      <c r="AF86" s="44">
        <f t="shared" si="23"/>
        <v>1</v>
      </c>
      <c r="AG86" s="44">
        <f t="shared" si="23"/>
        <v>1</v>
      </c>
      <c r="AH86" s="44">
        <f t="shared" si="23"/>
        <v>1</v>
      </c>
      <c r="AI86" s="44">
        <f t="shared" si="23"/>
        <v>1</v>
      </c>
      <c r="AJ86" s="44">
        <f t="shared" si="23"/>
        <v>1</v>
      </c>
      <c r="AK86" s="44">
        <f t="shared" si="23"/>
        <v>1</v>
      </c>
      <c r="AL86" s="44">
        <f t="shared" si="22"/>
        <v>1</v>
      </c>
      <c r="AM86" s="44">
        <f t="shared" si="22"/>
        <v>1</v>
      </c>
      <c r="AN86" s="44">
        <f t="shared" si="22"/>
        <v>1</v>
      </c>
      <c r="AO86" s="45">
        <f t="shared" si="22"/>
        <v>1</v>
      </c>
      <c r="AP86" s="43">
        <f t="shared" si="22"/>
        <v>1</v>
      </c>
      <c r="AQ86" s="44">
        <f t="shared" si="22"/>
        <v>1</v>
      </c>
      <c r="AR86" s="44">
        <f t="shared" si="22"/>
        <v>1</v>
      </c>
      <c r="AS86" s="44">
        <f t="shared" si="22"/>
        <v>1</v>
      </c>
      <c r="AT86" s="44">
        <f t="shared" si="22"/>
        <v>1</v>
      </c>
      <c r="AU86" s="44">
        <f t="shared" si="22"/>
        <v>1</v>
      </c>
      <c r="AV86" s="44">
        <f t="shared" si="22"/>
        <v>1</v>
      </c>
      <c r="AW86" s="44">
        <f t="shared" si="22"/>
        <v>1</v>
      </c>
      <c r="AX86" s="44">
        <f t="shared" si="22"/>
        <v>1</v>
      </c>
      <c r="AY86" s="44">
        <f t="shared" si="22"/>
        <v>1</v>
      </c>
      <c r="AZ86" s="44">
        <f t="shared" si="22"/>
        <v>1</v>
      </c>
      <c r="BA86" s="45">
        <f t="shared" si="22"/>
        <v>1</v>
      </c>
    </row>
    <row r="87" spans="1:53" x14ac:dyDescent="0.25">
      <c r="A87" s="56" t="s">
        <v>336</v>
      </c>
      <c r="B87" s="56" t="s">
        <v>567</v>
      </c>
      <c r="C87" s="56" t="s">
        <v>337</v>
      </c>
      <c r="D87" s="57">
        <v>45047</v>
      </c>
      <c r="E87" s="57">
        <v>46203</v>
      </c>
      <c r="F87" s="43">
        <f t="shared" si="24"/>
        <v>0</v>
      </c>
      <c r="G87" s="44">
        <f t="shared" si="24"/>
        <v>0</v>
      </c>
      <c r="H87" s="44">
        <f t="shared" si="24"/>
        <v>0</v>
      </c>
      <c r="I87" s="44">
        <f t="shared" si="24"/>
        <v>0</v>
      </c>
      <c r="J87" s="44">
        <f t="shared" si="24"/>
        <v>1</v>
      </c>
      <c r="K87" s="44">
        <f t="shared" si="24"/>
        <v>1</v>
      </c>
      <c r="L87" s="44">
        <f t="shared" si="24"/>
        <v>1</v>
      </c>
      <c r="M87" s="44">
        <f t="shared" si="24"/>
        <v>1</v>
      </c>
      <c r="N87" s="44">
        <f t="shared" si="24"/>
        <v>1</v>
      </c>
      <c r="O87" s="44">
        <f t="shared" si="24"/>
        <v>1</v>
      </c>
      <c r="P87" s="44">
        <f t="shared" si="24"/>
        <v>1</v>
      </c>
      <c r="Q87" s="45">
        <f t="shared" si="24"/>
        <v>1</v>
      </c>
      <c r="R87" s="43">
        <f t="shared" si="24"/>
        <v>1</v>
      </c>
      <c r="S87" s="44">
        <f t="shared" si="24"/>
        <v>1</v>
      </c>
      <c r="T87" s="44">
        <f t="shared" si="24"/>
        <v>1</v>
      </c>
      <c r="U87" s="44">
        <f t="shared" si="24"/>
        <v>1</v>
      </c>
      <c r="V87" s="44">
        <f t="shared" si="23"/>
        <v>1</v>
      </c>
      <c r="W87" s="44">
        <f t="shared" si="23"/>
        <v>1</v>
      </c>
      <c r="X87" s="44">
        <f t="shared" si="23"/>
        <v>1</v>
      </c>
      <c r="Y87" s="44">
        <f t="shared" si="23"/>
        <v>1</v>
      </c>
      <c r="Z87" s="44">
        <f t="shared" si="23"/>
        <v>1</v>
      </c>
      <c r="AA87" s="44">
        <f t="shared" si="23"/>
        <v>1</v>
      </c>
      <c r="AB87" s="44">
        <f t="shared" si="23"/>
        <v>1</v>
      </c>
      <c r="AC87" s="45">
        <f t="shared" si="23"/>
        <v>1</v>
      </c>
      <c r="AD87" s="43">
        <f t="shared" si="23"/>
        <v>1</v>
      </c>
      <c r="AE87" s="44">
        <f t="shared" si="23"/>
        <v>1</v>
      </c>
      <c r="AF87" s="44">
        <f t="shared" si="23"/>
        <v>1</v>
      </c>
      <c r="AG87" s="44">
        <f t="shared" si="23"/>
        <v>1</v>
      </c>
      <c r="AH87" s="44">
        <f t="shared" si="23"/>
        <v>1</v>
      </c>
      <c r="AI87" s="44">
        <f t="shared" si="23"/>
        <v>1</v>
      </c>
      <c r="AJ87" s="44">
        <f t="shared" si="23"/>
        <v>1</v>
      </c>
      <c r="AK87" s="44">
        <f t="shared" si="23"/>
        <v>1</v>
      </c>
      <c r="AL87" s="44">
        <f t="shared" si="22"/>
        <v>1</v>
      </c>
      <c r="AM87" s="44">
        <f t="shared" si="22"/>
        <v>1</v>
      </c>
      <c r="AN87" s="44">
        <f t="shared" si="22"/>
        <v>1</v>
      </c>
      <c r="AO87" s="45">
        <f t="shared" si="22"/>
        <v>1</v>
      </c>
      <c r="AP87" s="43">
        <f t="shared" si="22"/>
        <v>1</v>
      </c>
      <c r="AQ87" s="44">
        <f t="shared" si="22"/>
        <v>1</v>
      </c>
      <c r="AR87" s="44">
        <f t="shared" si="22"/>
        <v>1</v>
      </c>
      <c r="AS87" s="44">
        <f t="shared" si="22"/>
        <v>1</v>
      </c>
      <c r="AT87" s="44">
        <f t="shared" si="22"/>
        <v>1</v>
      </c>
      <c r="AU87" s="44">
        <f t="shared" si="22"/>
        <v>1</v>
      </c>
      <c r="AV87" s="44">
        <f t="shared" si="22"/>
        <v>0</v>
      </c>
      <c r="AW87" s="44">
        <f t="shared" si="22"/>
        <v>0</v>
      </c>
      <c r="AX87" s="44">
        <f t="shared" si="22"/>
        <v>0</v>
      </c>
      <c r="AY87" s="44">
        <f t="shared" si="22"/>
        <v>0</v>
      </c>
      <c r="AZ87" s="44">
        <f t="shared" si="22"/>
        <v>0</v>
      </c>
      <c r="BA87" s="45">
        <f t="shared" si="22"/>
        <v>0</v>
      </c>
    </row>
    <row r="88" spans="1:53" x14ac:dyDescent="0.25">
      <c r="A88" s="56"/>
      <c r="B88" s="56" t="s">
        <v>568</v>
      </c>
      <c r="C88" s="56" t="s">
        <v>343</v>
      </c>
      <c r="D88" s="57">
        <v>45047</v>
      </c>
      <c r="E88" s="57">
        <v>45275</v>
      </c>
      <c r="F88" s="43">
        <f t="shared" si="24"/>
        <v>0</v>
      </c>
      <c r="G88" s="44">
        <f t="shared" si="24"/>
        <v>0</v>
      </c>
      <c r="H88" s="44">
        <f t="shared" si="24"/>
        <v>0</v>
      </c>
      <c r="I88" s="44">
        <f t="shared" si="24"/>
        <v>0</v>
      </c>
      <c r="J88" s="44">
        <f t="shared" si="24"/>
        <v>1</v>
      </c>
      <c r="K88" s="44">
        <f t="shared" si="24"/>
        <v>1</v>
      </c>
      <c r="L88" s="44">
        <f t="shared" si="24"/>
        <v>1</v>
      </c>
      <c r="M88" s="44">
        <f t="shared" si="24"/>
        <v>1</v>
      </c>
      <c r="N88" s="44">
        <f t="shared" si="24"/>
        <v>1</v>
      </c>
      <c r="O88" s="44">
        <f t="shared" si="24"/>
        <v>1</v>
      </c>
      <c r="P88" s="44">
        <f t="shared" si="24"/>
        <v>1</v>
      </c>
      <c r="Q88" s="45">
        <f t="shared" si="24"/>
        <v>1</v>
      </c>
      <c r="R88" s="43">
        <f t="shared" si="24"/>
        <v>0</v>
      </c>
      <c r="S88" s="44">
        <f t="shared" si="24"/>
        <v>0</v>
      </c>
      <c r="T88" s="44">
        <f t="shared" si="24"/>
        <v>0</v>
      </c>
      <c r="U88" s="44">
        <f t="shared" si="24"/>
        <v>0</v>
      </c>
      <c r="V88" s="44">
        <f t="shared" si="23"/>
        <v>0</v>
      </c>
      <c r="W88" s="44">
        <f t="shared" si="23"/>
        <v>0</v>
      </c>
      <c r="X88" s="44">
        <f t="shared" si="23"/>
        <v>0</v>
      </c>
      <c r="Y88" s="44">
        <f t="shared" si="23"/>
        <v>0</v>
      </c>
      <c r="Z88" s="44">
        <f t="shared" si="23"/>
        <v>0</v>
      </c>
      <c r="AA88" s="44">
        <f t="shared" si="23"/>
        <v>0</v>
      </c>
      <c r="AB88" s="44">
        <f t="shared" si="23"/>
        <v>0</v>
      </c>
      <c r="AC88" s="45">
        <f t="shared" si="23"/>
        <v>0</v>
      </c>
      <c r="AD88" s="43">
        <f t="shared" si="23"/>
        <v>0</v>
      </c>
      <c r="AE88" s="44">
        <f t="shared" si="23"/>
        <v>0</v>
      </c>
      <c r="AF88" s="44">
        <f t="shared" si="23"/>
        <v>0</v>
      </c>
      <c r="AG88" s="44">
        <f t="shared" si="23"/>
        <v>0</v>
      </c>
      <c r="AH88" s="44">
        <f t="shared" si="23"/>
        <v>0</v>
      </c>
      <c r="AI88" s="44">
        <f t="shared" si="23"/>
        <v>0</v>
      </c>
      <c r="AJ88" s="44">
        <f t="shared" si="23"/>
        <v>0</v>
      </c>
      <c r="AK88" s="44">
        <f t="shared" si="23"/>
        <v>0</v>
      </c>
      <c r="AL88" s="44">
        <f t="shared" si="22"/>
        <v>0</v>
      </c>
      <c r="AM88" s="44">
        <f t="shared" si="22"/>
        <v>0</v>
      </c>
      <c r="AN88" s="44">
        <f t="shared" si="22"/>
        <v>0</v>
      </c>
      <c r="AO88" s="45">
        <f t="shared" si="22"/>
        <v>0</v>
      </c>
      <c r="AP88" s="43">
        <f t="shared" si="22"/>
        <v>0</v>
      </c>
      <c r="AQ88" s="44">
        <f t="shared" si="22"/>
        <v>0</v>
      </c>
      <c r="AR88" s="44">
        <f t="shared" si="22"/>
        <v>0</v>
      </c>
      <c r="AS88" s="44">
        <f t="shared" si="22"/>
        <v>0</v>
      </c>
      <c r="AT88" s="44">
        <f t="shared" si="22"/>
        <v>0</v>
      </c>
      <c r="AU88" s="44">
        <f t="shared" si="22"/>
        <v>0</v>
      </c>
      <c r="AV88" s="44">
        <f t="shared" si="22"/>
        <v>0</v>
      </c>
      <c r="AW88" s="44">
        <f t="shared" si="22"/>
        <v>0</v>
      </c>
      <c r="AX88" s="44">
        <f t="shared" si="22"/>
        <v>0</v>
      </c>
      <c r="AY88" s="44">
        <f t="shared" si="22"/>
        <v>0</v>
      </c>
      <c r="AZ88" s="44">
        <f t="shared" si="22"/>
        <v>0</v>
      </c>
      <c r="BA88" s="45">
        <f t="shared" si="22"/>
        <v>0</v>
      </c>
    </row>
    <row r="89" spans="1:53" x14ac:dyDescent="0.25">
      <c r="A89" s="56"/>
      <c r="B89" s="56" t="s">
        <v>569</v>
      </c>
      <c r="C89" s="56" t="s">
        <v>347</v>
      </c>
      <c r="D89" s="57">
        <v>45047</v>
      </c>
      <c r="E89" s="57">
        <v>45275</v>
      </c>
      <c r="F89" s="43">
        <f t="shared" si="24"/>
        <v>0</v>
      </c>
      <c r="G89" s="44">
        <f t="shared" si="24"/>
        <v>0</v>
      </c>
      <c r="H89" s="44">
        <f t="shared" si="24"/>
        <v>0</v>
      </c>
      <c r="I89" s="44">
        <f t="shared" si="24"/>
        <v>0</v>
      </c>
      <c r="J89" s="44">
        <f t="shared" si="24"/>
        <v>1</v>
      </c>
      <c r="K89" s="44">
        <f t="shared" si="24"/>
        <v>1</v>
      </c>
      <c r="L89" s="44">
        <f t="shared" si="24"/>
        <v>1</v>
      </c>
      <c r="M89" s="44">
        <f t="shared" si="24"/>
        <v>1</v>
      </c>
      <c r="N89" s="44">
        <f t="shared" si="24"/>
        <v>1</v>
      </c>
      <c r="O89" s="44">
        <f t="shared" si="24"/>
        <v>1</v>
      </c>
      <c r="P89" s="44">
        <f t="shared" si="24"/>
        <v>1</v>
      </c>
      <c r="Q89" s="45">
        <f t="shared" si="24"/>
        <v>1</v>
      </c>
      <c r="R89" s="43">
        <f t="shared" si="24"/>
        <v>0</v>
      </c>
      <c r="S89" s="44">
        <f t="shared" si="24"/>
        <v>0</v>
      </c>
      <c r="T89" s="44">
        <f t="shared" si="24"/>
        <v>0</v>
      </c>
      <c r="U89" s="44">
        <f t="shared" si="24"/>
        <v>0</v>
      </c>
      <c r="V89" s="44">
        <f t="shared" si="23"/>
        <v>0</v>
      </c>
      <c r="W89" s="44">
        <f t="shared" si="23"/>
        <v>0</v>
      </c>
      <c r="X89" s="44">
        <f t="shared" si="23"/>
        <v>0</v>
      </c>
      <c r="Y89" s="44">
        <f t="shared" si="23"/>
        <v>0</v>
      </c>
      <c r="Z89" s="44">
        <f t="shared" si="23"/>
        <v>0</v>
      </c>
      <c r="AA89" s="44">
        <f t="shared" si="23"/>
        <v>0</v>
      </c>
      <c r="AB89" s="44">
        <f t="shared" si="23"/>
        <v>0</v>
      </c>
      <c r="AC89" s="45">
        <f t="shared" si="23"/>
        <v>0</v>
      </c>
      <c r="AD89" s="43">
        <f t="shared" si="23"/>
        <v>0</v>
      </c>
      <c r="AE89" s="44">
        <f t="shared" si="23"/>
        <v>0</v>
      </c>
      <c r="AF89" s="44">
        <f t="shared" si="23"/>
        <v>0</v>
      </c>
      <c r="AG89" s="44">
        <f t="shared" si="23"/>
        <v>0</v>
      </c>
      <c r="AH89" s="44">
        <f t="shared" si="23"/>
        <v>0</v>
      </c>
      <c r="AI89" s="44">
        <f t="shared" si="23"/>
        <v>0</v>
      </c>
      <c r="AJ89" s="44">
        <f t="shared" si="23"/>
        <v>0</v>
      </c>
      <c r="AK89" s="44">
        <f t="shared" si="23"/>
        <v>0</v>
      </c>
      <c r="AL89" s="44">
        <f t="shared" si="22"/>
        <v>0</v>
      </c>
      <c r="AM89" s="44">
        <f t="shared" si="22"/>
        <v>0</v>
      </c>
      <c r="AN89" s="44">
        <f t="shared" si="22"/>
        <v>0</v>
      </c>
      <c r="AO89" s="45">
        <f t="shared" si="22"/>
        <v>0</v>
      </c>
      <c r="AP89" s="43">
        <f t="shared" si="22"/>
        <v>0</v>
      </c>
      <c r="AQ89" s="44">
        <f t="shared" si="22"/>
        <v>0</v>
      </c>
      <c r="AR89" s="44">
        <f t="shared" si="22"/>
        <v>0</v>
      </c>
      <c r="AS89" s="44">
        <f t="shared" si="22"/>
        <v>0</v>
      </c>
      <c r="AT89" s="44">
        <f t="shared" si="22"/>
        <v>0</v>
      </c>
      <c r="AU89" s="44">
        <f t="shared" si="22"/>
        <v>0</v>
      </c>
      <c r="AV89" s="44">
        <f t="shared" si="22"/>
        <v>0</v>
      </c>
      <c r="AW89" s="44">
        <f t="shared" si="22"/>
        <v>0</v>
      </c>
      <c r="AX89" s="44">
        <f t="shared" si="22"/>
        <v>0</v>
      </c>
      <c r="AY89" s="44">
        <f t="shared" si="22"/>
        <v>0</v>
      </c>
      <c r="AZ89" s="44">
        <f t="shared" si="22"/>
        <v>0</v>
      </c>
      <c r="BA89" s="45">
        <f t="shared" si="22"/>
        <v>0</v>
      </c>
    </row>
    <row r="90" spans="1:53" x14ac:dyDescent="0.25">
      <c r="A90" s="56"/>
      <c r="B90" s="56" t="s">
        <v>570</v>
      </c>
      <c r="C90" s="56" t="s">
        <v>348</v>
      </c>
      <c r="D90" s="57">
        <v>45047</v>
      </c>
      <c r="E90" s="57">
        <v>45260</v>
      </c>
      <c r="F90" s="43">
        <f t="shared" si="24"/>
        <v>0</v>
      </c>
      <c r="G90" s="44">
        <f t="shared" si="24"/>
        <v>0</v>
      </c>
      <c r="H90" s="44">
        <f t="shared" si="24"/>
        <v>0</v>
      </c>
      <c r="I90" s="44">
        <f t="shared" si="24"/>
        <v>0</v>
      </c>
      <c r="J90" s="44">
        <f t="shared" si="24"/>
        <v>1</v>
      </c>
      <c r="K90" s="44">
        <f t="shared" si="24"/>
        <v>1</v>
      </c>
      <c r="L90" s="44">
        <f t="shared" si="24"/>
        <v>1</v>
      </c>
      <c r="M90" s="44">
        <f t="shared" si="24"/>
        <v>1</v>
      </c>
      <c r="N90" s="44">
        <f t="shared" si="24"/>
        <v>1</v>
      </c>
      <c r="O90" s="44">
        <f t="shared" si="24"/>
        <v>1</v>
      </c>
      <c r="P90" s="44">
        <f t="shared" si="24"/>
        <v>1</v>
      </c>
      <c r="Q90" s="45">
        <f t="shared" si="24"/>
        <v>0</v>
      </c>
      <c r="R90" s="43">
        <f t="shared" si="24"/>
        <v>0</v>
      </c>
      <c r="S90" s="44">
        <f t="shared" si="24"/>
        <v>0</v>
      </c>
      <c r="T90" s="44">
        <f t="shared" si="24"/>
        <v>0</v>
      </c>
      <c r="U90" s="44">
        <f t="shared" si="24"/>
        <v>0</v>
      </c>
      <c r="V90" s="44">
        <f t="shared" si="23"/>
        <v>0</v>
      </c>
      <c r="W90" s="44">
        <f t="shared" si="23"/>
        <v>0</v>
      </c>
      <c r="X90" s="44">
        <f t="shared" si="23"/>
        <v>0</v>
      </c>
      <c r="Y90" s="44">
        <f t="shared" si="23"/>
        <v>0</v>
      </c>
      <c r="Z90" s="44">
        <f t="shared" si="23"/>
        <v>0</v>
      </c>
      <c r="AA90" s="44">
        <f t="shared" si="23"/>
        <v>0</v>
      </c>
      <c r="AB90" s="44">
        <f t="shared" si="23"/>
        <v>0</v>
      </c>
      <c r="AC90" s="45">
        <f t="shared" si="23"/>
        <v>0</v>
      </c>
      <c r="AD90" s="43">
        <f t="shared" si="23"/>
        <v>0</v>
      </c>
      <c r="AE90" s="44">
        <f t="shared" si="23"/>
        <v>0</v>
      </c>
      <c r="AF90" s="44">
        <f t="shared" si="23"/>
        <v>0</v>
      </c>
      <c r="AG90" s="44">
        <f t="shared" si="23"/>
        <v>0</v>
      </c>
      <c r="AH90" s="44">
        <f t="shared" si="23"/>
        <v>0</v>
      </c>
      <c r="AI90" s="44">
        <f t="shared" si="23"/>
        <v>0</v>
      </c>
      <c r="AJ90" s="44">
        <f t="shared" si="23"/>
        <v>0</v>
      </c>
      <c r="AK90" s="44">
        <f t="shared" si="23"/>
        <v>0</v>
      </c>
      <c r="AL90" s="44">
        <f t="shared" si="22"/>
        <v>0</v>
      </c>
      <c r="AM90" s="44">
        <f t="shared" si="22"/>
        <v>0</v>
      </c>
      <c r="AN90" s="44">
        <f t="shared" si="22"/>
        <v>0</v>
      </c>
      <c r="AO90" s="45">
        <f t="shared" si="22"/>
        <v>0</v>
      </c>
      <c r="AP90" s="43">
        <f t="shared" si="22"/>
        <v>0</v>
      </c>
      <c r="AQ90" s="44">
        <f t="shared" si="22"/>
        <v>0</v>
      </c>
      <c r="AR90" s="44">
        <f t="shared" si="22"/>
        <v>0</v>
      </c>
      <c r="AS90" s="44">
        <f t="shared" si="22"/>
        <v>0</v>
      </c>
      <c r="AT90" s="44">
        <f t="shared" si="22"/>
        <v>0</v>
      </c>
      <c r="AU90" s="44">
        <f t="shared" si="22"/>
        <v>0</v>
      </c>
      <c r="AV90" s="44">
        <f t="shared" si="22"/>
        <v>0</v>
      </c>
      <c r="AW90" s="44">
        <f t="shared" si="22"/>
        <v>0</v>
      </c>
      <c r="AX90" s="44">
        <f t="shared" si="22"/>
        <v>0</v>
      </c>
      <c r="AY90" s="44">
        <f t="shared" si="22"/>
        <v>0</v>
      </c>
      <c r="AZ90" s="44">
        <f t="shared" si="22"/>
        <v>0</v>
      </c>
      <c r="BA90" s="45">
        <f t="shared" si="22"/>
        <v>0</v>
      </c>
    </row>
    <row r="91" spans="1:53" x14ac:dyDescent="0.25">
      <c r="A91" s="56"/>
      <c r="B91" s="56" t="s">
        <v>571</v>
      </c>
      <c r="C91" s="56" t="s">
        <v>349</v>
      </c>
      <c r="D91" s="57">
        <v>45323</v>
      </c>
      <c r="E91" s="57">
        <v>46203</v>
      </c>
      <c r="F91" s="43">
        <f t="shared" si="24"/>
        <v>0</v>
      </c>
      <c r="G91" s="44">
        <f t="shared" si="24"/>
        <v>0</v>
      </c>
      <c r="H91" s="44">
        <f t="shared" si="24"/>
        <v>0</v>
      </c>
      <c r="I91" s="44">
        <f t="shared" si="24"/>
        <v>0</v>
      </c>
      <c r="J91" s="44">
        <f t="shared" si="24"/>
        <v>0</v>
      </c>
      <c r="K91" s="44">
        <f t="shared" si="24"/>
        <v>0</v>
      </c>
      <c r="L91" s="44">
        <f t="shared" si="24"/>
        <v>0</v>
      </c>
      <c r="M91" s="44">
        <f t="shared" si="24"/>
        <v>0</v>
      </c>
      <c r="N91" s="44">
        <f t="shared" si="24"/>
        <v>0</v>
      </c>
      <c r="O91" s="44">
        <f t="shared" si="24"/>
        <v>0</v>
      </c>
      <c r="P91" s="44">
        <f t="shared" si="24"/>
        <v>0</v>
      </c>
      <c r="Q91" s="45">
        <f t="shared" si="24"/>
        <v>0</v>
      </c>
      <c r="R91" s="43">
        <f t="shared" si="24"/>
        <v>0</v>
      </c>
      <c r="S91" s="44">
        <f t="shared" si="24"/>
        <v>1</v>
      </c>
      <c r="T91" s="44">
        <f t="shared" si="24"/>
        <v>1</v>
      </c>
      <c r="U91" s="44">
        <f t="shared" si="24"/>
        <v>1</v>
      </c>
      <c r="V91" s="44">
        <f t="shared" si="23"/>
        <v>1</v>
      </c>
      <c r="W91" s="44">
        <f t="shared" si="23"/>
        <v>1</v>
      </c>
      <c r="X91" s="44">
        <f t="shared" si="23"/>
        <v>1</v>
      </c>
      <c r="Y91" s="44">
        <f t="shared" si="23"/>
        <v>1</v>
      </c>
      <c r="Z91" s="44">
        <f t="shared" si="23"/>
        <v>1</v>
      </c>
      <c r="AA91" s="44">
        <f t="shared" si="23"/>
        <v>1</v>
      </c>
      <c r="AB91" s="44">
        <f t="shared" si="23"/>
        <v>1</v>
      </c>
      <c r="AC91" s="45">
        <f t="shared" si="23"/>
        <v>1</v>
      </c>
      <c r="AD91" s="43">
        <f t="shared" si="23"/>
        <v>1</v>
      </c>
      <c r="AE91" s="44">
        <f t="shared" si="23"/>
        <v>1</v>
      </c>
      <c r="AF91" s="44">
        <f t="shared" si="23"/>
        <v>1</v>
      </c>
      <c r="AG91" s="44">
        <f t="shared" si="23"/>
        <v>1</v>
      </c>
      <c r="AH91" s="44">
        <f t="shared" si="23"/>
        <v>1</v>
      </c>
      <c r="AI91" s="44">
        <f t="shared" si="23"/>
        <v>1</v>
      </c>
      <c r="AJ91" s="44">
        <f t="shared" si="23"/>
        <v>1</v>
      </c>
      <c r="AK91" s="44">
        <f t="shared" si="23"/>
        <v>1</v>
      </c>
      <c r="AL91" s="44">
        <f t="shared" si="22"/>
        <v>1</v>
      </c>
      <c r="AM91" s="44">
        <f t="shared" si="22"/>
        <v>1</v>
      </c>
      <c r="AN91" s="44">
        <f t="shared" si="22"/>
        <v>1</v>
      </c>
      <c r="AO91" s="45">
        <f t="shared" si="22"/>
        <v>1</v>
      </c>
      <c r="AP91" s="43">
        <f t="shared" si="22"/>
        <v>1</v>
      </c>
      <c r="AQ91" s="44">
        <f t="shared" si="22"/>
        <v>1</v>
      </c>
      <c r="AR91" s="44">
        <f t="shared" si="22"/>
        <v>1</v>
      </c>
      <c r="AS91" s="44">
        <f t="shared" si="22"/>
        <v>1</v>
      </c>
      <c r="AT91" s="44">
        <f t="shared" si="22"/>
        <v>1</v>
      </c>
      <c r="AU91" s="44">
        <f t="shared" si="22"/>
        <v>1</v>
      </c>
      <c r="AV91" s="44">
        <f t="shared" si="22"/>
        <v>0</v>
      </c>
      <c r="AW91" s="44">
        <f t="shared" si="22"/>
        <v>0</v>
      </c>
      <c r="AX91" s="44">
        <f t="shared" si="22"/>
        <v>0</v>
      </c>
      <c r="AY91" s="44">
        <f t="shared" si="22"/>
        <v>0</v>
      </c>
      <c r="AZ91" s="44">
        <f t="shared" si="22"/>
        <v>0</v>
      </c>
      <c r="BA91" s="45">
        <f t="shared" si="22"/>
        <v>0</v>
      </c>
    </row>
    <row r="92" spans="1:53" x14ac:dyDescent="0.25">
      <c r="A92" s="56" t="s">
        <v>351</v>
      </c>
      <c r="B92" s="56" t="s">
        <v>572</v>
      </c>
      <c r="C92" s="56" t="s">
        <v>352</v>
      </c>
      <c r="D92" s="57">
        <v>44927</v>
      </c>
      <c r="E92" s="57">
        <v>46357</v>
      </c>
      <c r="F92" s="43">
        <f t="shared" si="24"/>
        <v>1</v>
      </c>
      <c r="G92" s="44">
        <f t="shared" si="24"/>
        <v>1</v>
      </c>
      <c r="H92" s="44">
        <f t="shared" si="24"/>
        <v>1</v>
      </c>
      <c r="I92" s="44">
        <f t="shared" si="24"/>
        <v>1</v>
      </c>
      <c r="J92" s="44">
        <f t="shared" si="24"/>
        <v>1</v>
      </c>
      <c r="K92" s="44">
        <f t="shared" si="24"/>
        <v>1</v>
      </c>
      <c r="L92" s="44">
        <f t="shared" si="24"/>
        <v>1</v>
      </c>
      <c r="M92" s="44">
        <f t="shared" si="24"/>
        <v>1</v>
      </c>
      <c r="N92" s="44">
        <f t="shared" si="24"/>
        <v>1</v>
      </c>
      <c r="O92" s="44">
        <f t="shared" si="24"/>
        <v>1</v>
      </c>
      <c r="P92" s="44">
        <f t="shared" si="24"/>
        <v>1</v>
      </c>
      <c r="Q92" s="45">
        <f t="shared" si="24"/>
        <v>1</v>
      </c>
      <c r="R92" s="43">
        <f t="shared" si="24"/>
        <v>1</v>
      </c>
      <c r="S92" s="44">
        <f t="shared" si="24"/>
        <v>1</v>
      </c>
      <c r="T92" s="44">
        <f t="shared" si="24"/>
        <v>1</v>
      </c>
      <c r="U92" s="44">
        <f t="shared" si="24"/>
        <v>1</v>
      </c>
      <c r="V92" s="44">
        <f t="shared" si="23"/>
        <v>1</v>
      </c>
      <c r="W92" s="44">
        <f t="shared" si="23"/>
        <v>1</v>
      </c>
      <c r="X92" s="44">
        <f t="shared" si="23"/>
        <v>1</v>
      </c>
      <c r="Y92" s="44">
        <f t="shared" si="23"/>
        <v>1</v>
      </c>
      <c r="Z92" s="44">
        <f t="shared" si="23"/>
        <v>1</v>
      </c>
      <c r="AA92" s="44">
        <f t="shared" si="23"/>
        <v>1</v>
      </c>
      <c r="AB92" s="44">
        <f t="shared" si="23"/>
        <v>1</v>
      </c>
      <c r="AC92" s="45">
        <f t="shared" si="23"/>
        <v>1</v>
      </c>
      <c r="AD92" s="43">
        <f t="shared" si="23"/>
        <v>1</v>
      </c>
      <c r="AE92" s="44">
        <f t="shared" si="23"/>
        <v>1</v>
      </c>
      <c r="AF92" s="44">
        <f t="shared" si="23"/>
        <v>1</v>
      </c>
      <c r="AG92" s="44">
        <f t="shared" si="23"/>
        <v>1</v>
      </c>
      <c r="AH92" s="44">
        <f t="shared" si="23"/>
        <v>1</v>
      </c>
      <c r="AI92" s="44">
        <f t="shared" si="23"/>
        <v>1</v>
      </c>
      <c r="AJ92" s="44">
        <f t="shared" si="23"/>
        <v>1</v>
      </c>
      <c r="AK92" s="44">
        <f t="shared" si="23"/>
        <v>1</v>
      </c>
      <c r="AL92" s="44">
        <f t="shared" si="22"/>
        <v>1</v>
      </c>
      <c r="AM92" s="44">
        <f t="shared" si="22"/>
        <v>1</v>
      </c>
      <c r="AN92" s="44">
        <f t="shared" si="22"/>
        <v>1</v>
      </c>
      <c r="AO92" s="45">
        <f t="shared" si="22"/>
        <v>1</v>
      </c>
      <c r="AP92" s="43">
        <f t="shared" si="22"/>
        <v>1</v>
      </c>
      <c r="AQ92" s="44">
        <f t="shared" si="22"/>
        <v>1</v>
      </c>
      <c r="AR92" s="44">
        <f t="shared" si="22"/>
        <v>1</v>
      </c>
      <c r="AS92" s="44">
        <f t="shared" si="22"/>
        <v>1</v>
      </c>
      <c r="AT92" s="44">
        <f t="shared" si="22"/>
        <v>1</v>
      </c>
      <c r="AU92" s="44">
        <f t="shared" si="22"/>
        <v>1</v>
      </c>
      <c r="AV92" s="44">
        <f t="shared" si="22"/>
        <v>1</v>
      </c>
      <c r="AW92" s="44">
        <f t="shared" si="22"/>
        <v>1</v>
      </c>
      <c r="AX92" s="44">
        <f t="shared" si="22"/>
        <v>1</v>
      </c>
      <c r="AY92" s="44">
        <f t="shared" si="22"/>
        <v>1</v>
      </c>
      <c r="AZ92" s="44">
        <f t="shared" si="22"/>
        <v>1</v>
      </c>
      <c r="BA92" s="45">
        <f t="shared" si="22"/>
        <v>1</v>
      </c>
    </row>
    <row r="93" spans="1:53" x14ac:dyDescent="0.25">
      <c r="A93" s="56"/>
      <c r="B93" s="56" t="s">
        <v>573</v>
      </c>
      <c r="C93" s="56" t="s">
        <v>358</v>
      </c>
      <c r="D93" s="57">
        <v>44927</v>
      </c>
      <c r="E93" s="57">
        <v>46357</v>
      </c>
      <c r="F93" s="43">
        <f t="shared" si="24"/>
        <v>1</v>
      </c>
      <c r="G93" s="44">
        <f t="shared" si="24"/>
        <v>1</v>
      </c>
      <c r="H93" s="44">
        <f t="shared" si="24"/>
        <v>1</v>
      </c>
      <c r="I93" s="44">
        <f t="shared" si="24"/>
        <v>1</v>
      </c>
      <c r="J93" s="44">
        <f t="shared" si="24"/>
        <v>1</v>
      </c>
      <c r="K93" s="44">
        <f t="shared" si="24"/>
        <v>1</v>
      </c>
      <c r="L93" s="44">
        <f t="shared" si="24"/>
        <v>1</v>
      </c>
      <c r="M93" s="44">
        <f t="shared" si="24"/>
        <v>1</v>
      </c>
      <c r="N93" s="44">
        <f t="shared" si="24"/>
        <v>1</v>
      </c>
      <c r="O93" s="44">
        <f t="shared" si="24"/>
        <v>1</v>
      </c>
      <c r="P93" s="44">
        <f t="shared" si="24"/>
        <v>1</v>
      </c>
      <c r="Q93" s="45">
        <f t="shared" si="24"/>
        <v>1</v>
      </c>
      <c r="R93" s="43">
        <f t="shared" si="24"/>
        <v>1</v>
      </c>
      <c r="S93" s="44">
        <f t="shared" si="24"/>
        <v>1</v>
      </c>
      <c r="T93" s="44">
        <f t="shared" si="24"/>
        <v>1</v>
      </c>
      <c r="U93" s="44">
        <f t="shared" si="24"/>
        <v>1</v>
      </c>
      <c r="V93" s="44">
        <f t="shared" si="23"/>
        <v>1</v>
      </c>
      <c r="W93" s="44">
        <f t="shared" si="23"/>
        <v>1</v>
      </c>
      <c r="X93" s="44">
        <f t="shared" si="23"/>
        <v>1</v>
      </c>
      <c r="Y93" s="44">
        <f t="shared" si="23"/>
        <v>1</v>
      </c>
      <c r="Z93" s="44">
        <f t="shared" si="23"/>
        <v>1</v>
      </c>
      <c r="AA93" s="44">
        <f t="shared" si="23"/>
        <v>1</v>
      </c>
      <c r="AB93" s="44">
        <f t="shared" si="23"/>
        <v>1</v>
      </c>
      <c r="AC93" s="45">
        <f t="shared" si="23"/>
        <v>1</v>
      </c>
      <c r="AD93" s="43">
        <f t="shared" si="23"/>
        <v>1</v>
      </c>
      <c r="AE93" s="44">
        <f t="shared" si="23"/>
        <v>1</v>
      </c>
      <c r="AF93" s="44">
        <f t="shared" si="23"/>
        <v>1</v>
      </c>
      <c r="AG93" s="44">
        <f t="shared" si="23"/>
        <v>1</v>
      </c>
      <c r="AH93" s="44">
        <f t="shared" si="23"/>
        <v>1</v>
      </c>
      <c r="AI93" s="44">
        <f t="shared" si="23"/>
        <v>1</v>
      </c>
      <c r="AJ93" s="44">
        <f t="shared" si="23"/>
        <v>1</v>
      </c>
      <c r="AK93" s="44">
        <f t="shared" si="23"/>
        <v>1</v>
      </c>
      <c r="AL93" s="44">
        <f t="shared" si="22"/>
        <v>1</v>
      </c>
      <c r="AM93" s="44">
        <f t="shared" si="22"/>
        <v>1</v>
      </c>
      <c r="AN93" s="44">
        <f t="shared" si="22"/>
        <v>1</v>
      </c>
      <c r="AO93" s="45">
        <f t="shared" si="22"/>
        <v>1</v>
      </c>
      <c r="AP93" s="43">
        <f t="shared" si="22"/>
        <v>1</v>
      </c>
      <c r="AQ93" s="44">
        <f t="shared" si="22"/>
        <v>1</v>
      </c>
      <c r="AR93" s="44">
        <f t="shared" si="22"/>
        <v>1</v>
      </c>
      <c r="AS93" s="44">
        <f t="shared" si="22"/>
        <v>1</v>
      </c>
      <c r="AT93" s="44">
        <f t="shared" si="22"/>
        <v>1</v>
      </c>
      <c r="AU93" s="44">
        <f t="shared" si="22"/>
        <v>1</v>
      </c>
      <c r="AV93" s="44">
        <f t="shared" si="22"/>
        <v>1</v>
      </c>
      <c r="AW93" s="44">
        <f t="shared" si="22"/>
        <v>1</v>
      </c>
      <c r="AX93" s="44">
        <f t="shared" si="22"/>
        <v>1</v>
      </c>
      <c r="AY93" s="44">
        <f t="shared" si="22"/>
        <v>1</v>
      </c>
      <c r="AZ93" s="44">
        <f t="shared" si="22"/>
        <v>1</v>
      </c>
      <c r="BA93" s="45">
        <f t="shared" si="22"/>
        <v>1</v>
      </c>
    </row>
    <row r="94" spans="1:53" x14ac:dyDescent="0.25">
      <c r="A94" s="56"/>
      <c r="B94" s="56" t="s">
        <v>574</v>
      </c>
      <c r="C94" s="56" t="s">
        <v>361</v>
      </c>
      <c r="D94" s="57">
        <v>44927</v>
      </c>
      <c r="E94" s="57">
        <v>46357</v>
      </c>
      <c r="F94" s="43">
        <f t="shared" si="24"/>
        <v>1</v>
      </c>
      <c r="G94" s="44">
        <f t="shared" si="24"/>
        <v>1</v>
      </c>
      <c r="H94" s="44">
        <f t="shared" si="24"/>
        <v>1</v>
      </c>
      <c r="I94" s="44">
        <f t="shared" si="24"/>
        <v>1</v>
      </c>
      <c r="J94" s="44">
        <f t="shared" si="24"/>
        <v>1</v>
      </c>
      <c r="K94" s="44">
        <f t="shared" si="24"/>
        <v>1</v>
      </c>
      <c r="L94" s="44">
        <f t="shared" si="24"/>
        <v>1</v>
      </c>
      <c r="M94" s="44">
        <f t="shared" si="24"/>
        <v>1</v>
      </c>
      <c r="N94" s="44">
        <f t="shared" si="24"/>
        <v>1</v>
      </c>
      <c r="O94" s="44">
        <f t="shared" si="24"/>
        <v>1</v>
      </c>
      <c r="P94" s="44">
        <f t="shared" si="24"/>
        <v>1</v>
      </c>
      <c r="Q94" s="45">
        <f t="shared" si="24"/>
        <v>1</v>
      </c>
      <c r="R94" s="43">
        <f t="shared" si="24"/>
        <v>1</v>
      </c>
      <c r="S94" s="44">
        <f t="shared" si="24"/>
        <v>1</v>
      </c>
      <c r="T94" s="44">
        <f t="shared" si="24"/>
        <v>1</v>
      </c>
      <c r="U94" s="44">
        <f t="shared" si="24"/>
        <v>1</v>
      </c>
      <c r="V94" s="44">
        <f t="shared" si="23"/>
        <v>1</v>
      </c>
      <c r="W94" s="44">
        <f t="shared" si="23"/>
        <v>1</v>
      </c>
      <c r="X94" s="44">
        <f t="shared" si="23"/>
        <v>1</v>
      </c>
      <c r="Y94" s="44">
        <f t="shared" si="23"/>
        <v>1</v>
      </c>
      <c r="Z94" s="44">
        <f t="shared" si="23"/>
        <v>1</v>
      </c>
      <c r="AA94" s="44">
        <f t="shared" si="23"/>
        <v>1</v>
      </c>
      <c r="AB94" s="44">
        <f t="shared" si="23"/>
        <v>1</v>
      </c>
      <c r="AC94" s="45">
        <f t="shared" si="23"/>
        <v>1</v>
      </c>
      <c r="AD94" s="43">
        <f t="shared" si="23"/>
        <v>1</v>
      </c>
      <c r="AE94" s="44">
        <f t="shared" si="23"/>
        <v>1</v>
      </c>
      <c r="AF94" s="44">
        <f t="shared" si="23"/>
        <v>1</v>
      </c>
      <c r="AG94" s="44">
        <f t="shared" si="23"/>
        <v>1</v>
      </c>
      <c r="AH94" s="44">
        <f t="shared" si="23"/>
        <v>1</v>
      </c>
      <c r="AI94" s="44">
        <f t="shared" si="23"/>
        <v>1</v>
      </c>
      <c r="AJ94" s="44">
        <f t="shared" si="23"/>
        <v>1</v>
      </c>
      <c r="AK94" s="44">
        <f t="shared" si="23"/>
        <v>1</v>
      </c>
      <c r="AL94" s="44">
        <f t="shared" si="22"/>
        <v>1</v>
      </c>
      <c r="AM94" s="44">
        <f t="shared" si="22"/>
        <v>1</v>
      </c>
      <c r="AN94" s="44">
        <f t="shared" si="22"/>
        <v>1</v>
      </c>
      <c r="AO94" s="45">
        <f t="shared" si="22"/>
        <v>1</v>
      </c>
      <c r="AP94" s="43">
        <f t="shared" si="22"/>
        <v>1</v>
      </c>
      <c r="AQ94" s="44">
        <f t="shared" si="22"/>
        <v>1</v>
      </c>
      <c r="AR94" s="44">
        <f t="shared" si="22"/>
        <v>1</v>
      </c>
      <c r="AS94" s="44">
        <f t="shared" si="22"/>
        <v>1</v>
      </c>
      <c r="AT94" s="44">
        <f t="shared" si="22"/>
        <v>1</v>
      </c>
      <c r="AU94" s="44">
        <f t="shared" si="22"/>
        <v>1</v>
      </c>
      <c r="AV94" s="44">
        <f t="shared" si="22"/>
        <v>1</v>
      </c>
      <c r="AW94" s="44">
        <f t="shared" si="22"/>
        <v>1</v>
      </c>
      <c r="AX94" s="44">
        <f t="shared" si="22"/>
        <v>1</v>
      </c>
      <c r="AY94" s="44">
        <f t="shared" si="22"/>
        <v>1</v>
      </c>
      <c r="AZ94" s="44">
        <f t="shared" si="22"/>
        <v>1</v>
      </c>
      <c r="BA94" s="45">
        <f t="shared" si="22"/>
        <v>1</v>
      </c>
    </row>
    <row r="95" spans="1:53" x14ac:dyDescent="0.25">
      <c r="A95" s="56"/>
      <c r="B95" s="56" t="s">
        <v>575</v>
      </c>
      <c r="C95" s="56" t="s">
        <v>363</v>
      </c>
      <c r="D95" s="57">
        <v>44927</v>
      </c>
      <c r="E95" s="57">
        <v>46357</v>
      </c>
      <c r="F95" s="43">
        <f t="shared" si="24"/>
        <v>1</v>
      </c>
      <c r="G95" s="44">
        <f t="shared" si="24"/>
        <v>1</v>
      </c>
      <c r="H95" s="44">
        <f t="shared" si="24"/>
        <v>1</v>
      </c>
      <c r="I95" s="44">
        <f t="shared" si="24"/>
        <v>1</v>
      </c>
      <c r="J95" s="44">
        <f t="shared" si="24"/>
        <v>1</v>
      </c>
      <c r="K95" s="44">
        <f t="shared" si="24"/>
        <v>1</v>
      </c>
      <c r="L95" s="44">
        <f t="shared" si="24"/>
        <v>1</v>
      </c>
      <c r="M95" s="44">
        <f t="shared" si="24"/>
        <v>1</v>
      </c>
      <c r="N95" s="44">
        <f t="shared" si="24"/>
        <v>1</v>
      </c>
      <c r="O95" s="44">
        <f t="shared" si="24"/>
        <v>1</v>
      </c>
      <c r="P95" s="44">
        <f t="shared" si="24"/>
        <v>1</v>
      </c>
      <c r="Q95" s="45">
        <f t="shared" si="24"/>
        <v>1</v>
      </c>
      <c r="R95" s="43">
        <f t="shared" si="24"/>
        <v>1</v>
      </c>
      <c r="S95" s="44">
        <f t="shared" si="24"/>
        <v>1</v>
      </c>
      <c r="T95" s="44">
        <f t="shared" si="24"/>
        <v>1</v>
      </c>
      <c r="U95" s="44">
        <f t="shared" si="24"/>
        <v>1</v>
      </c>
      <c r="V95" s="44">
        <f t="shared" si="23"/>
        <v>1</v>
      </c>
      <c r="W95" s="44">
        <f t="shared" si="23"/>
        <v>1</v>
      </c>
      <c r="X95" s="44">
        <f t="shared" si="23"/>
        <v>1</v>
      </c>
      <c r="Y95" s="44">
        <f t="shared" si="23"/>
        <v>1</v>
      </c>
      <c r="Z95" s="44">
        <f t="shared" si="23"/>
        <v>1</v>
      </c>
      <c r="AA95" s="44">
        <f t="shared" si="23"/>
        <v>1</v>
      </c>
      <c r="AB95" s="44">
        <f t="shared" si="23"/>
        <v>1</v>
      </c>
      <c r="AC95" s="45">
        <f t="shared" si="23"/>
        <v>1</v>
      </c>
      <c r="AD95" s="43">
        <f t="shared" si="23"/>
        <v>1</v>
      </c>
      <c r="AE95" s="44">
        <f t="shared" si="23"/>
        <v>1</v>
      </c>
      <c r="AF95" s="44">
        <f t="shared" si="23"/>
        <v>1</v>
      </c>
      <c r="AG95" s="44">
        <f t="shared" si="23"/>
        <v>1</v>
      </c>
      <c r="AH95" s="44">
        <f t="shared" si="23"/>
        <v>1</v>
      </c>
      <c r="AI95" s="44">
        <f t="shared" si="23"/>
        <v>1</v>
      </c>
      <c r="AJ95" s="44">
        <f t="shared" si="23"/>
        <v>1</v>
      </c>
      <c r="AK95" s="44">
        <f t="shared" si="23"/>
        <v>1</v>
      </c>
      <c r="AL95" s="44">
        <f t="shared" si="22"/>
        <v>1</v>
      </c>
      <c r="AM95" s="44">
        <f t="shared" si="22"/>
        <v>1</v>
      </c>
      <c r="AN95" s="44">
        <f t="shared" si="22"/>
        <v>1</v>
      </c>
      <c r="AO95" s="45">
        <f t="shared" si="22"/>
        <v>1</v>
      </c>
      <c r="AP95" s="43">
        <f t="shared" si="22"/>
        <v>1</v>
      </c>
      <c r="AQ95" s="44">
        <f t="shared" si="22"/>
        <v>1</v>
      </c>
      <c r="AR95" s="44">
        <f t="shared" si="22"/>
        <v>1</v>
      </c>
      <c r="AS95" s="44">
        <f t="shared" si="22"/>
        <v>1</v>
      </c>
      <c r="AT95" s="44">
        <f t="shared" si="22"/>
        <v>1</v>
      </c>
      <c r="AU95" s="44">
        <f t="shared" si="22"/>
        <v>1</v>
      </c>
      <c r="AV95" s="44">
        <f t="shared" si="22"/>
        <v>1</v>
      </c>
      <c r="AW95" s="44">
        <f t="shared" si="22"/>
        <v>1</v>
      </c>
      <c r="AX95" s="44">
        <f t="shared" si="22"/>
        <v>1</v>
      </c>
      <c r="AY95" s="44">
        <f t="shared" si="22"/>
        <v>1</v>
      </c>
      <c r="AZ95" s="44">
        <f t="shared" si="22"/>
        <v>1</v>
      </c>
      <c r="BA95" s="45">
        <f t="shared" si="22"/>
        <v>1</v>
      </c>
    </row>
    <row r="96" spans="1:53" x14ac:dyDescent="0.25">
      <c r="A96" s="56" t="s">
        <v>365</v>
      </c>
      <c r="B96" s="56" t="s">
        <v>576</v>
      </c>
      <c r="C96" s="56" t="s">
        <v>366</v>
      </c>
      <c r="D96" s="57">
        <v>44927</v>
      </c>
      <c r="E96" s="57">
        <v>46357</v>
      </c>
      <c r="F96" s="43">
        <f t="shared" si="24"/>
        <v>1</v>
      </c>
      <c r="G96" s="44">
        <f t="shared" si="24"/>
        <v>1</v>
      </c>
      <c r="H96" s="44">
        <f t="shared" si="24"/>
        <v>1</v>
      </c>
      <c r="I96" s="44">
        <f t="shared" si="24"/>
        <v>1</v>
      </c>
      <c r="J96" s="44">
        <f t="shared" si="24"/>
        <v>1</v>
      </c>
      <c r="K96" s="44">
        <f t="shared" si="24"/>
        <v>1</v>
      </c>
      <c r="L96" s="44">
        <f t="shared" si="24"/>
        <v>1</v>
      </c>
      <c r="M96" s="44">
        <f t="shared" si="24"/>
        <v>1</v>
      </c>
      <c r="N96" s="44">
        <f t="shared" si="24"/>
        <v>1</v>
      </c>
      <c r="O96" s="44">
        <f t="shared" si="24"/>
        <v>1</v>
      </c>
      <c r="P96" s="44">
        <f t="shared" si="24"/>
        <v>1</v>
      </c>
      <c r="Q96" s="45">
        <f t="shared" si="24"/>
        <v>1</v>
      </c>
      <c r="R96" s="43">
        <f t="shared" si="24"/>
        <v>1</v>
      </c>
      <c r="S96" s="44">
        <f t="shared" si="24"/>
        <v>1</v>
      </c>
      <c r="T96" s="44">
        <f t="shared" si="24"/>
        <v>1</v>
      </c>
      <c r="U96" s="44">
        <f t="shared" si="24"/>
        <v>1</v>
      </c>
      <c r="V96" s="44">
        <f t="shared" si="23"/>
        <v>1</v>
      </c>
      <c r="W96" s="44">
        <f t="shared" si="23"/>
        <v>1</v>
      </c>
      <c r="X96" s="44">
        <f t="shared" si="23"/>
        <v>1</v>
      </c>
      <c r="Y96" s="44">
        <f t="shared" si="23"/>
        <v>1</v>
      </c>
      <c r="Z96" s="44">
        <f t="shared" si="23"/>
        <v>1</v>
      </c>
      <c r="AA96" s="44">
        <f t="shared" si="23"/>
        <v>1</v>
      </c>
      <c r="AB96" s="44">
        <f t="shared" si="23"/>
        <v>1</v>
      </c>
      <c r="AC96" s="45">
        <f t="shared" si="23"/>
        <v>1</v>
      </c>
      <c r="AD96" s="43">
        <f t="shared" si="23"/>
        <v>1</v>
      </c>
      <c r="AE96" s="44">
        <f t="shared" si="23"/>
        <v>1</v>
      </c>
      <c r="AF96" s="44">
        <f t="shared" si="23"/>
        <v>1</v>
      </c>
      <c r="AG96" s="44">
        <f t="shared" si="23"/>
        <v>1</v>
      </c>
      <c r="AH96" s="44">
        <f t="shared" si="23"/>
        <v>1</v>
      </c>
      <c r="AI96" s="44">
        <f t="shared" si="23"/>
        <v>1</v>
      </c>
      <c r="AJ96" s="44">
        <f t="shared" si="23"/>
        <v>1</v>
      </c>
      <c r="AK96" s="44">
        <f t="shared" si="23"/>
        <v>1</v>
      </c>
      <c r="AL96" s="44">
        <f t="shared" si="22"/>
        <v>1</v>
      </c>
      <c r="AM96" s="44">
        <f t="shared" si="22"/>
        <v>1</v>
      </c>
      <c r="AN96" s="44">
        <f t="shared" si="22"/>
        <v>1</v>
      </c>
      <c r="AO96" s="45">
        <f t="shared" si="22"/>
        <v>1</v>
      </c>
      <c r="AP96" s="43">
        <f t="shared" si="22"/>
        <v>1</v>
      </c>
      <c r="AQ96" s="44">
        <f t="shared" si="22"/>
        <v>1</v>
      </c>
      <c r="AR96" s="44">
        <f t="shared" si="22"/>
        <v>1</v>
      </c>
      <c r="AS96" s="44">
        <f t="shared" si="22"/>
        <v>1</v>
      </c>
      <c r="AT96" s="44">
        <f t="shared" si="22"/>
        <v>1</v>
      </c>
      <c r="AU96" s="44">
        <f t="shared" si="22"/>
        <v>1</v>
      </c>
      <c r="AV96" s="44">
        <f t="shared" si="22"/>
        <v>1</v>
      </c>
      <c r="AW96" s="44">
        <f t="shared" si="22"/>
        <v>1</v>
      </c>
      <c r="AX96" s="44">
        <f t="shared" si="22"/>
        <v>1</v>
      </c>
      <c r="AY96" s="44">
        <f t="shared" si="22"/>
        <v>1</v>
      </c>
      <c r="AZ96" s="44">
        <f t="shared" si="22"/>
        <v>1</v>
      </c>
      <c r="BA96" s="45">
        <f t="shared" si="22"/>
        <v>1</v>
      </c>
    </row>
    <row r="97" spans="1:53" x14ac:dyDescent="0.25">
      <c r="A97" s="56"/>
      <c r="B97" s="56" t="s">
        <v>577</v>
      </c>
      <c r="C97" s="56" t="s">
        <v>368</v>
      </c>
      <c r="D97" s="57">
        <v>44927</v>
      </c>
      <c r="E97" s="57">
        <v>46357</v>
      </c>
      <c r="F97" s="43">
        <f t="shared" si="24"/>
        <v>1</v>
      </c>
      <c r="G97" s="44">
        <f t="shared" si="24"/>
        <v>1</v>
      </c>
      <c r="H97" s="44">
        <f t="shared" si="24"/>
        <v>1</v>
      </c>
      <c r="I97" s="44">
        <f t="shared" si="24"/>
        <v>1</v>
      </c>
      <c r="J97" s="44">
        <f t="shared" si="24"/>
        <v>1</v>
      </c>
      <c r="K97" s="44">
        <f t="shared" si="24"/>
        <v>1</v>
      </c>
      <c r="L97" s="44">
        <f t="shared" si="24"/>
        <v>1</v>
      </c>
      <c r="M97" s="44">
        <f t="shared" si="24"/>
        <v>1</v>
      </c>
      <c r="N97" s="44">
        <f t="shared" si="24"/>
        <v>1</v>
      </c>
      <c r="O97" s="44">
        <f t="shared" si="24"/>
        <v>1</v>
      </c>
      <c r="P97" s="44">
        <f t="shared" si="24"/>
        <v>1</v>
      </c>
      <c r="Q97" s="45">
        <f t="shared" si="24"/>
        <v>1</v>
      </c>
      <c r="R97" s="43">
        <f t="shared" si="24"/>
        <v>1</v>
      </c>
      <c r="S97" s="44">
        <f t="shared" si="24"/>
        <v>1</v>
      </c>
      <c r="T97" s="44">
        <f t="shared" si="24"/>
        <v>1</v>
      </c>
      <c r="U97" s="44">
        <f t="shared" si="24"/>
        <v>1</v>
      </c>
      <c r="V97" s="44">
        <f t="shared" si="23"/>
        <v>1</v>
      </c>
      <c r="W97" s="44">
        <f t="shared" si="23"/>
        <v>1</v>
      </c>
      <c r="X97" s="44">
        <f t="shared" si="23"/>
        <v>1</v>
      </c>
      <c r="Y97" s="44">
        <f t="shared" si="23"/>
        <v>1</v>
      </c>
      <c r="Z97" s="44">
        <f t="shared" si="23"/>
        <v>1</v>
      </c>
      <c r="AA97" s="44">
        <f t="shared" si="23"/>
        <v>1</v>
      </c>
      <c r="AB97" s="44">
        <f t="shared" si="23"/>
        <v>1</v>
      </c>
      <c r="AC97" s="45">
        <f t="shared" si="23"/>
        <v>1</v>
      </c>
      <c r="AD97" s="43">
        <f t="shared" si="23"/>
        <v>1</v>
      </c>
      <c r="AE97" s="44">
        <f t="shared" si="23"/>
        <v>1</v>
      </c>
      <c r="AF97" s="44">
        <f t="shared" si="23"/>
        <v>1</v>
      </c>
      <c r="AG97" s="44">
        <f t="shared" si="23"/>
        <v>1</v>
      </c>
      <c r="AH97" s="44">
        <f t="shared" si="23"/>
        <v>1</v>
      </c>
      <c r="AI97" s="44">
        <f t="shared" si="23"/>
        <v>1</v>
      </c>
      <c r="AJ97" s="44">
        <f t="shared" si="23"/>
        <v>1</v>
      </c>
      <c r="AK97" s="44">
        <f t="shared" si="23"/>
        <v>1</v>
      </c>
      <c r="AL97" s="44">
        <f t="shared" si="22"/>
        <v>1</v>
      </c>
      <c r="AM97" s="44">
        <f t="shared" si="22"/>
        <v>1</v>
      </c>
      <c r="AN97" s="44">
        <f t="shared" si="22"/>
        <v>1</v>
      </c>
      <c r="AO97" s="45">
        <f t="shared" si="22"/>
        <v>1</v>
      </c>
      <c r="AP97" s="43">
        <f t="shared" si="22"/>
        <v>1</v>
      </c>
      <c r="AQ97" s="44">
        <f t="shared" si="22"/>
        <v>1</v>
      </c>
      <c r="AR97" s="44">
        <f t="shared" si="22"/>
        <v>1</v>
      </c>
      <c r="AS97" s="44">
        <f t="shared" si="22"/>
        <v>1</v>
      </c>
      <c r="AT97" s="44">
        <f t="shared" si="22"/>
        <v>1</v>
      </c>
      <c r="AU97" s="44">
        <f t="shared" si="22"/>
        <v>1</v>
      </c>
      <c r="AV97" s="44">
        <f t="shared" si="22"/>
        <v>1</v>
      </c>
      <c r="AW97" s="44">
        <f t="shared" si="22"/>
        <v>1</v>
      </c>
      <c r="AX97" s="44">
        <f t="shared" si="22"/>
        <v>1</v>
      </c>
      <c r="AY97" s="44">
        <f t="shared" si="22"/>
        <v>1</v>
      </c>
      <c r="AZ97" s="44">
        <f t="shared" si="22"/>
        <v>1</v>
      </c>
      <c r="BA97" s="45">
        <f t="shared" si="22"/>
        <v>1</v>
      </c>
    </row>
    <row r="98" spans="1:53" x14ac:dyDescent="0.25">
      <c r="A98" s="56"/>
      <c r="B98" s="56" t="s">
        <v>578</v>
      </c>
      <c r="C98" s="56" t="s">
        <v>371</v>
      </c>
      <c r="D98" s="57">
        <v>44927</v>
      </c>
      <c r="E98" s="57">
        <v>46357</v>
      </c>
      <c r="F98" s="43">
        <f t="shared" si="24"/>
        <v>1</v>
      </c>
      <c r="G98" s="44">
        <f t="shared" si="24"/>
        <v>1</v>
      </c>
      <c r="H98" s="44">
        <f t="shared" si="24"/>
        <v>1</v>
      </c>
      <c r="I98" s="44">
        <f t="shared" si="24"/>
        <v>1</v>
      </c>
      <c r="J98" s="44">
        <f t="shared" si="24"/>
        <v>1</v>
      </c>
      <c r="K98" s="44">
        <f t="shared" si="24"/>
        <v>1</v>
      </c>
      <c r="L98" s="44">
        <f t="shared" si="24"/>
        <v>1</v>
      </c>
      <c r="M98" s="44">
        <f t="shared" si="24"/>
        <v>1</v>
      </c>
      <c r="N98" s="44">
        <f t="shared" si="24"/>
        <v>1</v>
      </c>
      <c r="O98" s="44">
        <f t="shared" si="24"/>
        <v>1</v>
      </c>
      <c r="P98" s="44">
        <f t="shared" si="24"/>
        <v>1</v>
      </c>
      <c r="Q98" s="45">
        <f t="shared" si="24"/>
        <v>1</v>
      </c>
      <c r="R98" s="43">
        <f t="shared" si="24"/>
        <v>1</v>
      </c>
      <c r="S98" s="44">
        <f t="shared" si="24"/>
        <v>1</v>
      </c>
      <c r="T98" s="44">
        <f t="shared" si="24"/>
        <v>1</v>
      </c>
      <c r="U98" s="44">
        <f t="shared" si="24"/>
        <v>1</v>
      </c>
      <c r="V98" s="44">
        <f t="shared" si="23"/>
        <v>1</v>
      </c>
      <c r="W98" s="44">
        <f t="shared" si="23"/>
        <v>1</v>
      </c>
      <c r="X98" s="44">
        <f t="shared" si="23"/>
        <v>1</v>
      </c>
      <c r="Y98" s="44">
        <f t="shared" si="23"/>
        <v>1</v>
      </c>
      <c r="Z98" s="44">
        <f t="shared" si="23"/>
        <v>1</v>
      </c>
      <c r="AA98" s="44">
        <f t="shared" si="23"/>
        <v>1</v>
      </c>
      <c r="AB98" s="44">
        <f t="shared" si="23"/>
        <v>1</v>
      </c>
      <c r="AC98" s="45">
        <f t="shared" si="23"/>
        <v>1</v>
      </c>
      <c r="AD98" s="43">
        <f t="shared" si="23"/>
        <v>1</v>
      </c>
      <c r="AE98" s="44">
        <f t="shared" si="23"/>
        <v>1</v>
      </c>
      <c r="AF98" s="44">
        <f t="shared" si="23"/>
        <v>1</v>
      </c>
      <c r="AG98" s="44">
        <f t="shared" si="23"/>
        <v>1</v>
      </c>
      <c r="AH98" s="44">
        <f t="shared" si="23"/>
        <v>1</v>
      </c>
      <c r="AI98" s="44">
        <f t="shared" si="23"/>
        <v>1</v>
      </c>
      <c r="AJ98" s="44">
        <f t="shared" si="23"/>
        <v>1</v>
      </c>
      <c r="AK98" s="44">
        <f t="shared" si="23"/>
        <v>1</v>
      </c>
      <c r="AL98" s="44">
        <f t="shared" si="22"/>
        <v>1</v>
      </c>
      <c r="AM98" s="44">
        <f t="shared" si="22"/>
        <v>1</v>
      </c>
      <c r="AN98" s="44">
        <f t="shared" si="22"/>
        <v>1</v>
      </c>
      <c r="AO98" s="45">
        <f t="shared" si="22"/>
        <v>1</v>
      </c>
      <c r="AP98" s="43">
        <f t="shared" si="22"/>
        <v>1</v>
      </c>
      <c r="AQ98" s="44">
        <f t="shared" si="22"/>
        <v>1</v>
      </c>
      <c r="AR98" s="44">
        <f t="shared" si="22"/>
        <v>1</v>
      </c>
      <c r="AS98" s="44">
        <f t="shared" si="22"/>
        <v>1</v>
      </c>
      <c r="AT98" s="44">
        <f t="shared" si="22"/>
        <v>1</v>
      </c>
      <c r="AU98" s="44">
        <f t="shared" si="22"/>
        <v>1</v>
      </c>
      <c r="AV98" s="44">
        <f t="shared" si="22"/>
        <v>1</v>
      </c>
      <c r="AW98" s="44">
        <f t="shared" si="22"/>
        <v>1</v>
      </c>
      <c r="AX98" s="44">
        <f t="shared" si="22"/>
        <v>1</v>
      </c>
      <c r="AY98" s="44">
        <f t="shared" ref="AY98:BA98" si="25">+IF(AND(AY$3&gt;=$D98,AY$3&lt;=$E98),1,0)</f>
        <v>1</v>
      </c>
      <c r="AZ98" s="44">
        <f t="shared" si="25"/>
        <v>1</v>
      </c>
      <c r="BA98" s="45">
        <f t="shared" si="25"/>
        <v>1</v>
      </c>
    </row>
    <row r="99" spans="1:53" x14ac:dyDescent="0.25">
      <c r="A99" s="56"/>
      <c r="B99" s="56" t="s">
        <v>579</v>
      </c>
      <c r="C99" s="56" t="s">
        <v>373</v>
      </c>
      <c r="D99" s="57">
        <v>44927</v>
      </c>
      <c r="E99" s="57">
        <v>46357</v>
      </c>
      <c r="F99" s="43">
        <f t="shared" si="24"/>
        <v>1</v>
      </c>
      <c r="G99" s="44">
        <f t="shared" si="24"/>
        <v>1</v>
      </c>
      <c r="H99" s="44">
        <f t="shared" si="24"/>
        <v>1</v>
      </c>
      <c r="I99" s="44">
        <f t="shared" si="24"/>
        <v>1</v>
      </c>
      <c r="J99" s="44">
        <f t="shared" si="24"/>
        <v>1</v>
      </c>
      <c r="K99" s="44">
        <f t="shared" si="24"/>
        <v>1</v>
      </c>
      <c r="L99" s="44">
        <f t="shared" si="24"/>
        <v>1</v>
      </c>
      <c r="M99" s="44">
        <f t="shared" si="24"/>
        <v>1</v>
      </c>
      <c r="N99" s="44">
        <f t="shared" si="24"/>
        <v>1</v>
      </c>
      <c r="O99" s="44">
        <f t="shared" si="24"/>
        <v>1</v>
      </c>
      <c r="P99" s="44">
        <f t="shared" si="24"/>
        <v>1</v>
      </c>
      <c r="Q99" s="45">
        <f t="shared" si="24"/>
        <v>1</v>
      </c>
      <c r="R99" s="43">
        <f t="shared" si="24"/>
        <v>1</v>
      </c>
      <c r="S99" s="44">
        <f t="shared" si="24"/>
        <v>1</v>
      </c>
      <c r="T99" s="44">
        <f t="shared" si="24"/>
        <v>1</v>
      </c>
      <c r="U99" s="44">
        <f t="shared" si="24"/>
        <v>1</v>
      </c>
      <c r="V99" s="44">
        <f t="shared" si="23"/>
        <v>1</v>
      </c>
      <c r="W99" s="44">
        <f t="shared" si="23"/>
        <v>1</v>
      </c>
      <c r="X99" s="44">
        <f t="shared" si="23"/>
        <v>1</v>
      </c>
      <c r="Y99" s="44">
        <f t="shared" si="23"/>
        <v>1</v>
      </c>
      <c r="Z99" s="44">
        <f t="shared" si="23"/>
        <v>1</v>
      </c>
      <c r="AA99" s="44">
        <f t="shared" si="23"/>
        <v>1</v>
      </c>
      <c r="AB99" s="44">
        <f t="shared" si="23"/>
        <v>1</v>
      </c>
      <c r="AC99" s="45">
        <f t="shared" si="23"/>
        <v>1</v>
      </c>
      <c r="AD99" s="43">
        <f t="shared" si="23"/>
        <v>1</v>
      </c>
      <c r="AE99" s="44">
        <f t="shared" si="23"/>
        <v>1</v>
      </c>
      <c r="AF99" s="44">
        <f t="shared" si="23"/>
        <v>1</v>
      </c>
      <c r="AG99" s="44">
        <f t="shared" si="23"/>
        <v>1</v>
      </c>
      <c r="AH99" s="44">
        <f t="shared" si="23"/>
        <v>1</v>
      </c>
      <c r="AI99" s="44">
        <f t="shared" si="23"/>
        <v>1</v>
      </c>
      <c r="AJ99" s="44">
        <f t="shared" si="23"/>
        <v>1</v>
      </c>
      <c r="AK99" s="44">
        <f t="shared" ref="AK99:BA113" si="26">+IF(AND(AK$3&gt;=$D99,AK$3&lt;=$E99),1,0)</f>
        <v>1</v>
      </c>
      <c r="AL99" s="44">
        <f t="shared" si="26"/>
        <v>1</v>
      </c>
      <c r="AM99" s="44">
        <f t="shared" si="26"/>
        <v>1</v>
      </c>
      <c r="AN99" s="44">
        <f t="shared" si="26"/>
        <v>1</v>
      </c>
      <c r="AO99" s="45">
        <f t="shared" si="26"/>
        <v>1</v>
      </c>
      <c r="AP99" s="43">
        <f t="shared" si="26"/>
        <v>1</v>
      </c>
      <c r="AQ99" s="44">
        <f t="shared" si="26"/>
        <v>1</v>
      </c>
      <c r="AR99" s="44">
        <f t="shared" si="26"/>
        <v>1</v>
      </c>
      <c r="AS99" s="44">
        <f t="shared" si="26"/>
        <v>1</v>
      </c>
      <c r="AT99" s="44">
        <f t="shared" si="26"/>
        <v>1</v>
      </c>
      <c r="AU99" s="44">
        <f t="shared" si="26"/>
        <v>1</v>
      </c>
      <c r="AV99" s="44">
        <f t="shared" si="26"/>
        <v>1</v>
      </c>
      <c r="AW99" s="44">
        <f t="shared" si="26"/>
        <v>1</v>
      </c>
      <c r="AX99" s="44">
        <f t="shared" si="26"/>
        <v>1</v>
      </c>
      <c r="AY99" s="44">
        <f t="shared" si="26"/>
        <v>1</v>
      </c>
      <c r="AZ99" s="44">
        <f t="shared" si="26"/>
        <v>1</v>
      </c>
      <c r="BA99" s="45">
        <f t="shared" si="26"/>
        <v>1</v>
      </c>
    </row>
    <row r="100" spans="1:53" x14ac:dyDescent="0.25">
      <c r="A100" s="56" t="s">
        <v>375</v>
      </c>
      <c r="B100" s="56" t="s">
        <v>580</v>
      </c>
      <c r="C100" s="56" t="s">
        <v>376</v>
      </c>
      <c r="D100" s="57">
        <v>44927</v>
      </c>
      <c r="E100" s="57">
        <v>46357</v>
      </c>
      <c r="F100" s="43">
        <f t="shared" si="24"/>
        <v>1</v>
      </c>
      <c r="G100" s="44">
        <f t="shared" si="24"/>
        <v>1</v>
      </c>
      <c r="H100" s="44">
        <f t="shared" si="24"/>
        <v>1</v>
      </c>
      <c r="I100" s="44">
        <f t="shared" si="24"/>
        <v>1</v>
      </c>
      <c r="J100" s="44">
        <f t="shared" si="24"/>
        <v>1</v>
      </c>
      <c r="K100" s="44">
        <f t="shared" si="24"/>
        <v>1</v>
      </c>
      <c r="L100" s="44">
        <f t="shared" si="24"/>
        <v>1</v>
      </c>
      <c r="M100" s="44">
        <f t="shared" si="24"/>
        <v>1</v>
      </c>
      <c r="N100" s="44">
        <f t="shared" si="24"/>
        <v>1</v>
      </c>
      <c r="O100" s="44">
        <f t="shared" si="24"/>
        <v>1</v>
      </c>
      <c r="P100" s="44">
        <f t="shared" si="24"/>
        <v>1</v>
      </c>
      <c r="Q100" s="45">
        <f t="shared" si="24"/>
        <v>1</v>
      </c>
      <c r="R100" s="43">
        <f t="shared" si="24"/>
        <v>1</v>
      </c>
      <c r="S100" s="44">
        <f t="shared" si="24"/>
        <v>1</v>
      </c>
      <c r="T100" s="44">
        <f t="shared" si="24"/>
        <v>1</v>
      </c>
      <c r="U100" s="44">
        <f t="shared" ref="U100:AJ115" si="27">+IF(AND(U$3&gt;=$D100,U$3&lt;=$E100),1,0)</f>
        <v>1</v>
      </c>
      <c r="V100" s="44">
        <f t="shared" si="27"/>
        <v>1</v>
      </c>
      <c r="W100" s="44">
        <f t="shared" si="27"/>
        <v>1</v>
      </c>
      <c r="X100" s="44">
        <f t="shared" si="27"/>
        <v>1</v>
      </c>
      <c r="Y100" s="44">
        <f t="shared" si="27"/>
        <v>1</v>
      </c>
      <c r="Z100" s="44">
        <f t="shared" si="27"/>
        <v>1</v>
      </c>
      <c r="AA100" s="44">
        <f t="shared" si="27"/>
        <v>1</v>
      </c>
      <c r="AB100" s="44">
        <f t="shared" si="27"/>
        <v>1</v>
      </c>
      <c r="AC100" s="45">
        <f t="shared" si="27"/>
        <v>1</v>
      </c>
      <c r="AD100" s="43">
        <f t="shared" si="27"/>
        <v>1</v>
      </c>
      <c r="AE100" s="44">
        <f t="shared" si="27"/>
        <v>1</v>
      </c>
      <c r="AF100" s="44">
        <f t="shared" si="27"/>
        <v>1</v>
      </c>
      <c r="AG100" s="44">
        <f t="shared" si="27"/>
        <v>1</v>
      </c>
      <c r="AH100" s="44">
        <f t="shared" si="27"/>
        <v>1</v>
      </c>
      <c r="AI100" s="44">
        <f t="shared" si="27"/>
        <v>1</v>
      </c>
      <c r="AJ100" s="44">
        <f t="shared" si="27"/>
        <v>1</v>
      </c>
      <c r="AK100" s="44">
        <f t="shared" si="26"/>
        <v>1</v>
      </c>
      <c r="AL100" s="44">
        <f t="shared" si="26"/>
        <v>1</v>
      </c>
      <c r="AM100" s="44">
        <f t="shared" si="26"/>
        <v>1</v>
      </c>
      <c r="AN100" s="44">
        <f t="shared" si="26"/>
        <v>1</v>
      </c>
      <c r="AO100" s="45">
        <f t="shared" si="26"/>
        <v>1</v>
      </c>
      <c r="AP100" s="43">
        <f t="shared" si="26"/>
        <v>1</v>
      </c>
      <c r="AQ100" s="44">
        <f t="shared" si="26"/>
        <v>1</v>
      </c>
      <c r="AR100" s="44">
        <f t="shared" si="26"/>
        <v>1</v>
      </c>
      <c r="AS100" s="44">
        <f t="shared" si="26"/>
        <v>1</v>
      </c>
      <c r="AT100" s="44">
        <f t="shared" si="26"/>
        <v>1</v>
      </c>
      <c r="AU100" s="44">
        <f t="shared" si="26"/>
        <v>1</v>
      </c>
      <c r="AV100" s="44">
        <f t="shared" si="26"/>
        <v>1</v>
      </c>
      <c r="AW100" s="44">
        <f t="shared" si="26"/>
        <v>1</v>
      </c>
      <c r="AX100" s="44">
        <f t="shared" si="26"/>
        <v>1</v>
      </c>
      <c r="AY100" s="44">
        <f t="shared" si="26"/>
        <v>1</v>
      </c>
      <c r="AZ100" s="44">
        <f t="shared" si="26"/>
        <v>1</v>
      </c>
      <c r="BA100" s="45">
        <f t="shared" si="26"/>
        <v>1</v>
      </c>
    </row>
    <row r="101" spans="1:53" x14ac:dyDescent="0.25">
      <c r="A101" s="56"/>
      <c r="B101" s="56" t="s">
        <v>581</v>
      </c>
      <c r="C101" s="56" t="s">
        <v>378</v>
      </c>
      <c r="D101" s="57">
        <v>44927</v>
      </c>
      <c r="E101" s="57">
        <v>46357</v>
      </c>
      <c r="F101" s="43">
        <f t="shared" ref="F101:U116" si="28">+IF(AND(F$3&gt;=$D101,F$3&lt;=$E101),1,0)</f>
        <v>1</v>
      </c>
      <c r="G101" s="44">
        <f t="shared" si="28"/>
        <v>1</v>
      </c>
      <c r="H101" s="44">
        <f t="shared" si="28"/>
        <v>1</v>
      </c>
      <c r="I101" s="44">
        <f t="shared" si="28"/>
        <v>1</v>
      </c>
      <c r="J101" s="44">
        <f t="shared" si="28"/>
        <v>1</v>
      </c>
      <c r="K101" s="44">
        <f t="shared" si="28"/>
        <v>1</v>
      </c>
      <c r="L101" s="44">
        <f t="shared" si="28"/>
        <v>1</v>
      </c>
      <c r="M101" s="44">
        <f t="shared" si="28"/>
        <v>1</v>
      </c>
      <c r="N101" s="44">
        <f t="shared" si="28"/>
        <v>1</v>
      </c>
      <c r="O101" s="44">
        <f t="shared" si="28"/>
        <v>1</v>
      </c>
      <c r="P101" s="44">
        <f t="shared" si="28"/>
        <v>1</v>
      </c>
      <c r="Q101" s="45">
        <f t="shared" si="28"/>
        <v>1</v>
      </c>
      <c r="R101" s="43">
        <f t="shared" si="28"/>
        <v>1</v>
      </c>
      <c r="S101" s="44">
        <f t="shared" si="28"/>
        <v>1</v>
      </c>
      <c r="T101" s="44">
        <f t="shared" si="28"/>
        <v>1</v>
      </c>
      <c r="U101" s="44">
        <f t="shared" si="27"/>
        <v>1</v>
      </c>
      <c r="V101" s="44">
        <f t="shared" si="27"/>
        <v>1</v>
      </c>
      <c r="W101" s="44">
        <f t="shared" si="27"/>
        <v>1</v>
      </c>
      <c r="X101" s="44">
        <f t="shared" si="27"/>
        <v>1</v>
      </c>
      <c r="Y101" s="44">
        <f t="shared" si="27"/>
        <v>1</v>
      </c>
      <c r="Z101" s="44">
        <f t="shared" si="27"/>
        <v>1</v>
      </c>
      <c r="AA101" s="44">
        <f t="shared" si="27"/>
        <v>1</v>
      </c>
      <c r="AB101" s="44">
        <f t="shared" si="27"/>
        <v>1</v>
      </c>
      <c r="AC101" s="45">
        <f t="shared" si="27"/>
        <v>1</v>
      </c>
      <c r="AD101" s="43">
        <f t="shared" si="27"/>
        <v>1</v>
      </c>
      <c r="AE101" s="44">
        <f t="shared" si="27"/>
        <v>1</v>
      </c>
      <c r="AF101" s="44">
        <f t="shared" si="27"/>
        <v>1</v>
      </c>
      <c r="AG101" s="44">
        <f t="shared" si="27"/>
        <v>1</v>
      </c>
      <c r="AH101" s="44">
        <f t="shared" si="27"/>
        <v>1</v>
      </c>
      <c r="AI101" s="44">
        <f t="shared" si="27"/>
        <v>1</v>
      </c>
      <c r="AJ101" s="44">
        <f t="shared" si="27"/>
        <v>1</v>
      </c>
      <c r="AK101" s="44">
        <f t="shared" si="26"/>
        <v>1</v>
      </c>
      <c r="AL101" s="44">
        <f t="shared" si="26"/>
        <v>1</v>
      </c>
      <c r="AM101" s="44">
        <f t="shared" si="26"/>
        <v>1</v>
      </c>
      <c r="AN101" s="44">
        <f t="shared" si="26"/>
        <v>1</v>
      </c>
      <c r="AO101" s="45">
        <f t="shared" si="26"/>
        <v>1</v>
      </c>
      <c r="AP101" s="43">
        <f t="shared" si="26"/>
        <v>1</v>
      </c>
      <c r="AQ101" s="44">
        <f t="shared" si="26"/>
        <v>1</v>
      </c>
      <c r="AR101" s="44">
        <f t="shared" si="26"/>
        <v>1</v>
      </c>
      <c r="AS101" s="44">
        <f t="shared" si="26"/>
        <v>1</v>
      </c>
      <c r="AT101" s="44">
        <f t="shared" si="26"/>
        <v>1</v>
      </c>
      <c r="AU101" s="44">
        <f t="shared" si="26"/>
        <v>1</v>
      </c>
      <c r="AV101" s="44">
        <f t="shared" si="26"/>
        <v>1</v>
      </c>
      <c r="AW101" s="44">
        <f t="shared" si="26"/>
        <v>1</v>
      </c>
      <c r="AX101" s="44">
        <f t="shared" si="26"/>
        <v>1</v>
      </c>
      <c r="AY101" s="44">
        <f t="shared" si="26"/>
        <v>1</v>
      </c>
      <c r="AZ101" s="44">
        <f t="shared" si="26"/>
        <v>1</v>
      </c>
      <c r="BA101" s="45">
        <f t="shared" si="26"/>
        <v>1</v>
      </c>
    </row>
    <row r="102" spans="1:53" x14ac:dyDescent="0.25">
      <c r="A102" s="56"/>
      <c r="B102" s="56" t="s">
        <v>582</v>
      </c>
      <c r="C102" s="56" t="s">
        <v>381</v>
      </c>
      <c r="D102" s="57">
        <v>44927</v>
      </c>
      <c r="E102" s="57">
        <v>46357</v>
      </c>
      <c r="F102" s="43">
        <f t="shared" si="28"/>
        <v>1</v>
      </c>
      <c r="G102" s="44">
        <f t="shared" si="28"/>
        <v>1</v>
      </c>
      <c r="H102" s="44">
        <f t="shared" si="28"/>
        <v>1</v>
      </c>
      <c r="I102" s="44">
        <f t="shared" si="28"/>
        <v>1</v>
      </c>
      <c r="J102" s="44">
        <f t="shared" si="28"/>
        <v>1</v>
      </c>
      <c r="K102" s="44">
        <f t="shared" si="28"/>
        <v>1</v>
      </c>
      <c r="L102" s="44">
        <f t="shared" si="28"/>
        <v>1</v>
      </c>
      <c r="M102" s="44">
        <f t="shared" si="28"/>
        <v>1</v>
      </c>
      <c r="N102" s="44">
        <f t="shared" si="28"/>
        <v>1</v>
      </c>
      <c r="O102" s="44">
        <f t="shared" si="28"/>
        <v>1</v>
      </c>
      <c r="P102" s="44">
        <f t="shared" si="28"/>
        <v>1</v>
      </c>
      <c r="Q102" s="45">
        <f t="shared" si="28"/>
        <v>1</v>
      </c>
      <c r="R102" s="43">
        <f t="shared" si="28"/>
        <v>1</v>
      </c>
      <c r="S102" s="44">
        <f t="shared" si="28"/>
        <v>1</v>
      </c>
      <c r="T102" s="44">
        <f t="shared" si="28"/>
        <v>1</v>
      </c>
      <c r="U102" s="44">
        <f t="shared" si="27"/>
        <v>1</v>
      </c>
      <c r="V102" s="44">
        <f t="shared" si="27"/>
        <v>1</v>
      </c>
      <c r="W102" s="44">
        <f t="shared" si="27"/>
        <v>1</v>
      </c>
      <c r="X102" s="44">
        <f t="shared" si="27"/>
        <v>1</v>
      </c>
      <c r="Y102" s="44">
        <f t="shared" si="27"/>
        <v>1</v>
      </c>
      <c r="Z102" s="44">
        <f t="shared" si="27"/>
        <v>1</v>
      </c>
      <c r="AA102" s="44">
        <f t="shared" si="27"/>
        <v>1</v>
      </c>
      <c r="AB102" s="44">
        <f t="shared" si="27"/>
        <v>1</v>
      </c>
      <c r="AC102" s="45">
        <f t="shared" si="27"/>
        <v>1</v>
      </c>
      <c r="AD102" s="43">
        <f t="shared" si="27"/>
        <v>1</v>
      </c>
      <c r="AE102" s="44">
        <f t="shared" si="27"/>
        <v>1</v>
      </c>
      <c r="AF102" s="44">
        <f t="shared" si="27"/>
        <v>1</v>
      </c>
      <c r="AG102" s="44">
        <f t="shared" si="27"/>
        <v>1</v>
      </c>
      <c r="AH102" s="44">
        <f t="shared" si="27"/>
        <v>1</v>
      </c>
      <c r="AI102" s="44">
        <f t="shared" si="27"/>
        <v>1</v>
      </c>
      <c r="AJ102" s="44">
        <f t="shared" si="27"/>
        <v>1</v>
      </c>
      <c r="AK102" s="44">
        <f t="shared" si="26"/>
        <v>1</v>
      </c>
      <c r="AL102" s="44">
        <f t="shared" si="26"/>
        <v>1</v>
      </c>
      <c r="AM102" s="44">
        <f t="shared" si="26"/>
        <v>1</v>
      </c>
      <c r="AN102" s="44">
        <f t="shared" si="26"/>
        <v>1</v>
      </c>
      <c r="AO102" s="45">
        <f t="shared" si="26"/>
        <v>1</v>
      </c>
      <c r="AP102" s="43">
        <f t="shared" si="26"/>
        <v>1</v>
      </c>
      <c r="AQ102" s="44">
        <f t="shared" si="26"/>
        <v>1</v>
      </c>
      <c r="AR102" s="44">
        <f t="shared" si="26"/>
        <v>1</v>
      </c>
      <c r="AS102" s="44">
        <f t="shared" si="26"/>
        <v>1</v>
      </c>
      <c r="AT102" s="44">
        <f t="shared" si="26"/>
        <v>1</v>
      </c>
      <c r="AU102" s="44">
        <f t="shared" si="26"/>
        <v>1</v>
      </c>
      <c r="AV102" s="44">
        <f t="shared" si="26"/>
        <v>1</v>
      </c>
      <c r="AW102" s="44">
        <f t="shared" si="26"/>
        <v>1</v>
      </c>
      <c r="AX102" s="44">
        <f t="shared" si="26"/>
        <v>1</v>
      </c>
      <c r="AY102" s="44">
        <f t="shared" si="26"/>
        <v>1</v>
      </c>
      <c r="AZ102" s="44">
        <f t="shared" si="26"/>
        <v>1</v>
      </c>
      <c r="BA102" s="45">
        <f t="shared" si="26"/>
        <v>1</v>
      </c>
    </row>
    <row r="103" spans="1:53" x14ac:dyDescent="0.25">
      <c r="A103" s="56"/>
      <c r="B103" s="56" t="s">
        <v>583</v>
      </c>
      <c r="C103" s="56" t="s">
        <v>384</v>
      </c>
      <c r="D103" s="57">
        <v>44927</v>
      </c>
      <c r="E103" s="57">
        <v>46357</v>
      </c>
      <c r="F103" s="43">
        <f t="shared" si="28"/>
        <v>1</v>
      </c>
      <c r="G103" s="44">
        <f t="shared" si="28"/>
        <v>1</v>
      </c>
      <c r="H103" s="44">
        <f t="shared" si="28"/>
        <v>1</v>
      </c>
      <c r="I103" s="44">
        <f t="shared" si="28"/>
        <v>1</v>
      </c>
      <c r="J103" s="44">
        <f t="shared" si="28"/>
        <v>1</v>
      </c>
      <c r="K103" s="44">
        <f t="shared" si="28"/>
        <v>1</v>
      </c>
      <c r="L103" s="44">
        <f t="shared" si="28"/>
        <v>1</v>
      </c>
      <c r="M103" s="44">
        <f t="shared" si="28"/>
        <v>1</v>
      </c>
      <c r="N103" s="44">
        <f t="shared" si="28"/>
        <v>1</v>
      </c>
      <c r="O103" s="44">
        <f t="shared" si="28"/>
        <v>1</v>
      </c>
      <c r="P103" s="44">
        <f t="shared" si="28"/>
        <v>1</v>
      </c>
      <c r="Q103" s="45">
        <f t="shared" si="28"/>
        <v>1</v>
      </c>
      <c r="R103" s="43">
        <f t="shared" si="28"/>
        <v>1</v>
      </c>
      <c r="S103" s="44">
        <f t="shared" si="28"/>
        <v>1</v>
      </c>
      <c r="T103" s="44">
        <f t="shared" si="28"/>
        <v>1</v>
      </c>
      <c r="U103" s="44">
        <f t="shared" si="27"/>
        <v>1</v>
      </c>
      <c r="V103" s="44">
        <f t="shared" si="27"/>
        <v>1</v>
      </c>
      <c r="W103" s="44">
        <f t="shared" si="27"/>
        <v>1</v>
      </c>
      <c r="X103" s="44">
        <f t="shared" si="27"/>
        <v>1</v>
      </c>
      <c r="Y103" s="44">
        <f t="shared" si="27"/>
        <v>1</v>
      </c>
      <c r="Z103" s="44">
        <f t="shared" si="27"/>
        <v>1</v>
      </c>
      <c r="AA103" s="44">
        <f t="shared" si="27"/>
        <v>1</v>
      </c>
      <c r="AB103" s="44">
        <f t="shared" si="27"/>
        <v>1</v>
      </c>
      <c r="AC103" s="45">
        <f t="shared" si="27"/>
        <v>1</v>
      </c>
      <c r="AD103" s="43">
        <f t="shared" si="27"/>
        <v>1</v>
      </c>
      <c r="AE103" s="44">
        <f t="shared" si="27"/>
        <v>1</v>
      </c>
      <c r="AF103" s="44">
        <f t="shared" si="27"/>
        <v>1</v>
      </c>
      <c r="AG103" s="44">
        <f t="shared" si="27"/>
        <v>1</v>
      </c>
      <c r="AH103" s="44">
        <f t="shared" si="27"/>
        <v>1</v>
      </c>
      <c r="AI103" s="44">
        <f t="shared" si="27"/>
        <v>1</v>
      </c>
      <c r="AJ103" s="44">
        <f t="shared" si="27"/>
        <v>1</v>
      </c>
      <c r="AK103" s="44">
        <f t="shared" si="26"/>
        <v>1</v>
      </c>
      <c r="AL103" s="44">
        <f t="shared" si="26"/>
        <v>1</v>
      </c>
      <c r="AM103" s="44">
        <f t="shared" si="26"/>
        <v>1</v>
      </c>
      <c r="AN103" s="44">
        <f t="shared" si="26"/>
        <v>1</v>
      </c>
      <c r="AO103" s="45">
        <f t="shared" si="26"/>
        <v>1</v>
      </c>
      <c r="AP103" s="43">
        <f t="shared" si="26"/>
        <v>1</v>
      </c>
      <c r="AQ103" s="44">
        <f t="shared" si="26"/>
        <v>1</v>
      </c>
      <c r="AR103" s="44">
        <f t="shared" si="26"/>
        <v>1</v>
      </c>
      <c r="AS103" s="44">
        <f t="shared" si="26"/>
        <v>1</v>
      </c>
      <c r="AT103" s="44">
        <f t="shared" si="26"/>
        <v>1</v>
      </c>
      <c r="AU103" s="44">
        <f t="shared" si="26"/>
        <v>1</v>
      </c>
      <c r="AV103" s="44">
        <f t="shared" si="26"/>
        <v>1</v>
      </c>
      <c r="AW103" s="44">
        <f t="shared" si="26"/>
        <v>1</v>
      </c>
      <c r="AX103" s="44">
        <f t="shared" si="26"/>
        <v>1</v>
      </c>
      <c r="AY103" s="44">
        <f t="shared" si="26"/>
        <v>1</v>
      </c>
      <c r="AZ103" s="44">
        <f t="shared" si="26"/>
        <v>1</v>
      </c>
      <c r="BA103" s="45">
        <f t="shared" si="26"/>
        <v>1</v>
      </c>
    </row>
    <row r="104" spans="1:53" x14ac:dyDescent="0.25">
      <c r="A104" s="56"/>
      <c r="B104" s="56" t="s">
        <v>584</v>
      </c>
      <c r="C104" s="56" t="s">
        <v>387</v>
      </c>
      <c r="D104" s="57">
        <v>44927</v>
      </c>
      <c r="E104" s="57">
        <v>46357</v>
      </c>
      <c r="F104" s="43">
        <f t="shared" si="28"/>
        <v>1</v>
      </c>
      <c r="G104" s="44">
        <f t="shared" si="28"/>
        <v>1</v>
      </c>
      <c r="H104" s="44">
        <f t="shared" si="28"/>
        <v>1</v>
      </c>
      <c r="I104" s="44">
        <f t="shared" si="28"/>
        <v>1</v>
      </c>
      <c r="J104" s="44">
        <f t="shared" si="28"/>
        <v>1</v>
      </c>
      <c r="K104" s="44">
        <f t="shared" si="28"/>
        <v>1</v>
      </c>
      <c r="L104" s="44">
        <f t="shared" si="28"/>
        <v>1</v>
      </c>
      <c r="M104" s="44">
        <f t="shared" si="28"/>
        <v>1</v>
      </c>
      <c r="N104" s="44">
        <f t="shared" si="28"/>
        <v>1</v>
      </c>
      <c r="O104" s="44">
        <f t="shared" si="28"/>
        <v>1</v>
      </c>
      <c r="P104" s="44">
        <f t="shared" si="28"/>
        <v>1</v>
      </c>
      <c r="Q104" s="45">
        <f t="shared" si="28"/>
        <v>1</v>
      </c>
      <c r="R104" s="43">
        <f t="shared" si="28"/>
        <v>1</v>
      </c>
      <c r="S104" s="44">
        <f t="shared" si="28"/>
        <v>1</v>
      </c>
      <c r="T104" s="44">
        <f t="shared" si="28"/>
        <v>1</v>
      </c>
      <c r="U104" s="44">
        <f t="shared" si="27"/>
        <v>1</v>
      </c>
      <c r="V104" s="44">
        <f t="shared" si="27"/>
        <v>1</v>
      </c>
      <c r="W104" s="44">
        <f t="shared" si="27"/>
        <v>1</v>
      </c>
      <c r="X104" s="44">
        <f t="shared" si="27"/>
        <v>1</v>
      </c>
      <c r="Y104" s="44">
        <f t="shared" si="27"/>
        <v>1</v>
      </c>
      <c r="Z104" s="44">
        <f t="shared" si="27"/>
        <v>1</v>
      </c>
      <c r="AA104" s="44">
        <f t="shared" si="27"/>
        <v>1</v>
      </c>
      <c r="AB104" s="44">
        <f t="shared" si="27"/>
        <v>1</v>
      </c>
      <c r="AC104" s="45">
        <f t="shared" si="27"/>
        <v>1</v>
      </c>
      <c r="AD104" s="43">
        <f t="shared" si="27"/>
        <v>1</v>
      </c>
      <c r="AE104" s="44">
        <f t="shared" si="27"/>
        <v>1</v>
      </c>
      <c r="AF104" s="44">
        <f t="shared" si="27"/>
        <v>1</v>
      </c>
      <c r="AG104" s="44">
        <f t="shared" si="27"/>
        <v>1</v>
      </c>
      <c r="AH104" s="44">
        <f t="shared" si="27"/>
        <v>1</v>
      </c>
      <c r="AI104" s="44">
        <f t="shared" si="27"/>
        <v>1</v>
      </c>
      <c r="AJ104" s="44">
        <f t="shared" si="27"/>
        <v>1</v>
      </c>
      <c r="AK104" s="44">
        <f t="shared" si="26"/>
        <v>1</v>
      </c>
      <c r="AL104" s="44">
        <f t="shared" si="26"/>
        <v>1</v>
      </c>
      <c r="AM104" s="44">
        <f t="shared" si="26"/>
        <v>1</v>
      </c>
      <c r="AN104" s="44">
        <f t="shared" si="26"/>
        <v>1</v>
      </c>
      <c r="AO104" s="45">
        <f t="shared" si="26"/>
        <v>1</v>
      </c>
      <c r="AP104" s="43">
        <f t="shared" si="26"/>
        <v>1</v>
      </c>
      <c r="AQ104" s="44">
        <f t="shared" si="26"/>
        <v>1</v>
      </c>
      <c r="AR104" s="44">
        <f t="shared" si="26"/>
        <v>1</v>
      </c>
      <c r="AS104" s="44">
        <f t="shared" si="26"/>
        <v>1</v>
      </c>
      <c r="AT104" s="44">
        <f t="shared" si="26"/>
        <v>1</v>
      </c>
      <c r="AU104" s="44">
        <f t="shared" si="26"/>
        <v>1</v>
      </c>
      <c r="AV104" s="44">
        <f t="shared" si="26"/>
        <v>1</v>
      </c>
      <c r="AW104" s="44">
        <f t="shared" si="26"/>
        <v>1</v>
      </c>
      <c r="AX104" s="44">
        <f t="shared" si="26"/>
        <v>1</v>
      </c>
      <c r="AY104" s="44">
        <f t="shared" si="26"/>
        <v>1</v>
      </c>
      <c r="AZ104" s="44">
        <f t="shared" si="26"/>
        <v>1</v>
      </c>
      <c r="BA104" s="45">
        <f t="shared" si="26"/>
        <v>1</v>
      </c>
    </row>
    <row r="105" spans="1:53" x14ac:dyDescent="0.25">
      <c r="A105" s="56" t="s">
        <v>390</v>
      </c>
      <c r="B105" s="56" t="s">
        <v>585</v>
      </c>
      <c r="C105" s="56" t="s">
        <v>391</v>
      </c>
      <c r="D105" s="57">
        <v>44927</v>
      </c>
      <c r="E105" s="57">
        <v>46357</v>
      </c>
      <c r="F105" s="43">
        <f t="shared" si="28"/>
        <v>1</v>
      </c>
      <c r="G105" s="44">
        <f t="shared" si="28"/>
        <v>1</v>
      </c>
      <c r="H105" s="44">
        <f t="shared" si="28"/>
        <v>1</v>
      </c>
      <c r="I105" s="44">
        <f t="shared" si="28"/>
        <v>1</v>
      </c>
      <c r="J105" s="44">
        <f t="shared" si="28"/>
        <v>1</v>
      </c>
      <c r="K105" s="44">
        <f t="shared" si="28"/>
        <v>1</v>
      </c>
      <c r="L105" s="44">
        <f t="shared" si="28"/>
        <v>1</v>
      </c>
      <c r="M105" s="44">
        <f t="shared" si="28"/>
        <v>1</v>
      </c>
      <c r="N105" s="44">
        <f t="shared" si="28"/>
        <v>1</v>
      </c>
      <c r="O105" s="44">
        <f t="shared" si="28"/>
        <v>1</v>
      </c>
      <c r="P105" s="44">
        <f t="shared" si="28"/>
        <v>1</v>
      </c>
      <c r="Q105" s="45">
        <f t="shared" si="28"/>
        <v>1</v>
      </c>
      <c r="R105" s="43">
        <f t="shared" si="28"/>
        <v>1</v>
      </c>
      <c r="S105" s="44">
        <f t="shared" si="28"/>
        <v>1</v>
      </c>
      <c r="T105" s="44">
        <f t="shared" si="28"/>
        <v>1</v>
      </c>
      <c r="U105" s="44">
        <f t="shared" si="27"/>
        <v>1</v>
      </c>
      <c r="V105" s="44">
        <f t="shared" si="27"/>
        <v>1</v>
      </c>
      <c r="W105" s="44">
        <f t="shared" si="27"/>
        <v>1</v>
      </c>
      <c r="X105" s="44">
        <f t="shared" si="27"/>
        <v>1</v>
      </c>
      <c r="Y105" s="44">
        <f t="shared" si="27"/>
        <v>1</v>
      </c>
      <c r="Z105" s="44">
        <f t="shared" si="27"/>
        <v>1</v>
      </c>
      <c r="AA105" s="44">
        <f t="shared" si="27"/>
        <v>1</v>
      </c>
      <c r="AB105" s="44">
        <f t="shared" si="27"/>
        <v>1</v>
      </c>
      <c r="AC105" s="45">
        <f t="shared" si="27"/>
        <v>1</v>
      </c>
      <c r="AD105" s="43">
        <f t="shared" si="27"/>
        <v>1</v>
      </c>
      <c r="AE105" s="44">
        <f t="shared" si="27"/>
        <v>1</v>
      </c>
      <c r="AF105" s="44">
        <f t="shared" si="27"/>
        <v>1</v>
      </c>
      <c r="AG105" s="44">
        <f t="shared" si="27"/>
        <v>1</v>
      </c>
      <c r="AH105" s="44">
        <f t="shared" si="27"/>
        <v>1</v>
      </c>
      <c r="AI105" s="44">
        <f t="shared" si="27"/>
        <v>1</v>
      </c>
      <c r="AJ105" s="44">
        <f t="shared" si="27"/>
        <v>1</v>
      </c>
      <c r="AK105" s="44">
        <f t="shared" si="26"/>
        <v>1</v>
      </c>
      <c r="AL105" s="44">
        <f t="shared" si="26"/>
        <v>1</v>
      </c>
      <c r="AM105" s="44">
        <f t="shared" si="26"/>
        <v>1</v>
      </c>
      <c r="AN105" s="44">
        <f t="shared" si="26"/>
        <v>1</v>
      </c>
      <c r="AO105" s="45">
        <f t="shared" si="26"/>
        <v>1</v>
      </c>
      <c r="AP105" s="43">
        <f t="shared" si="26"/>
        <v>1</v>
      </c>
      <c r="AQ105" s="44">
        <f t="shared" si="26"/>
        <v>1</v>
      </c>
      <c r="AR105" s="44">
        <f t="shared" si="26"/>
        <v>1</v>
      </c>
      <c r="AS105" s="44">
        <f t="shared" si="26"/>
        <v>1</v>
      </c>
      <c r="AT105" s="44">
        <f t="shared" si="26"/>
        <v>1</v>
      </c>
      <c r="AU105" s="44">
        <f t="shared" si="26"/>
        <v>1</v>
      </c>
      <c r="AV105" s="44">
        <f t="shared" si="26"/>
        <v>1</v>
      </c>
      <c r="AW105" s="44">
        <f t="shared" si="26"/>
        <v>1</v>
      </c>
      <c r="AX105" s="44">
        <f t="shared" si="26"/>
        <v>1</v>
      </c>
      <c r="AY105" s="44">
        <f t="shared" si="26"/>
        <v>1</v>
      </c>
      <c r="AZ105" s="44">
        <f t="shared" si="26"/>
        <v>1</v>
      </c>
      <c r="BA105" s="45">
        <f t="shared" si="26"/>
        <v>1</v>
      </c>
    </row>
    <row r="106" spans="1:53" x14ac:dyDescent="0.25">
      <c r="A106" s="56"/>
      <c r="B106" s="56" t="s">
        <v>586</v>
      </c>
      <c r="C106" s="56" t="s">
        <v>393</v>
      </c>
      <c r="D106" s="57">
        <v>44927</v>
      </c>
      <c r="E106" s="57">
        <v>46357</v>
      </c>
      <c r="F106" s="43">
        <f t="shared" si="28"/>
        <v>1</v>
      </c>
      <c r="G106" s="44">
        <f t="shared" si="28"/>
        <v>1</v>
      </c>
      <c r="H106" s="44">
        <f t="shared" si="28"/>
        <v>1</v>
      </c>
      <c r="I106" s="44">
        <f t="shared" si="28"/>
        <v>1</v>
      </c>
      <c r="J106" s="44">
        <f t="shared" si="28"/>
        <v>1</v>
      </c>
      <c r="K106" s="44">
        <f t="shared" si="28"/>
        <v>1</v>
      </c>
      <c r="L106" s="44">
        <f t="shared" si="28"/>
        <v>1</v>
      </c>
      <c r="M106" s="44">
        <f t="shared" si="28"/>
        <v>1</v>
      </c>
      <c r="N106" s="44">
        <f t="shared" si="28"/>
        <v>1</v>
      </c>
      <c r="O106" s="44">
        <f t="shared" si="28"/>
        <v>1</v>
      </c>
      <c r="P106" s="44">
        <f t="shared" si="28"/>
        <v>1</v>
      </c>
      <c r="Q106" s="45">
        <f t="shared" si="28"/>
        <v>1</v>
      </c>
      <c r="R106" s="43">
        <f t="shared" si="28"/>
        <v>1</v>
      </c>
      <c r="S106" s="44">
        <f t="shared" si="28"/>
        <v>1</v>
      </c>
      <c r="T106" s="44">
        <f t="shared" si="28"/>
        <v>1</v>
      </c>
      <c r="U106" s="44">
        <f t="shared" si="27"/>
        <v>1</v>
      </c>
      <c r="V106" s="44">
        <f t="shared" si="27"/>
        <v>1</v>
      </c>
      <c r="W106" s="44">
        <f t="shared" si="27"/>
        <v>1</v>
      </c>
      <c r="X106" s="44">
        <f t="shared" si="27"/>
        <v>1</v>
      </c>
      <c r="Y106" s="44">
        <f t="shared" si="27"/>
        <v>1</v>
      </c>
      <c r="Z106" s="44">
        <f t="shared" si="27"/>
        <v>1</v>
      </c>
      <c r="AA106" s="44">
        <f t="shared" si="27"/>
        <v>1</v>
      </c>
      <c r="AB106" s="44">
        <f t="shared" si="27"/>
        <v>1</v>
      </c>
      <c r="AC106" s="45">
        <f t="shared" si="27"/>
        <v>1</v>
      </c>
      <c r="AD106" s="43">
        <f t="shared" si="27"/>
        <v>1</v>
      </c>
      <c r="AE106" s="44">
        <f t="shared" si="27"/>
        <v>1</v>
      </c>
      <c r="AF106" s="44">
        <f t="shared" si="27"/>
        <v>1</v>
      </c>
      <c r="AG106" s="44">
        <f t="shared" si="27"/>
        <v>1</v>
      </c>
      <c r="AH106" s="44">
        <f t="shared" si="27"/>
        <v>1</v>
      </c>
      <c r="AI106" s="44">
        <f t="shared" si="27"/>
        <v>1</v>
      </c>
      <c r="AJ106" s="44">
        <f t="shared" si="27"/>
        <v>1</v>
      </c>
      <c r="AK106" s="44">
        <f t="shared" si="26"/>
        <v>1</v>
      </c>
      <c r="AL106" s="44">
        <f t="shared" si="26"/>
        <v>1</v>
      </c>
      <c r="AM106" s="44">
        <f t="shared" si="26"/>
        <v>1</v>
      </c>
      <c r="AN106" s="44">
        <f t="shared" si="26"/>
        <v>1</v>
      </c>
      <c r="AO106" s="45">
        <f t="shared" si="26"/>
        <v>1</v>
      </c>
      <c r="AP106" s="43">
        <f t="shared" si="26"/>
        <v>1</v>
      </c>
      <c r="AQ106" s="44">
        <f t="shared" si="26"/>
        <v>1</v>
      </c>
      <c r="AR106" s="44">
        <f t="shared" si="26"/>
        <v>1</v>
      </c>
      <c r="AS106" s="44">
        <f t="shared" si="26"/>
        <v>1</v>
      </c>
      <c r="AT106" s="44">
        <f t="shared" si="26"/>
        <v>1</v>
      </c>
      <c r="AU106" s="44">
        <f t="shared" si="26"/>
        <v>1</v>
      </c>
      <c r="AV106" s="44">
        <f t="shared" si="26"/>
        <v>1</v>
      </c>
      <c r="AW106" s="44">
        <f t="shared" si="26"/>
        <v>1</v>
      </c>
      <c r="AX106" s="44">
        <f t="shared" si="26"/>
        <v>1</v>
      </c>
      <c r="AY106" s="44">
        <f t="shared" si="26"/>
        <v>1</v>
      </c>
      <c r="AZ106" s="44">
        <f t="shared" si="26"/>
        <v>1</v>
      </c>
      <c r="BA106" s="45">
        <f t="shared" si="26"/>
        <v>1</v>
      </c>
    </row>
    <row r="107" spans="1:53" x14ac:dyDescent="0.25">
      <c r="A107" s="56"/>
      <c r="B107" s="56" t="s">
        <v>587</v>
      </c>
      <c r="C107" s="56" t="s">
        <v>396</v>
      </c>
      <c r="D107" s="57">
        <v>44927</v>
      </c>
      <c r="E107" s="57">
        <v>45627</v>
      </c>
      <c r="F107" s="43">
        <f t="shared" si="28"/>
        <v>1</v>
      </c>
      <c r="G107" s="44">
        <f t="shared" si="28"/>
        <v>1</v>
      </c>
      <c r="H107" s="44">
        <f t="shared" si="28"/>
        <v>1</v>
      </c>
      <c r="I107" s="44">
        <f t="shared" si="28"/>
        <v>1</v>
      </c>
      <c r="J107" s="44">
        <f t="shared" si="28"/>
        <v>1</v>
      </c>
      <c r="K107" s="44">
        <f t="shared" si="28"/>
        <v>1</v>
      </c>
      <c r="L107" s="44">
        <f t="shared" si="28"/>
        <v>1</v>
      </c>
      <c r="M107" s="44">
        <f t="shared" si="28"/>
        <v>1</v>
      </c>
      <c r="N107" s="44">
        <f t="shared" si="28"/>
        <v>1</v>
      </c>
      <c r="O107" s="44">
        <f t="shared" si="28"/>
        <v>1</v>
      </c>
      <c r="P107" s="44">
        <f t="shared" si="28"/>
        <v>1</v>
      </c>
      <c r="Q107" s="45">
        <f t="shared" si="28"/>
        <v>1</v>
      </c>
      <c r="R107" s="43">
        <f t="shared" si="28"/>
        <v>1</v>
      </c>
      <c r="S107" s="44">
        <f t="shared" si="28"/>
        <v>1</v>
      </c>
      <c r="T107" s="44">
        <f t="shared" si="28"/>
        <v>1</v>
      </c>
      <c r="U107" s="44">
        <f t="shared" si="27"/>
        <v>1</v>
      </c>
      <c r="V107" s="44">
        <f t="shared" si="27"/>
        <v>1</v>
      </c>
      <c r="W107" s="44">
        <f t="shared" si="27"/>
        <v>1</v>
      </c>
      <c r="X107" s="44">
        <f t="shared" si="27"/>
        <v>1</v>
      </c>
      <c r="Y107" s="44">
        <f t="shared" si="27"/>
        <v>1</v>
      </c>
      <c r="Z107" s="44">
        <f t="shared" si="27"/>
        <v>1</v>
      </c>
      <c r="AA107" s="44">
        <f t="shared" si="27"/>
        <v>1</v>
      </c>
      <c r="AB107" s="44">
        <f t="shared" si="27"/>
        <v>1</v>
      </c>
      <c r="AC107" s="45">
        <f t="shared" si="27"/>
        <v>1</v>
      </c>
      <c r="AD107" s="43">
        <f t="shared" si="27"/>
        <v>0</v>
      </c>
      <c r="AE107" s="44">
        <f t="shared" si="27"/>
        <v>0</v>
      </c>
      <c r="AF107" s="44">
        <f t="shared" si="27"/>
        <v>0</v>
      </c>
      <c r="AG107" s="44">
        <f t="shared" si="27"/>
        <v>0</v>
      </c>
      <c r="AH107" s="44">
        <f t="shared" si="27"/>
        <v>0</v>
      </c>
      <c r="AI107" s="44">
        <f t="shared" si="27"/>
        <v>0</v>
      </c>
      <c r="AJ107" s="44">
        <f t="shared" si="27"/>
        <v>0</v>
      </c>
      <c r="AK107" s="44">
        <f t="shared" si="26"/>
        <v>0</v>
      </c>
      <c r="AL107" s="44">
        <f t="shared" si="26"/>
        <v>0</v>
      </c>
      <c r="AM107" s="44">
        <f t="shared" si="26"/>
        <v>0</v>
      </c>
      <c r="AN107" s="44">
        <f t="shared" si="26"/>
        <v>0</v>
      </c>
      <c r="AO107" s="45">
        <f t="shared" si="26"/>
        <v>0</v>
      </c>
      <c r="AP107" s="43">
        <f t="shared" si="26"/>
        <v>0</v>
      </c>
      <c r="AQ107" s="44">
        <f t="shared" si="26"/>
        <v>0</v>
      </c>
      <c r="AR107" s="44">
        <f t="shared" si="26"/>
        <v>0</v>
      </c>
      <c r="AS107" s="44">
        <f t="shared" si="26"/>
        <v>0</v>
      </c>
      <c r="AT107" s="44">
        <f t="shared" si="26"/>
        <v>0</v>
      </c>
      <c r="AU107" s="44">
        <f t="shared" si="26"/>
        <v>0</v>
      </c>
      <c r="AV107" s="44">
        <f t="shared" si="26"/>
        <v>0</v>
      </c>
      <c r="AW107" s="44">
        <f t="shared" si="26"/>
        <v>0</v>
      </c>
      <c r="AX107" s="44">
        <f t="shared" si="26"/>
        <v>0</v>
      </c>
      <c r="AY107" s="44">
        <f t="shared" si="26"/>
        <v>0</v>
      </c>
      <c r="AZ107" s="44">
        <f t="shared" si="26"/>
        <v>0</v>
      </c>
      <c r="BA107" s="45">
        <f t="shared" si="26"/>
        <v>0</v>
      </c>
    </row>
    <row r="108" spans="1:53" x14ac:dyDescent="0.25">
      <c r="A108" s="56"/>
      <c r="B108" s="56" t="s">
        <v>588</v>
      </c>
      <c r="C108" s="56" t="s">
        <v>399</v>
      </c>
      <c r="D108" s="57">
        <v>44927</v>
      </c>
      <c r="E108" s="57">
        <v>46357</v>
      </c>
      <c r="F108" s="43">
        <f t="shared" si="28"/>
        <v>1</v>
      </c>
      <c r="G108" s="44">
        <f t="shared" si="28"/>
        <v>1</v>
      </c>
      <c r="H108" s="44">
        <f t="shared" si="28"/>
        <v>1</v>
      </c>
      <c r="I108" s="44">
        <f t="shared" si="28"/>
        <v>1</v>
      </c>
      <c r="J108" s="44">
        <f t="shared" si="28"/>
        <v>1</v>
      </c>
      <c r="K108" s="44">
        <f t="shared" si="28"/>
        <v>1</v>
      </c>
      <c r="L108" s="44">
        <f t="shared" si="28"/>
        <v>1</v>
      </c>
      <c r="M108" s="44">
        <f t="shared" si="28"/>
        <v>1</v>
      </c>
      <c r="N108" s="44">
        <f t="shared" si="28"/>
        <v>1</v>
      </c>
      <c r="O108" s="44">
        <f t="shared" si="28"/>
        <v>1</v>
      </c>
      <c r="P108" s="44">
        <f t="shared" si="28"/>
        <v>1</v>
      </c>
      <c r="Q108" s="45">
        <f t="shared" si="28"/>
        <v>1</v>
      </c>
      <c r="R108" s="43">
        <f t="shared" si="28"/>
        <v>1</v>
      </c>
      <c r="S108" s="44">
        <f t="shared" si="28"/>
        <v>1</v>
      </c>
      <c r="T108" s="44">
        <f t="shared" si="28"/>
        <v>1</v>
      </c>
      <c r="U108" s="44">
        <f t="shared" si="27"/>
        <v>1</v>
      </c>
      <c r="V108" s="44">
        <f t="shared" si="27"/>
        <v>1</v>
      </c>
      <c r="W108" s="44">
        <f t="shared" si="27"/>
        <v>1</v>
      </c>
      <c r="X108" s="44">
        <f t="shared" si="27"/>
        <v>1</v>
      </c>
      <c r="Y108" s="44">
        <f t="shared" si="27"/>
        <v>1</v>
      </c>
      <c r="Z108" s="44">
        <f t="shared" si="27"/>
        <v>1</v>
      </c>
      <c r="AA108" s="44">
        <f t="shared" si="27"/>
        <v>1</v>
      </c>
      <c r="AB108" s="44">
        <f t="shared" si="27"/>
        <v>1</v>
      </c>
      <c r="AC108" s="45">
        <f t="shared" si="27"/>
        <v>1</v>
      </c>
      <c r="AD108" s="43">
        <f t="shared" si="27"/>
        <v>1</v>
      </c>
      <c r="AE108" s="44">
        <f t="shared" si="27"/>
        <v>1</v>
      </c>
      <c r="AF108" s="44">
        <f t="shared" si="27"/>
        <v>1</v>
      </c>
      <c r="AG108" s="44">
        <f t="shared" si="27"/>
        <v>1</v>
      </c>
      <c r="AH108" s="44">
        <f t="shared" si="27"/>
        <v>1</v>
      </c>
      <c r="AI108" s="44">
        <f t="shared" si="27"/>
        <v>1</v>
      </c>
      <c r="AJ108" s="44">
        <f t="shared" si="27"/>
        <v>1</v>
      </c>
      <c r="AK108" s="44">
        <f t="shared" si="26"/>
        <v>1</v>
      </c>
      <c r="AL108" s="44">
        <f t="shared" si="26"/>
        <v>1</v>
      </c>
      <c r="AM108" s="44">
        <f t="shared" si="26"/>
        <v>1</v>
      </c>
      <c r="AN108" s="44">
        <f t="shared" si="26"/>
        <v>1</v>
      </c>
      <c r="AO108" s="45">
        <f t="shared" si="26"/>
        <v>1</v>
      </c>
      <c r="AP108" s="43">
        <f t="shared" si="26"/>
        <v>1</v>
      </c>
      <c r="AQ108" s="44">
        <f t="shared" si="26"/>
        <v>1</v>
      </c>
      <c r="AR108" s="44">
        <f t="shared" si="26"/>
        <v>1</v>
      </c>
      <c r="AS108" s="44">
        <f t="shared" si="26"/>
        <v>1</v>
      </c>
      <c r="AT108" s="44">
        <f t="shared" si="26"/>
        <v>1</v>
      </c>
      <c r="AU108" s="44">
        <f t="shared" si="26"/>
        <v>1</v>
      </c>
      <c r="AV108" s="44">
        <f t="shared" si="26"/>
        <v>1</v>
      </c>
      <c r="AW108" s="44">
        <f t="shared" si="26"/>
        <v>1</v>
      </c>
      <c r="AX108" s="44">
        <f t="shared" si="26"/>
        <v>1</v>
      </c>
      <c r="AY108" s="44">
        <f t="shared" si="26"/>
        <v>1</v>
      </c>
      <c r="AZ108" s="44">
        <f t="shared" si="26"/>
        <v>1</v>
      </c>
      <c r="BA108" s="45">
        <f t="shared" si="26"/>
        <v>1</v>
      </c>
    </row>
    <row r="109" spans="1:53" x14ac:dyDescent="0.25">
      <c r="A109" s="56"/>
      <c r="B109" s="56" t="s">
        <v>589</v>
      </c>
      <c r="C109" s="56" t="s">
        <v>402</v>
      </c>
      <c r="D109" s="57">
        <v>44927</v>
      </c>
      <c r="E109" s="57">
        <v>46357</v>
      </c>
      <c r="F109" s="43">
        <f t="shared" si="28"/>
        <v>1</v>
      </c>
      <c r="G109" s="44">
        <f t="shared" si="28"/>
        <v>1</v>
      </c>
      <c r="H109" s="44">
        <f t="shared" si="28"/>
        <v>1</v>
      </c>
      <c r="I109" s="44">
        <f t="shared" si="28"/>
        <v>1</v>
      </c>
      <c r="J109" s="44">
        <f t="shared" si="28"/>
        <v>1</v>
      </c>
      <c r="K109" s="44">
        <f t="shared" si="28"/>
        <v>1</v>
      </c>
      <c r="L109" s="44">
        <f t="shared" si="28"/>
        <v>1</v>
      </c>
      <c r="M109" s="44">
        <f t="shared" si="28"/>
        <v>1</v>
      </c>
      <c r="N109" s="44">
        <f t="shared" si="28"/>
        <v>1</v>
      </c>
      <c r="O109" s="44">
        <f t="shared" si="28"/>
        <v>1</v>
      </c>
      <c r="P109" s="44">
        <f t="shared" si="28"/>
        <v>1</v>
      </c>
      <c r="Q109" s="45">
        <f t="shared" si="28"/>
        <v>1</v>
      </c>
      <c r="R109" s="43">
        <f t="shared" si="28"/>
        <v>1</v>
      </c>
      <c r="S109" s="44">
        <f t="shared" si="28"/>
        <v>1</v>
      </c>
      <c r="T109" s="44">
        <f t="shared" si="28"/>
        <v>1</v>
      </c>
      <c r="U109" s="44">
        <f t="shared" si="27"/>
        <v>1</v>
      </c>
      <c r="V109" s="44">
        <f t="shared" si="27"/>
        <v>1</v>
      </c>
      <c r="W109" s="44">
        <f t="shared" si="27"/>
        <v>1</v>
      </c>
      <c r="X109" s="44">
        <f t="shared" si="27"/>
        <v>1</v>
      </c>
      <c r="Y109" s="44">
        <f t="shared" si="27"/>
        <v>1</v>
      </c>
      <c r="Z109" s="44">
        <f t="shared" si="27"/>
        <v>1</v>
      </c>
      <c r="AA109" s="44">
        <f t="shared" si="27"/>
        <v>1</v>
      </c>
      <c r="AB109" s="44">
        <f t="shared" si="27"/>
        <v>1</v>
      </c>
      <c r="AC109" s="45">
        <f t="shared" si="27"/>
        <v>1</v>
      </c>
      <c r="AD109" s="43">
        <f t="shared" si="27"/>
        <v>1</v>
      </c>
      <c r="AE109" s="44">
        <f t="shared" si="27"/>
        <v>1</v>
      </c>
      <c r="AF109" s="44">
        <f t="shared" si="27"/>
        <v>1</v>
      </c>
      <c r="AG109" s="44">
        <f t="shared" si="27"/>
        <v>1</v>
      </c>
      <c r="AH109" s="44">
        <f t="shared" si="27"/>
        <v>1</v>
      </c>
      <c r="AI109" s="44">
        <f t="shared" si="27"/>
        <v>1</v>
      </c>
      <c r="AJ109" s="44">
        <f t="shared" si="27"/>
        <v>1</v>
      </c>
      <c r="AK109" s="44">
        <f t="shared" si="26"/>
        <v>1</v>
      </c>
      <c r="AL109" s="44">
        <f t="shared" si="26"/>
        <v>1</v>
      </c>
      <c r="AM109" s="44">
        <f t="shared" si="26"/>
        <v>1</v>
      </c>
      <c r="AN109" s="44">
        <f t="shared" si="26"/>
        <v>1</v>
      </c>
      <c r="AO109" s="45">
        <f t="shared" si="26"/>
        <v>1</v>
      </c>
      <c r="AP109" s="43">
        <f t="shared" si="26"/>
        <v>1</v>
      </c>
      <c r="AQ109" s="44">
        <f t="shared" si="26"/>
        <v>1</v>
      </c>
      <c r="AR109" s="44">
        <f t="shared" si="26"/>
        <v>1</v>
      </c>
      <c r="AS109" s="44">
        <f t="shared" si="26"/>
        <v>1</v>
      </c>
      <c r="AT109" s="44">
        <f t="shared" si="26"/>
        <v>1</v>
      </c>
      <c r="AU109" s="44">
        <f t="shared" si="26"/>
        <v>1</v>
      </c>
      <c r="AV109" s="44">
        <f t="shared" si="26"/>
        <v>1</v>
      </c>
      <c r="AW109" s="44">
        <f t="shared" si="26"/>
        <v>1</v>
      </c>
      <c r="AX109" s="44">
        <f t="shared" si="26"/>
        <v>1</v>
      </c>
      <c r="AY109" s="44">
        <f t="shared" si="26"/>
        <v>1</v>
      </c>
      <c r="AZ109" s="44">
        <f t="shared" si="26"/>
        <v>1</v>
      </c>
      <c r="BA109" s="45">
        <f t="shared" si="26"/>
        <v>1</v>
      </c>
    </row>
    <row r="110" spans="1:53" x14ac:dyDescent="0.25">
      <c r="A110" s="56"/>
      <c r="B110" s="56" t="s">
        <v>590</v>
      </c>
      <c r="C110" s="56" t="s">
        <v>405</v>
      </c>
      <c r="D110" s="57">
        <v>44927</v>
      </c>
      <c r="E110" s="57">
        <v>46357</v>
      </c>
      <c r="F110" s="43">
        <f t="shared" si="28"/>
        <v>1</v>
      </c>
      <c r="G110" s="44">
        <f t="shared" si="28"/>
        <v>1</v>
      </c>
      <c r="H110" s="44">
        <f t="shared" si="28"/>
        <v>1</v>
      </c>
      <c r="I110" s="44">
        <f t="shared" si="28"/>
        <v>1</v>
      </c>
      <c r="J110" s="44">
        <f t="shared" si="28"/>
        <v>1</v>
      </c>
      <c r="K110" s="44">
        <f t="shared" si="28"/>
        <v>1</v>
      </c>
      <c r="L110" s="44">
        <f t="shared" si="28"/>
        <v>1</v>
      </c>
      <c r="M110" s="44">
        <f t="shared" si="28"/>
        <v>1</v>
      </c>
      <c r="N110" s="44">
        <f t="shared" si="28"/>
        <v>1</v>
      </c>
      <c r="O110" s="44">
        <f t="shared" si="28"/>
        <v>1</v>
      </c>
      <c r="P110" s="44">
        <f t="shared" si="28"/>
        <v>1</v>
      </c>
      <c r="Q110" s="45">
        <f t="shared" si="28"/>
        <v>1</v>
      </c>
      <c r="R110" s="43">
        <f t="shared" si="28"/>
        <v>1</v>
      </c>
      <c r="S110" s="44">
        <f t="shared" si="28"/>
        <v>1</v>
      </c>
      <c r="T110" s="44">
        <f t="shared" si="28"/>
        <v>1</v>
      </c>
      <c r="U110" s="44">
        <f t="shared" si="27"/>
        <v>1</v>
      </c>
      <c r="V110" s="44">
        <f t="shared" si="27"/>
        <v>1</v>
      </c>
      <c r="W110" s="44">
        <f t="shared" si="27"/>
        <v>1</v>
      </c>
      <c r="X110" s="44">
        <f t="shared" si="27"/>
        <v>1</v>
      </c>
      <c r="Y110" s="44">
        <f t="shared" si="27"/>
        <v>1</v>
      </c>
      <c r="Z110" s="44">
        <f t="shared" si="27"/>
        <v>1</v>
      </c>
      <c r="AA110" s="44">
        <f t="shared" si="27"/>
        <v>1</v>
      </c>
      <c r="AB110" s="44">
        <f t="shared" si="27"/>
        <v>1</v>
      </c>
      <c r="AC110" s="45">
        <f t="shared" si="27"/>
        <v>1</v>
      </c>
      <c r="AD110" s="43">
        <f t="shared" si="27"/>
        <v>1</v>
      </c>
      <c r="AE110" s="44">
        <f t="shared" si="27"/>
        <v>1</v>
      </c>
      <c r="AF110" s="44">
        <f t="shared" si="27"/>
        <v>1</v>
      </c>
      <c r="AG110" s="44">
        <f t="shared" si="27"/>
        <v>1</v>
      </c>
      <c r="AH110" s="44">
        <f t="shared" si="27"/>
        <v>1</v>
      </c>
      <c r="AI110" s="44">
        <f t="shared" si="27"/>
        <v>1</v>
      </c>
      <c r="AJ110" s="44">
        <f t="shared" si="27"/>
        <v>1</v>
      </c>
      <c r="AK110" s="44">
        <f t="shared" si="26"/>
        <v>1</v>
      </c>
      <c r="AL110" s="44">
        <f t="shared" si="26"/>
        <v>1</v>
      </c>
      <c r="AM110" s="44">
        <f t="shared" si="26"/>
        <v>1</v>
      </c>
      <c r="AN110" s="44">
        <f t="shared" si="26"/>
        <v>1</v>
      </c>
      <c r="AO110" s="45">
        <f t="shared" si="26"/>
        <v>1</v>
      </c>
      <c r="AP110" s="43">
        <f t="shared" si="26"/>
        <v>1</v>
      </c>
      <c r="AQ110" s="44">
        <f t="shared" si="26"/>
        <v>1</v>
      </c>
      <c r="AR110" s="44">
        <f t="shared" si="26"/>
        <v>1</v>
      </c>
      <c r="AS110" s="44">
        <f t="shared" si="26"/>
        <v>1</v>
      </c>
      <c r="AT110" s="44">
        <f t="shared" si="26"/>
        <v>1</v>
      </c>
      <c r="AU110" s="44">
        <f t="shared" si="26"/>
        <v>1</v>
      </c>
      <c r="AV110" s="44">
        <f t="shared" si="26"/>
        <v>1</v>
      </c>
      <c r="AW110" s="44">
        <f t="shared" si="26"/>
        <v>1</v>
      </c>
      <c r="AX110" s="44">
        <f t="shared" si="26"/>
        <v>1</v>
      </c>
      <c r="AY110" s="44">
        <f t="shared" si="26"/>
        <v>1</v>
      </c>
      <c r="AZ110" s="44">
        <f t="shared" si="26"/>
        <v>1</v>
      </c>
      <c r="BA110" s="45">
        <f t="shared" si="26"/>
        <v>1</v>
      </c>
    </row>
    <row r="111" spans="1:53" x14ac:dyDescent="0.25">
      <c r="A111" s="56"/>
      <c r="B111" s="56" t="s">
        <v>591</v>
      </c>
      <c r="C111" s="56" t="s">
        <v>408</v>
      </c>
      <c r="D111" s="57">
        <v>45292</v>
      </c>
      <c r="E111" s="57">
        <v>46357</v>
      </c>
      <c r="F111" s="43">
        <f t="shared" si="28"/>
        <v>0</v>
      </c>
      <c r="G111" s="44">
        <f t="shared" si="28"/>
        <v>0</v>
      </c>
      <c r="H111" s="44">
        <f t="shared" si="28"/>
        <v>0</v>
      </c>
      <c r="I111" s="44">
        <f t="shared" si="28"/>
        <v>0</v>
      </c>
      <c r="J111" s="44">
        <f t="shared" si="28"/>
        <v>0</v>
      </c>
      <c r="K111" s="44">
        <f t="shared" si="28"/>
        <v>0</v>
      </c>
      <c r="L111" s="44">
        <f t="shared" si="28"/>
        <v>0</v>
      </c>
      <c r="M111" s="44">
        <f t="shared" si="28"/>
        <v>0</v>
      </c>
      <c r="N111" s="44">
        <f t="shared" si="28"/>
        <v>0</v>
      </c>
      <c r="O111" s="44">
        <f t="shared" si="28"/>
        <v>0</v>
      </c>
      <c r="P111" s="44">
        <f t="shared" si="28"/>
        <v>0</v>
      </c>
      <c r="Q111" s="45">
        <f t="shared" si="28"/>
        <v>0</v>
      </c>
      <c r="R111" s="43">
        <f t="shared" si="28"/>
        <v>1</v>
      </c>
      <c r="S111" s="44">
        <f t="shared" si="28"/>
        <v>1</v>
      </c>
      <c r="T111" s="44">
        <f t="shared" si="28"/>
        <v>1</v>
      </c>
      <c r="U111" s="44">
        <f t="shared" si="27"/>
        <v>1</v>
      </c>
      <c r="V111" s="44">
        <f t="shared" si="27"/>
        <v>1</v>
      </c>
      <c r="W111" s="44">
        <f t="shared" si="27"/>
        <v>1</v>
      </c>
      <c r="X111" s="44">
        <f t="shared" si="27"/>
        <v>1</v>
      </c>
      <c r="Y111" s="44">
        <f t="shared" si="27"/>
        <v>1</v>
      </c>
      <c r="Z111" s="44">
        <f t="shared" si="27"/>
        <v>1</v>
      </c>
      <c r="AA111" s="44">
        <f t="shared" si="27"/>
        <v>1</v>
      </c>
      <c r="AB111" s="44">
        <f t="shared" si="27"/>
        <v>1</v>
      </c>
      <c r="AC111" s="45">
        <f t="shared" si="27"/>
        <v>1</v>
      </c>
      <c r="AD111" s="43">
        <f t="shared" si="27"/>
        <v>1</v>
      </c>
      <c r="AE111" s="44">
        <f t="shared" si="27"/>
        <v>1</v>
      </c>
      <c r="AF111" s="44">
        <f t="shared" si="27"/>
        <v>1</v>
      </c>
      <c r="AG111" s="44">
        <f t="shared" si="27"/>
        <v>1</v>
      </c>
      <c r="AH111" s="44">
        <f t="shared" si="27"/>
        <v>1</v>
      </c>
      <c r="AI111" s="44">
        <f t="shared" si="27"/>
        <v>1</v>
      </c>
      <c r="AJ111" s="44">
        <f t="shared" si="27"/>
        <v>1</v>
      </c>
      <c r="AK111" s="44">
        <f t="shared" si="26"/>
        <v>1</v>
      </c>
      <c r="AL111" s="44">
        <f t="shared" si="26"/>
        <v>1</v>
      </c>
      <c r="AM111" s="44">
        <f t="shared" si="26"/>
        <v>1</v>
      </c>
      <c r="AN111" s="44">
        <f t="shared" si="26"/>
        <v>1</v>
      </c>
      <c r="AO111" s="45">
        <f t="shared" si="26"/>
        <v>1</v>
      </c>
      <c r="AP111" s="43">
        <f t="shared" si="26"/>
        <v>1</v>
      </c>
      <c r="AQ111" s="44">
        <f t="shared" si="26"/>
        <v>1</v>
      </c>
      <c r="AR111" s="44">
        <f t="shared" si="26"/>
        <v>1</v>
      </c>
      <c r="AS111" s="44">
        <f t="shared" si="26"/>
        <v>1</v>
      </c>
      <c r="AT111" s="44">
        <f t="shared" si="26"/>
        <v>1</v>
      </c>
      <c r="AU111" s="44">
        <f t="shared" si="26"/>
        <v>1</v>
      </c>
      <c r="AV111" s="44">
        <f t="shared" si="26"/>
        <v>1</v>
      </c>
      <c r="AW111" s="44">
        <f t="shared" si="26"/>
        <v>1</v>
      </c>
      <c r="AX111" s="44">
        <f t="shared" si="26"/>
        <v>1</v>
      </c>
      <c r="AY111" s="44">
        <f t="shared" si="26"/>
        <v>1</v>
      </c>
      <c r="AZ111" s="44">
        <f t="shared" si="26"/>
        <v>1</v>
      </c>
      <c r="BA111" s="45">
        <f t="shared" si="26"/>
        <v>1</v>
      </c>
    </row>
    <row r="112" spans="1:53" x14ac:dyDescent="0.25">
      <c r="A112" s="56"/>
      <c r="B112" s="56" t="s">
        <v>592</v>
      </c>
      <c r="C112" s="56" t="s">
        <v>411</v>
      </c>
      <c r="D112" s="57">
        <v>44927</v>
      </c>
      <c r="E112" s="57">
        <v>46357</v>
      </c>
      <c r="F112" s="43">
        <f t="shared" si="28"/>
        <v>1</v>
      </c>
      <c r="G112" s="44">
        <f t="shared" si="28"/>
        <v>1</v>
      </c>
      <c r="H112" s="44">
        <f t="shared" si="28"/>
        <v>1</v>
      </c>
      <c r="I112" s="44">
        <f t="shared" si="28"/>
        <v>1</v>
      </c>
      <c r="J112" s="44">
        <f t="shared" si="28"/>
        <v>1</v>
      </c>
      <c r="K112" s="44">
        <f t="shared" si="28"/>
        <v>1</v>
      </c>
      <c r="L112" s="44">
        <f t="shared" si="28"/>
        <v>1</v>
      </c>
      <c r="M112" s="44">
        <f t="shared" si="28"/>
        <v>1</v>
      </c>
      <c r="N112" s="44">
        <f t="shared" si="28"/>
        <v>1</v>
      </c>
      <c r="O112" s="44">
        <f t="shared" si="28"/>
        <v>1</v>
      </c>
      <c r="P112" s="44">
        <f t="shared" si="28"/>
        <v>1</v>
      </c>
      <c r="Q112" s="45">
        <f t="shared" si="28"/>
        <v>1</v>
      </c>
      <c r="R112" s="43">
        <f t="shared" si="28"/>
        <v>1</v>
      </c>
      <c r="S112" s="44">
        <f t="shared" si="28"/>
        <v>1</v>
      </c>
      <c r="T112" s="44">
        <f t="shared" si="28"/>
        <v>1</v>
      </c>
      <c r="U112" s="44">
        <f t="shared" si="27"/>
        <v>1</v>
      </c>
      <c r="V112" s="44">
        <f t="shared" si="27"/>
        <v>1</v>
      </c>
      <c r="W112" s="44">
        <f t="shared" si="27"/>
        <v>1</v>
      </c>
      <c r="X112" s="44">
        <f t="shared" si="27"/>
        <v>1</v>
      </c>
      <c r="Y112" s="44">
        <f t="shared" si="27"/>
        <v>1</v>
      </c>
      <c r="Z112" s="44">
        <f t="shared" si="27"/>
        <v>1</v>
      </c>
      <c r="AA112" s="44">
        <f t="shared" si="27"/>
        <v>1</v>
      </c>
      <c r="AB112" s="44">
        <f t="shared" si="27"/>
        <v>1</v>
      </c>
      <c r="AC112" s="45">
        <f t="shared" si="27"/>
        <v>1</v>
      </c>
      <c r="AD112" s="43">
        <f t="shared" si="27"/>
        <v>1</v>
      </c>
      <c r="AE112" s="44">
        <f t="shared" si="27"/>
        <v>1</v>
      </c>
      <c r="AF112" s="44">
        <f t="shared" si="27"/>
        <v>1</v>
      </c>
      <c r="AG112" s="44">
        <f t="shared" si="27"/>
        <v>1</v>
      </c>
      <c r="AH112" s="44">
        <f t="shared" si="27"/>
        <v>1</v>
      </c>
      <c r="AI112" s="44">
        <f t="shared" si="27"/>
        <v>1</v>
      </c>
      <c r="AJ112" s="44">
        <f t="shared" si="27"/>
        <v>1</v>
      </c>
      <c r="AK112" s="44">
        <f t="shared" si="26"/>
        <v>1</v>
      </c>
      <c r="AL112" s="44">
        <f t="shared" si="26"/>
        <v>1</v>
      </c>
      <c r="AM112" s="44">
        <f t="shared" si="26"/>
        <v>1</v>
      </c>
      <c r="AN112" s="44">
        <f t="shared" si="26"/>
        <v>1</v>
      </c>
      <c r="AO112" s="45">
        <f t="shared" si="26"/>
        <v>1</v>
      </c>
      <c r="AP112" s="43">
        <f t="shared" si="26"/>
        <v>1</v>
      </c>
      <c r="AQ112" s="44">
        <f t="shared" si="26"/>
        <v>1</v>
      </c>
      <c r="AR112" s="44">
        <f t="shared" si="26"/>
        <v>1</v>
      </c>
      <c r="AS112" s="44">
        <f t="shared" si="26"/>
        <v>1</v>
      </c>
      <c r="AT112" s="44">
        <f t="shared" si="26"/>
        <v>1</v>
      </c>
      <c r="AU112" s="44">
        <f t="shared" si="26"/>
        <v>1</v>
      </c>
      <c r="AV112" s="44">
        <f t="shared" si="26"/>
        <v>1</v>
      </c>
      <c r="AW112" s="44">
        <f t="shared" si="26"/>
        <v>1</v>
      </c>
      <c r="AX112" s="44">
        <f t="shared" si="26"/>
        <v>1</v>
      </c>
      <c r="AY112" s="44">
        <f t="shared" si="26"/>
        <v>1</v>
      </c>
      <c r="AZ112" s="44">
        <f t="shared" si="26"/>
        <v>1</v>
      </c>
      <c r="BA112" s="45">
        <f t="shared" si="26"/>
        <v>1</v>
      </c>
    </row>
    <row r="113" spans="1:53" x14ac:dyDescent="0.25">
      <c r="A113" s="56"/>
      <c r="B113" s="56" t="s">
        <v>593</v>
      </c>
      <c r="C113" s="56" t="s">
        <v>414</v>
      </c>
      <c r="D113" s="57">
        <v>44927</v>
      </c>
      <c r="E113" s="57">
        <v>46357</v>
      </c>
      <c r="F113" s="43">
        <f t="shared" si="28"/>
        <v>1</v>
      </c>
      <c r="G113" s="44">
        <f t="shared" si="28"/>
        <v>1</v>
      </c>
      <c r="H113" s="44">
        <f t="shared" si="28"/>
        <v>1</v>
      </c>
      <c r="I113" s="44">
        <f t="shared" si="28"/>
        <v>1</v>
      </c>
      <c r="J113" s="44">
        <f t="shared" si="28"/>
        <v>1</v>
      </c>
      <c r="K113" s="44">
        <f t="shared" si="28"/>
        <v>1</v>
      </c>
      <c r="L113" s="44">
        <f t="shared" si="28"/>
        <v>1</v>
      </c>
      <c r="M113" s="44">
        <f t="shared" si="28"/>
        <v>1</v>
      </c>
      <c r="N113" s="44">
        <f t="shared" si="28"/>
        <v>1</v>
      </c>
      <c r="O113" s="44">
        <f t="shared" si="28"/>
        <v>1</v>
      </c>
      <c r="P113" s="44">
        <f t="shared" si="28"/>
        <v>1</v>
      </c>
      <c r="Q113" s="45">
        <f t="shared" si="28"/>
        <v>1</v>
      </c>
      <c r="R113" s="43">
        <f t="shared" si="28"/>
        <v>1</v>
      </c>
      <c r="S113" s="44">
        <f t="shared" si="28"/>
        <v>1</v>
      </c>
      <c r="T113" s="44">
        <f t="shared" si="28"/>
        <v>1</v>
      </c>
      <c r="U113" s="44">
        <f t="shared" si="27"/>
        <v>1</v>
      </c>
      <c r="V113" s="44">
        <f t="shared" si="27"/>
        <v>1</v>
      </c>
      <c r="W113" s="44">
        <f t="shared" si="27"/>
        <v>1</v>
      </c>
      <c r="X113" s="44">
        <f t="shared" si="27"/>
        <v>1</v>
      </c>
      <c r="Y113" s="44">
        <f t="shared" si="27"/>
        <v>1</v>
      </c>
      <c r="Z113" s="44">
        <f t="shared" si="27"/>
        <v>1</v>
      </c>
      <c r="AA113" s="44">
        <f t="shared" si="27"/>
        <v>1</v>
      </c>
      <c r="AB113" s="44">
        <f t="shared" si="27"/>
        <v>1</v>
      </c>
      <c r="AC113" s="45">
        <f t="shared" si="27"/>
        <v>1</v>
      </c>
      <c r="AD113" s="43">
        <f t="shared" si="27"/>
        <v>1</v>
      </c>
      <c r="AE113" s="44">
        <f t="shared" si="27"/>
        <v>1</v>
      </c>
      <c r="AF113" s="44">
        <f t="shared" si="27"/>
        <v>1</v>
      </c>
      <c r="AG113" s="44">
        <f t="shared" si="27"/>
        <v>1</v>
      </c>
      <c r="AH113" s="44">
        <f t="shared" si="27"/>
        <v>1</v>
      </c>
      <c r="AI113" s="44">
        <f t="shared" si="27"/>
        <v>1</v>
      </c>
      <c r="AJ113" s="44">
        <f t="shared" si="27"/>
        <v>1</v>
      </c>
      <c r="AK113" s="44">
        <f t="shared" si="26"/>
        <v>1</v>
      </c>
      <c r="AL113" s="44">
        <f t="shared" si="26"/>
        <v>1</v>
      </c>
      <c r="AM113" s="44">
        <f t="shared" si="26"/>
        <v>1</v>
      </c>
      <c r="AN113" s="44">
        <f t="shared" si="26"/>
        <v>1</v>
      </c>
      <c r="AO113" s="45">
        <f t="shared" si="26"/>
        <v>1</v>
      </c>
      <c r="AP113" s="43">
        <f t="shared" si="26"/>
        <v>1</v>
      </c>
      <c r="AQ113" s="44">
        <f t="shared" si="26"/>
        <v>1</v>
      </c>
      <c r="AR113" s="44">
        <f t="shared" si="26"/>
        <v>1</v>
      </c>
      <c r="AS113" s="44">
        <f t="shared" si="26"/>
        <v>1</v>
      </c>
      <c r="AT113" s="44">
        <f t="shared" si="26"/>
        <v>1</v>
      </c>
      <c r="AU113" s="44">
        <f t="shared" si="26"/>
        <v>1</v>
      </c>
      <c r="AV113" s="44">
        <f t="shared" si="26"/>
        <v>1</v>
      </c>
      <c r="AW113" s="44">
        <f t="shared" si="26"/>
        <v>1</v>
      </c>
      <c r="AX113" s="44">
        <f t="shared" si="26"/>
        <v>1</v>
      </c>
      <c r="AY113" s="44">
        <f t="shared" si="26"/>
        <v>1</v>
      </c>
      <c r="AZ113" s="44">
        <f t="shared" si="26"/>
        <v>1</v>
      </c>
      <c r="BA113" s="45">
        <f t="shared" si="26"/>
        <v>1</v>
      </c>
    </row>
    <row r="114" spans="1:53" x14ac:dyDescent="0.25">
      <c r="A114" s="56"/>
      <c r="B114" s="56" t="s">
        <v>594</v>
      </c>
      <c r="C114" s="56" t="s">
        <v>417</v>
      </c>
      <c r="D114" s="57">
        <v>44927</v>
      </c>
      <c r="E114" s="57">
        <v>46357</v>
      </c>
      <c r="F114" s="43">
        <f t="shared" si="28"/>
        <v>1</v>
      </c>
      <c r="G114" s="44">
        <f t="shared" si="28"/>
        <v>1</v>
      </c>
      <c r="H114" s="44">
        <f t="shared" si="28"/>
        <v>1</v>
      </c>
      <c r="I114" s="44">
        <f t="shared" si="28"/>
        <v>1</v>
      </c>
      <c r="J114" s="44">
        <f t="shared" si="28"/>
        <v>1</v>
      </c>
      <c r="K114" s="44">
        <f t="shared" si="28"/>
        <v>1</v>
      </c>
      <c r="L114" s="44">
        <f t="shared" si="28"/>
        <v>1</v>
      </c>
      <c r="M114" s="44">
        <f t="shared" si="28"/>
        <v>1</v>
      </c>
      <c r="N114" s="44">
        <f t="shared" si="28"/>
        <v>1</v>
      </c>
      <c r="O114" s="44">
        <f t="shared" si="28"/>
        <v>1</v>
      </c>
      <c r="P114" s="44">
        <f t="shared" si="28"/>
        <v>1</v>
      </c>
      <c r="Q114" s="45">
        <f t="shared" si="28"/>
        <v>1</v>
      </c>
      <c r="R114" s="43">
        <f t="shared" si="28"/>
        <v>1</v>
      </c>
      <c r="S114" s="44">
        <f t="shared" si="28"/>
        <v>1</v>
      </c>
      <c r="T114" s="44">
        <f t="shared" si="28"/>
        <v>1</v>
      </c>
      <c r="U114" s="44">
        <f t="shared" si="27"/>
        <v>1</v>
      </c>
      <c r="V114" s="44">
        <f t="shared" si="27"/>
        <v>1</v>
      </c>
      <c r="W114" s="44">
        <f t="shared" si="27"/>
        <v>1</v>
      </c>
      <c r="X114" s="44">
        <f t="shared" si="27"/>
        <v>1</v>
      </c>
      <c r="Y114" s="44">
        <f t="shared" si="27"/>
        <v>1</v>
      </c>
      <c r="Z114" s="44">
        <f t="shared" si="27"/>
        <v>1</v>
      </c>
      <c r="AA114" s="44">
        <f t="shared" si="27"/>
        <v>1</v>
      </c>
      <c r="AB114" s="44">
        <f t="shared" si="27"/>
        <v>1</v>
      </c>
      <c r="AC114" s="45">
        <f t="shared" si="27"/>
        <v>1</v>
      </c>
      <c r="AD114" s="43">
        <f t="shared" si="27"/>
        <v>1</v>
      </c>
      <c r="AE114" s="44">
        <f t="shared" si="27"/>
        <v>1</v>
      </c>
      <c r="AF114" s="44">
        <f t="shared" si="27"/>
        <v>1</v>
      </c>
      <c r="AG114" s="44">
        <f t="shared" si="27"/>
        <v>1</v>
      </c>
      <c r="AH114" s="44">
        <f t="shared" si="27"/>
        <v>1</v>
      </c>
      <c r="AI114" s="44">
        <f t="shared" si="27"/>
        <v>1</v>
      </c>
      <c r="AJ114" s="44">
        <f t="shared" si="27"/>
        <v>1</v>
      </c>
      <c r="AK114" s="44">
        <f t="shared" ref="AK114:BA114" si="29">+IF(AND(AK$3&gt;=$D114,AK$3&lt;=$E114),1,0)</f>
        <v>1</v>
      </c>
      <c r="AL114" s="44">
        <f t="shared" si="29"/>
        <v>1</v>
      </c>
      <c r="AM114" s="44">
        <f t="shared" si="29"/>
        <v>1</v>
      </c>
      <c r="AN114" s="44">
        <f t="shared" si="29"/>
        <v>1</v>
      </c>
      <c r="AO114" s="45">
        <f t="shared" si="29"/>
        <v>1</v>
      </c>
      <c r="AP114" s="43">
        <f t="shared" si="29"/>
        <v>1</v>
      </c>
      <c r="AQ114" s="44">
        <f t="shared" si="29"/>
        <v>1</v>
      </c>
      <c r="AR114" s="44">
        <f t="shared" si="29"/>
        <v>1</v>
      </c>
      <c r="AS114" s="44">
        <f t="shared" si="29"/>
        <v>1</v>
      </c>
      <c r="AT114" s="44">
        <f t="shared" si="29"/>
        <v>1</v>
      </c>
      <c r="AU114" s="44">
        <f t="shared" si="29"/>
        <v>1</v>
      </c>
      <c r="AV114" s="44">
        <f t="shared" si="29"/>
        <v>1</v>
      </c>
      <c r="AW114" s="44">
        <f t="shared" si="29"/>
        <v>1</v>
      </c>
      <c r="AX114" s="44">
        <f t="shared" si="29"/>
        <v>1</v>
      </c>
      <c r="AY114" s="44">
        <f t="shared" si="29"/>
        <v>1</v>
      </c>
      <c r="AZ114" s="44">
        <f t="shared" si="29"/>
        <v>1</v>
      </c>
      <c r="BA114" s="45">
        <f t="shared" si="29"/>
        <v>1</v>
      </c>
    </row>
    <row r="115" spans="1:53" x14ac:dyDescent="0.25">
      <c r="A115" s="56"/>
      <c r="B115" s="56" t="s">
        <v>595</v>
      </c>
      <c r="C115" s="56" t="s">
        <v>420</v>
      </c>
      <c r="D115" s="57">
        <v>44927</v>
      </c>
      <c r="E115" s="57">
        <v>46357</v>
      </c>
      <c r="F115" s="43">
        <f t="shared" si="28"/>
        <v>1</v>
      </c>
      <c r="G115" s="44">
        <f t="shared" si="28"/>
        <v>1</v>
      </c>
      <c r="H115" s="44">
        <f t="shared" si="28"/>
        <v>1</v>
      </c>
      <c r="I115" s="44">
        <f t="shared" si="28"/>
        <v>1</v>
      </c>
      <c r="J115" s="44">
        <f t="shared" si="28"/>
        <v>1</v>
      </c>
      <c r="K115" s="44">
        <f t="shared" si="28"/>
        <v>1</v>
      </c>
      <c r="L115" s="44">
        <f t="shared" si="28"/>
        <v>1</v>
      </c>
      <c r="M115" s="44">
        <f t="shared" si="28"/>
        <v>1</v>
      </c>
      <c r="N115" s="44">
        <f t="shared" si="28"/>
        <v>1</v>
      </c>
      <c r="O115" s="44">
        <f t="shared" si="28"/>
        <v>1</v>
      </c>
      <c r="P115" s="44">
        <f t="shared" si="28"/>
        <v>1</v>
      </c>
      <c r="Q115" s="45">
        <f t="shared" si="28"/>
        <v>1</v>
      </c>
      <c r="R115" s="43">
        <f t="shared" si="28"/>
        <v>1</v>
      </c>
      <c r="S115" s="44">
        <f t="shared" si="28"/>
        <v>1</v>
      </c>
      <c r="T115" s="44">
        <f t="shared" si="28"/>
        <v>1</v>
      </c>
      <c r="U115" s="44">
        <f t="shared" si="27"/>
        <v>1</v>
      </c>
      <c r="V115" s="44">
        <f t="shared" si="27"/>
        <v>1</v>
      </c>
      <c r="W115" s="44">
        <f t="shared" si="27"/>
        <v>1</v>
      </c>
      <c r="X115" s="44">
        <f t="shared" si="27"/>
        <v>1</v>
      </c>
      <c r="Y115" s="44">
        <f t="shared" si="27"/>
        <v>1</v>
      </c>
      <c r="Z115" s="44">
        <f t="shared" si="27"/>
        <v>1</v>
      </c>
      <c r="AA115" s="44">
        <f t="shared" si="27"/>
        <v>1</v>
      </c>
      <c r="AB115" s="44">
        <f t="shared" si="27"/>
        <v>1</v>
      </c>
      <c r="AC115" s="45">
        <f t="shared" si="27"/>
        <v>1</v>
      </c>
      <c r="AD115" s="43">
        <f t="shared" si="27"/>
        <v>1</v>
      </c>
      <c r="AE115" s="44">
        <f t="shared" si="27"/>
        <v>1</v>
      </c>
      <c r="AF115" s="44">
        <f t="shared" si="27"/>
        <v>1</v>
      </c>
      <c r="AG115" s="44">
        <f t="shared" si="27"/>
        <v>1</v>
      </c>
      <c r="AH115" s="44">
        <f t="shared" si="27"/>
        <v>1</v>
      </c>
      <c r="AI115" s="44">
        <f t="shared" si="27"/>
        <v>1</v>
      </c>
      <c r="AJ115" s="44">
        <f t="shared" ref="AJ115:BA130" si="30">+IF(AND(AJ$3&gt;=$D115,AJ$3&lt;=$E115),1,0)</f>
        <v>1</v>
      </c>
      <c r="AK115" s="44">
        <f t="shared" si="30"/>
        <v>1</v>
      </c>
      <c r="AL115" s="44">
        <f t="shared" si="30"/>
        <v>1</v>
      </c>
      <c r="AM115" s="44">
        <f t="shared" si="30"/>
        <v>1</v>
      </c>
      <c r="AN115" s="44">
        <f t="shared" si="30"/>
        <v>1</v>
      </c>
      <c r="AO115" s="45">
        <f t="shared" si="30"/>
        <v>1</v>
      </c>
      <c r="AP115" s="43">
        <f t="shared" si="30"/>
        <v>1</v>
      </c>
      <c r="AQ115" s="44">
        <f t="shared" si="30"/>
        <v>1</v>
      </c>
      <c r="AR115" s="44">
        <f t="shared" si="30"/>
        <v>1</v>
      </c>
      <c r="AS115" s="44">
        <f t="shared" si="30"/>
        <v>1</v>
      </c>
      <c r="AT115" s="44">
        <f t="shared" si="30"/>
        <v>1</v>
      </c>
      <c r="AU115" s="44">
        <f t="shared" si="30"/>
        <v>1</v>
      </c>
      <c r="AV115" s="44">
        <f t="shared" si="30"/>
        <v>1</v>
      </c>
      <c r="AW115" s="44">
        <f t="shared" si="30"/>
        <v>1</v>
      </c>
      <c r="AX115" s="44">
        <f t="shared" si="30"/>
        <v>1</v>
      </c>
      <c r="AY115" s="44">
        <f t="shared" si="30"/>
        <v>1</v>
      </c>
      <c r="AZ115" s="44">
        <f t="shared" si="30"/>
        <v>1</v>
      </c>
      <c r="BA115" s="45">
        <f t="shared" si="30"/>
        <v>1</v>
      </c>
    </row>
    <row r="116" spans="1:53" x14ac:dyDescent="0.25">
      <c r="A116" s="56"/>
      <c r="B116" s="56" t="s">
        <v>596</v>
      </c>
      <c r="C116" s="56" t="s">
        <v>424</v>
      </c>
      <c r="D116" s="57">
        <v>44927</v>
      </c>
      <c r="E116" s="57">
        <v>46357</v>
      </c>
      <c r="F116" s="43">
        <f t="shared" si="28"/>
        <v>1</v>
      </c>
      <c r="G116" s="44">
        <f t="shared" si="28"/>
        <v>1</v>
      </c>
      <c r="H116" s="44">
        <f t="shared" si="28"/>
        <v>1</v>
      </c>
      <c r="I116" s="44">
        <f t="shared" si="28"/>
        <v>1</v>
      </c>
      <c r="J116" s="44">
        <f t="shared" si="28"/>
        <v>1</v>
      </c>
      <c r="K116" s="44">
        <f t="shared" si="28"/>
        <v>1</v>
      </c>
      <c r="L116" s="44">
        <f t="shared" si="28"/>
        <v>1</v>
      </c>
      <c r="M116" s="44">
        <f t="shared" si="28"/>
        <v>1</v>
      </c>
      <c r="N116" s="44">
        <f t="shared" si="28"/>
        <v>1</v>
      </c>
      <c r="O116" s="44">
        <f t="shared" si="28"/>
        <v>1</v>
      </c>
      <c r="P116" s="44">
        <f t="shared" si="28"/>
        <v>1</v>
      </c>
      <c r="Q116" s="45">
        <f t="shared" si="28"/>
        <v>1</v>
      </c>
      <c r="R116" s="43">
        <f t="shared" si="28"/>
        <v>1</v>
      </c>
      <c r="S116" s="44">
        <f t="shared" si="28"/>
        <v>1</v>
      </c>
      <c r="T116" s="44">
        <f t="shared" si="28"/>
        <v>1</v>
      </c>
      <c r="U116" s="44">
        <f t="shared" si="28"/>
        <v>1</v>
      </c>
      <c r="V116" s="44">
        <f t="shared" ref="V116:AK131" si="31">+IF(AND(V$3&gt;=$D116,V$3&lt;=$E116),1,0)</f>
        <v>1</v>
      </c>
      <c r="W116" s="44">
        <f t="shared" si="31"/>
        <v>1</v>
      </c>
      <c r="X116" s="44">
        <f t="shared" si="31"/>
        <v>1</v>
      </c>
      <c r="Y116" s="44">
        <f t="shared" si="31"/>
        <v>1</v>
      </c>
      <c r="Z116" s="44">
        <f t="shared" si="31"/>
        <v>1</v>
      </c>
      <c r="AA116" s="44">
        <f t="shared" si="31"/>
        <v>1</v>
      </c>
      <c r="AB116" s="44">
        <f t="shared" si="31"/>
        <v>1</v>
      </c>
      <c r="AC116" s="45">
        <f t="shared" si="31"/>
        <v>1</v>
      </c>
      <c r="AD116" s="43">
        <f t="shared" si="31"/>
        <v>1</v>
      </c>
      <c r="AE116" s="44">
        <f t="shared" si="31"/>
        <v>1</v>
      </c>
      <c r="AF116" s="44">
        <f t="shared" si="31"/>
        <v>1</v>
      </c>
      <c r="AG116" s="44">
        <f t="shared" si="31"/>
        <v>1</v>
      </c>
      <c r="AH116" s="44">
        <f t="shared" si="31"/>
        <v>1</v>
      </c>
      <c r="AI116" s="44">
        <f t="shared" si="31"/>
        <v>1</v>
      </c>
      <c r="AJ116" s="44">
        <f t="shared" si="31"/>
        <v>1</v>
      </c>
      <c r="AK116" s="44">
        <f t="shared" si="31"/>
        <v>1</v>
      </c>
      <c r="AL116" s="44">
        <f t="shared" si="30"/>
        <v>1</v>
      </c>
      <c r="AM116" s="44">
        <f t="shared" si="30"/>
        <v>1</v>
      </c>
      <c r="AN116" s="44">
        <f t="shared" si="30"/>
        <v>1</v>
      </c>
      <c r="AO116" s="45">
        <f t="shared" si="30"/>
        <v>1</v>
      </c>
      <c r="AP116" s="43">
        <f t="shared" si="30"/>
        <v>1</v>
      </c>
      <c r="AQ116" s="44">
        <f t="shared" si="30"/>
        <v>1</v>
      </c>
      <c r="AR116" s="44">
        <f t="shared" si="30"/>
        <v>1</v>
      </c>
      <c r="AS116" s="44">
        <f t="shared" si="30"/>
        <v>1</v>
      </c>
      <c r="AT116" s="44">
        <f t="shared" si="30"/>
        <v>1</v>
      </c>
      <c r="AU116" s="44">
        <f t="shared" si="30"/>
        <v>1</v>
      </c>
      <c r="AV116" s="44">
        <f t="shared" si="30"/>
        <v>1</v>
      </c>
      <c r="AW116" s="44">
        <f t="shared" si="30"/>
        <v>1</v>
      </c>
      <c r="AX116" s="44">
        <f t="shared" si="30"/>
        <v>1</v>
      </c>
      <c r="AY116" s="44">
        <f t="shared" si="30"/>
        <v>1</v>
      </c>
      <c r="AZ116" s="44">
        <f t="shared" si="30"/>
        <v>1</v>
      </c>
      <c r="BA116" s="45">
        <f t="shared" si="30"/>
        <v>1</v>
      </c>
    </row>
    <row r="117" spans="1:53" x14ac:dyDescent="0.25">
      <c r="A117" s="56"/>
      <c r="B117" s="56" t="s">
        <v>597</v>
      </c>
      <c r="C117" s="56" t="s">
        <v>427</v>
      </c>
      <c r="D117" s="57">
        <v>44927</v>
      </c>
      <c r="E117" s="57">
        <v>46357</v>
      </c>
      <c r="F117" s="43">
        <f t="shared" ref="F117:U132" si="32">+IF(AND(F$3&gt;=$D117,F$3&lt;=$E117),1,0)</f>
        <v>1</v>
      </c>
      <c r="G117" s="44">
        <f t="shared" si="32"/>
        <v>1</v>
      </c>
      <c r="H117" s="44">
        <f t="shared" si="32"/>
        <v>1</v>
      </c>
      <c r="I117" s="44">
        <f t="shared" si="32"/>
        <v>1</v>
      </c>
      <c r="J117" s="44">
        <f t="shared" si="32"/>
        <v>1</v>
      </c>
      <c r="K117" s="44">
        <f t="shared" si="32"/>
        <v>1</v>
      </c>
      <c r="L117" s="44">
        <f t="shared" si="32"/>
        <v>1</v>
      </c>
      <c r="M117" s="44">
        <f t="shared" si="32"/>
        <v>1</v>
      </c>
      <c r="N117" s="44">
        <f t="shared" si="32"/>
        <v>1</v>
      </c>
      <c r="O117" s="44">
        <f t="shared" si="32"/>
        <v>1</v>
      </c>
      <c r="P117" s="44">
        <f t="shared" si="32"/>
        <v>1</v>
      </c>
      <c r="Q117" s="45">
        <f t="shared" si="32"/>
        <v>1</v>
      </c>
      <c r="R117" s="43">
        <f t="shared" si="32"/>
        <v>1</v>
      </c>
      <c r="S117" s="44">
        <f t="shared" si="32"/>
        <v>1</v>
      </c>
      <c r="T117" s="44">
        <f t="shared" si="32"/>
        <v>1</v>
      </c>
      <c r="U117" s="44">
        <f t="shared" si="32"/>
        <v>1</v>
      </c>
      <c r="V117" s="44">
        <f t="shared" si="31"/>
        <v>1</v>
      </c>
      <c r="W117" s="44">
        <f t="shared" si="31"/>
        <v>1</v>
      </c>
      <c r="X117" s="44">
        <f t="shared" si="31"/>
        <v>1</v>
      </c>
      <c r="Y117" s="44">
        <f t="shared" si="31"/>
        <v>1</v>
      </c>
      <c r="Z117" s="44">
        <f t="shared" si="31"/>
        <v>1</v>
      </c>
      <c r="AA117" s="44">
        <f t="shared" si="31"/>
        <v>1</v>
      </c>
      <c r="AB117" s="44">
        <f t="shared" si="31"/>
        <v>1</v>
      </c>
      <c r="AC117" s="45">
        <f t="shared" si="31"/>
        <v>1</v>
      </c>
      <c r="AD117" s="43">
        <f t="shared" si="31"/>
        <v>1</v>
      </c>
      <c r="AE117" s="44">
        <f t="shared" si="31"/>
        <v>1</v>
      </c>
      <c r="AF117" s="44">
        <f t="shared" si="31"/>
        <v>1</v>
      </c>
      <c r="AG117" s="44">
        <f t="shared" si="31"/>
        <v>1</v>
      </c>
      <c r="AH117" s="44">
        <f t="shared" si="31"/>
        <v>1</v>
      </c>
      <c r="AI117" s="44">
        <f t="shared" si="31"/>
        <v>1</v>
      </c>
      <c r="AJ117" s="44">
        <f t="shared" si="31"/>
        <v>1</v>
      </c>
      <c r="AK117" s="44">
        <f t="shared" si="31"/>
        <v>1</v>
      </c>
      <c r="AL117" s="44">
        <f t="shared" si="30"/>
        <v>1</v>
      </c>
      <c r="AM117" s="44">
        <f t="shared" si="30"/>
        <v>1</v>
      </c>
      <c r="AN117" s="44">
        <f t="shared" si="30"/>
        <v>1</v>
      </c>
      <c r="AO117" s="45">
        <f t="shared" si="30"/>
        <v>1</v>
      </c>
      <c r="AP117" s="43">
        <f t="shared" si="30"/>
        <v>1</v>
      </c>
      <c r="AQ117" s="44">
        <f t="shared" si="30"/>
        <v>1</v>
      </c>
      <c r="AR117" s="44">
        <f t="shared" si="30"/>
        <v>1</v>
      </c>
      <c r="AS117" s="44">
        <f t="shared" si="30"/>
        <v>1</v>
      </c>
      <c r="AT117" s="44">
        <f t="shared" si="30"/>
        <v>1</v>
      </c>
      <c r="AU117" s="44">
        <f t="shared" si="30"/>
        <v>1</v>
      </c>
      <c r="AV117" s="44">
        <f t="shared" si="30"/>
        <v>1</v>
      </c>
      <c r="AW117" s="44">
        <f t="shared" si="30"/>
        <v>1</v>
      </c>
      <c r="AX117" s="44">
        <f t="shared" si="30"/>
        <v>1</v>
      </c>
      <c r="AY117" s="44">
        <f t="shared" si="30"/>
        <v>1</v>
      </c>
      <c r="AZ117" s="44">
        <f t="shared" si="30"/>
        <v>1</v>
      </c>
      <c r="BA117" s="45">
        <f t="shared" si="30"/>
        <v>1</v>
      </c>
    </row>
    <row r="118" spans="1:53" x14ac:dyDescent="0.25">
      <c r="A118" s="56"/>
      <c r="B118" s="56" t="s">
        <v>598</v>
      </c>
      <c r="C118" s="56" t="s">
        <v>430</v>
      </c>
      <c r="D118" s="57">
        <v>44927</v>
      </c>
      <c r="E118" s="57">
        <v>46357</v>
      </c>
      <c r="F118" s="43">
        <f t="shared" si="32"/>
        <v>1</v>
      </c>
      <c r="G118" s="44">
        <f t="shared" si="32"/>
        <v>1</v>
      </c>
      <c r="H118" s="44">
        <f t="shared" si="32"/>
        <v>1</v>
      </c>
      <c r="I118" s="44">
        <f t="shared" si="32"/>
        <v>1</v>
      </c>
      <c r="J118" s="44">
        <f t="shared" si="32"/>
        <v>1</v>
      </c>
      <c r="K118" s="44">
        <f t="shared" si="32"/>
        <v>1</v>
      </c>
      <c r="L118" s="44">
        <f t="shared" si="32"/>
        <v>1</v>
      </c>
      <c r="M118" s="44">
        <f t="shared" si="32"/>
        <v>1</v>
      </c>
      <c r="N118" s="44">
        <f t="shared" si="32"/>
        <v>1</v>
      </c>
      <c r="O118" s="44">
        <f t="shared" si="32"/>
        <v>1</v>
      </c>
      <c r="P118" s="44">
        <f t="shared" si="32"/>
        <v>1</v>
      </c>
      <c r="Q118" s="45">
        <f t="shared" si="32"/>
        <v>1</v>
      </c>
      <c r="R118" s="43">
        <f t="shared" si="32"/>
        <v>1</v>
      </c>
      <c r="S118" s="44">
        <f t="shared" si="32"/>
        <v>1</v>
      </c>
      <c r="T118" s="44">
        <f t="shared" si="32"/>
        <v>1</v>
      </c>
      <c r="U118" s="44">
        <f t="shared" si="32"/>
        <v>1</v>
      </c>
      <c r="V118" s="44">
        <f t="shared" si="31"/>
        <v>1</v>
      </c>
      <c r="W118" s="44">
        <f t="shared" si="31"/>
        <v>1</v>
      </c>
      <c r="X118" s="44">
        <f t="shared" si="31"/>
        <v>1</v>
      </c>
      <c r="Y118" s="44">
        <f t="shared" si="31"/>
        <v>1</v>
      </c>
      <c r="Z118" s="44">
        <f t="shared" si="31"/>
        <v>1</v>
      </c>
      <c r="AA118" s="44">
        <f t="shared" si="31"/>
        <v>1</v>
      </c>
      <c r="AB118" s="44">
        <f t="shared" si="31"/>
        <v>1</v>
      </c>
      <c r="AC118" s="45">
        <f t="shared" si="31"/>
        <v>1</v>
      </c>
      <c r="AD118" s="43">
        <f t="shared" si="31"/>
        <v>1</v>
      </c>
      <c r="AE118" s="44">
        <f t="shared" si="31"/>
        <v>1</v>
      </c>
      <c r="AF118" s="44">
        <f t="shared" si="31"/>
        <v>1</v>
      </c>
      <c r="AG118" s="44">
        <f t="shared" si="31"/>
        <v>1</v>
      </c>
      <c r="AH118" s="44">
        <f t="shared" si="31"/>
        <v>1</v>
      </c>
      <c r="AI118" s="44">
        <f t="shared" si="31"/>
        <v>1</v>
      </c>
      <c r="AJ118" s="44">
        <f t="shared" si="31"/>
        <v>1</v>
      </c>
      <c r="AK118" s="44">
        <f t="shared" si="31"/>
        <v>1</v>
      </c>
      <c r="AL118" s="44">
        <f t="shared" si="30"/>
        <v>1</v>
      </c>
      <c r="AM118" s="44">
        <f t="shared" si="30"/>
        <v>1</v>
      </c>
      <c r="AN118" s="44">
        <f t="shared" si="30"/>
        <v>1</v>
      </c>
      <c r="AO118" s="45">
        <f t="shared" si="30"/>
        <v>1</v>
      </c>
      <c r="AP118" s="43">
        <f t="shared" si="30"/>
        <v>1</v>
      </c>
      <c r="AQ118" s="44">
        <f t="shared" si="30"/>
        <v>1</v>
      </c>
      <c r="AR118" s="44">
        <f t="shared" si="30"/>
        <v>1</v>
      </c>
      <c r="AS118" s="44">
        <f t="shared" si="30"/>
        <v>1</v>
      </c>
      <c r="AT118" s="44">
        <f t="shared" si="30"/>
        <v>1</v>
      </c>
      <c r="AU118" s="44">
        <f t="shared" si="30"/>
        <v>1</v>
      </c>
      <c r="AV118" s="44">
        <f t="shared" si="30"/>
        <v>1</v>
      </c>
      <c r="AW118" s="44">
        <f t="shared" si="30"/>
        <v>1</v>
      </c>
      <c r="AX118" s="44">
        <f t="shared" si="30"/>
        <v>1</v>
      </c>
      <c r="AY118" s="44">
        <f t="shared" si="30"/>
        <v>1</v>
      </c>
      <c r="AZ118" s="44">
        <f t="shared" si="30"/>
        <v>1</v>
      </c>
      <c r="BA118" s="45">
        <f t="shared" si="30"/>
        <v>1</v>
      </c>
    </row>
    <row r="119" spans="1:53" x14ac:dyDescent="0.25">
      <c r="A119" s="56"/>
      <c r="B119" s="56" t="s">
        <v>599</v>
      </c>
      <c r="C119" s="56" t="s">
        <v>433</v>
      </c>
      <c r="D119" s="57">
        <v>45691</v>
      </c>
      <c r="E119" s="57">
        <v>46357</v>
      </c>
      <c r="F119" s="43">
        <f t="shared" si="32"/>
        <v>0</v>
      </c>
      <c r="G119" s="44">
        <f t="shared" si="32"/>
        <v>0</v>
      </c>
      <c r="H119" s="44">
        <f t="shared" si="32"/>
        <v>0</v>
      </c>
      <c r="I119" s="44">
        <f t="shared" si="32"/>
        <v>0</v>
      </c>
      <c r="J119" s="44">
        <f t="shared" si="32"/>
        <v>0</v>
      </c>
      <c r="K119" s="44">
        <f t="shared" si="32"/>
        <v>0</v>
      </c>
      <c r="L119" s="44">
        <f t="shared" si="32"/>
        <v>0</v>
      </c>
      <c r="M119" s="44">
        <f t="shared" si="32"/>
        <v>0</v>
      </c>
      <c r="N119" s="44">
        <f t="shared" si="32"/>
        <v>0</v>
      </c>
      <c r="O119" s="44">
        <f t="shared" si="32"/>
        <v>0</v>
      </c>
      <c r="P119" s="44">
        <f t="shared" si="32"/>
        <v>0</v>
      </c>
      <c r="Q119" s="45">
        <f t="shared" si="32"/>
        <v>0</v>
      </c>
      <c r="R119" s="43">
        <f t="shared" si="32"/>
        <v>0</v>
      </c>
      <c r="S119" s="44">
        <f t="shared" si="32"/>
        <v>0</v>
      </c>
      <c r="T119" s="44">
        <f t="shared" si="32"/>
        <v>0</v>
      </c>
      <c r="U119" s="44">
        <f t="shared" si="32"/>
        <v>0</v>
      </c>
      <c r="V119" s="44">
        <f t="shared" si="31"/>
        <v>0</v>
      </c>
      <c r="W119" s="44">
        <f t="shared" si="31"/>
        <v>0</v>
      </c>
      <c r="X119" s="44">
        <f t="shared" si="31"/>
        <v>0</v>
      </c>
      <c r="Y119" s="44">
        <f t="shared" si="31"/>
        <v>0</v>
      </c>
      <c r="Z119" s="44">
        <f t="shared" si="31"/>
        <v>0</v>
      </c>
      <c r="AA119" s="44">
        <f t="shared" si="31"/>
        <v>0</v>
      </c>
      <c r="AB119" s="44">
        <f t="shared" si="31"/>
        <v>0</v>
      </c>
      <c r="AC119" s="45">
        <f t="shared" si="31"/>
        <v>0</v>
      </c>
      <c r="AD119" s="43">
        <f t="shared" si="31"/>
        <v>0</v>
      </c>
      <c r="AE119" s="44">
        <f t="shared" si="31"/>
        <v>0</v>
      </c>
      <c r="AF119" s="44">
        <f t="shared" si="31"/>
        <v>1</v>
      </c>
      <c r="AG119" s="44">
        <f t="shared" si="31"/>
        <v>1</v>
      </c>
      <c r="AH119" s="44">
        <f t="shared" si="31"/>
        <v>1</v>
      </c>
      <c r="AI119" s="44">
        <f t="shared" si="31"/>
        <v>1</v>
      </c>
      <c r="AJ119" s="44">
        <f t="shared" si="31"/>
        <v>1</v>
      </c>
      <c r="AK119" s="44">
        <f t="shared" si="31"/>
        <v>1</v>
      </c>
      <c r="AL119" s="44">
        <f t="shared" si="30"/>
        <v>1</v>
      </c>
      <c r="AM119" s="44">
        <f t="shared" si="30"/>
        <v>1</v>
      </c>
      <c r="AN119" s="44">
        <f t="shared" si="30"/>
        <v>1</v>
      </c>
      <c r="AO119" s="45">
        <f t="shared" si="30"/>
        <v>1</v>
      </c>
      <c r="AP119" s="43">
        <f t="shared" si="30"/>
        <v>1</v>
      </c>
      <c r="AQ119" s="44">
        <f t="shared" si="30"/>
        <v>1</v>
      </c>
      <c r="AR119" s="44">
        <f t="shared" si="30"/>
        <v>1</v>
      </c>
      <c r="AS119" s="44">
        <f t="shared" si="30"/>
        <v>1</v>
      </c>
      <c r="AT119" s="44">
        <f t="shared" si="30"/>
        <v>1</v>
      </c>
      <c r="AU119" s="44">
        <f t="shared" si="30"/>
        <v>1</v>
      </c>
      <c r="AV119" s="44">
        <f t="shared" si="30"/>
        <v>1</v>
      </c>
      <c r="AW119" s="44">
        <f t="shared" si="30"/>
        <v>1</v>
      </c>
      <c r="AX119" s="44">
        <f t="shared" si="30"/>
        <v>1</v>
      </c>
      <c r="AY119" s="44">
        <f t="shared" si="30"/>
        <v>1</v>
      </c>
      <c r="AZ119" s="44">
        <f t="shared" si="30"/>
        <v>1</v>
      </c>
      <c r="BA119" s="45">
        <f t="shared" si="30"/>
        <v>1</v>
      </c>
    </row>
    <row r="120" spans="1:53" x14ac:dyDescent="0.25">
      <c r="A120" s="56" t="s">
        <v>436</v>
      </c>
      <c r="B120" s="56" t="s">
        <v>600</v>
      </c>
      <c r="C120" s="56" t="s">
        <v>437</v>
      </c>
      <c r="D120" s="57">
        <v>44927</v>
      </c>
      <c r="E120" s="57">
        <v>46357</v>
      </c>
      <c r="F120" s="43">
        <f t="shared" si="32"/>
        <v>1</v>
      </c>
      <c r="G120" s="44">
        <f t="shared" si="32"/>
        <v>1</v>
      </c>
      <c r="H120" s="44">
        <f t="shared" si="32"/>
        <v>1</v>
      </c>
      <c r="I120" s="44">
        <f t="shared" si="32"/>
        <v>1</v>
      </c>
      <c r="J120" s="44">
        <f t="shared" si="32"/>
        <v>1</v>
      </c>
      <c r="K120" s="44">
        <f t="shared" si="32"/>
        <v>1</v>
      </c>
      <c r="L120" s="44">
        <f t="shared" si="32"/>
        <v>1</v>
      </c>
      <c r="M120" s="44">
        <f t="shared" si="32"/>
        <v>1</v>
      </c>
      <c r="N120" s="44">
        <f t="shared" si="32"/>
        <v>1</v>
      </c>
      <c r="O120" s="44">
        <f t="shared" si="32"/>
        <v>1</v>
      </c>
      <c r="P120" s="44">
        <f t="shared" si="32"/>
        <v>1</v>
      </c>
      <c r="Q120" s="45">
        <f t="shared" si="32"/>
        <v>1</v>
      </c>
      <c r="R120" s="43">
        <f t="shared" si="32"/>
        <v>1</v>
      </c>
      <c r="S120" s="44">
        <f t="shared" si="32"/>
        <v>1</v>
      </c>
      <c r="T120" s="44">
        <f t="shared" si="32"/>
        <v>1</v>
      </c>
      <c r="U120" s="44">
        <f t="shared" si="32"/>
        <v>1</v>
      </c>
      <c r="V120" s="44">
        <f t="shared" si="31"/>
        <v>1</v>
      </c>
      <c r="W120" s="44">
        <f t="shared" si="31"/>
        <v>1</v>
      </c>
      <c r="X120" s="44">
        <f t="shared" si="31"/>
        <v>1</v>
      </c>
      <c r="Y120" s="44">
        <f t="shared" si="31"/>
        <v>1</v>
      </c>
      <c r="Z120" s="44">
        <f t="shared" si="31"/>
        <v>1</v>
      </c>
      <c r="AA120" s="44">
        <f t="shared" si="31"/>
        <v>1</v>
      </c>
      <c r="AB120" s="44">
        <f t="shared" si="31"/>
        <v>1</v>
      </c>
      <c r="AC120" s="45">
        <f t="shared" si="31"/>
        <v>1</v>
      </c>
      <c r="AD120" s="43">
        <f t="shared" si="31"/>
        <v>1</v>
      </c>
      <c r="AE120" s="44">
        <f t="shared" si="31"/>
        <v>1</v>
      </c>
      <c r="AF120" s="44">
        <f t="shared" si="31"/>
        <v>1</v>
      </c>
      <c r="AG120" s="44">
        <f t="shared" si="31"/>
        <v>1</v>
      </c>
      <c r="AH120" s="44">
        <f t="shared" si="31"/>
        <v>1</v>
      </c>
      <c r="AI120" s="44">
        <f t="shared" si="31"/>
        <v>1</v>
      </c>
      <c r="AJ120" s="44">
        <f t="shared" si="31"/>
        <v>1</v>
      </c>
      <c r="AK120" s="44">
        <f t="shared" si="31"/>
        <v>1</v>
      </c>
      <c r="AL120" s="44">
        <f t="shared" si="30"/>
        <v>1</v>
      </c>
      <c r="AM120" s="44">
        <f t="shared" si="30"/>
        <v>1</v>
      </c>
      <c r="AN120" s="44">
        <f t="shared" si="30"/>
        <v>1</v>
      </c>
      <c r="AO120" s="45">
        <f t="shared" si="30"/>
        <v>1</v>
      </c>
      <c r="AP120" s="43">
        <f t="shared" si="30"/>
        <v>1</v>
      </c>
      <c r="AQ120" s="44">
        <f t="shared" si="30"/>
        <v>1</v>
      </c>
      <c r="AR120" s="44">
        <f t="shared" si="30"/>
        <v>1</v>
      </c>
      <c r="AS120" s="44">
        <f t="shared" si="30"/>
        <v>1</v>
      </c>
      <c r="AT120" s="44">
        <f t="shared" si="30"/>
        <v>1</v>
      </c>
      <c r="AU120" s="44">
        <f t="shared" si="30"/>
        <v>1</v>
      </c>
      <c r="AV120" s="44">
        <f t="shared" si="30"/>
        <v>1</v>
      </c>
      <c r="AW120" s="44">
        <f t="shared" si="30"/>
        <v>1</v>
      </c>
      <c r="AX120" s="44">
        <f t="shared" si="30"/>
        <v>1</v>
      </c>
      <c r="AY120" s="44">
        <f t="shared" si="30"/>
        <v>1</v>
      </c>
      <c r="AZ120" s="44">
        <f t="shared" si="30"/>
        <v>1</v>
      </c>
      <c r="BA120" s="45">
        <f t="shared" si="30"/>
        <v>1</v>
      </c>
    </row>
    <row r="121" spans="1:53" x14ac:dyDescent="0.25">
      <c r="A121" s="56"/>
      <c r="B121" s="56" t="s">
        <v>601</v>
      </c>
      <c r="C121" s="56" t="s">
        <v>439</v>
      </c>
      <c r="D121" s="57">
        <v>44927</v>
      </c>
      <c r="E121" s="57">
        <v>46357</v>
      </c>
      <c r="F121" s="43">
        <f t="shared" si="32"/>
        <v>1</v>
      </c>
      <c r="G121" s="44">
        <f t="shared" si="32"/>
        <v>1</v>
      </c>
      <c r="H121" s="44">
        <f t="shared" si="32"/>
        <v>1</v>
      </c>
      <c r="I121" s="44">
        <f t="shared" si="32"/>
        <v>1</v>
      </c>
      <c r="J121" s="44">
        <f t="shared" si="32"/>
        <v>1</v>
      </c>
      <c r="K121" s="44">
        <f t="shared" si="32"/>
        <v>1</v>
      </c>
      <c r="L121" s="44">
        <f t="shared" si="32"/>
        <v>1</v>
      </c>
      <c r="M121" s="44">
        <f t="shared" si="32"/>
        <v>1</v>
      </c>
      <c r="N121" s="44">
        <f t="shared" si="32"/>
        <v>1</v>
      </c>
      <c r="O121" s="44">
        <f t="shared" si="32"/>
        <v>1</v>
      </c>
      <c r="P121" s="44">
        <f t="shared" si="32"/>
        <v>1</v>
      </c>
      <c r="Q121" s="45">
        <f t="shared" si="32"/>
        <v>1</v>
      </c>
      <c r="R121" s="43">
        <f t="shared" si="32"/>
        <v>1</v>
      </c>
      <c r="S121" s="44">
        <f t="shared" si="32"/>
        <v>1</v>
      </c>
      <c r="T121" s="44">
        <f t="shared" si="32"/>
        <v>1</v>
      </c>
      <c r="U121" s="44">
        <f t="shared" si="32"/>
        <v>1</v>
      </c>
      <c r="V121" s="44">
        <f t="shared" si="31"/>
        <v>1</v>
      </c>
      <c r="W121" s="44">
        <f t="shared" si="31"/>
        <v>1</v>
      </c>
      <c r="X121" s="44">
        <f t="shared" si="31"/>
        <v>1</v>
      </c>
      <c r="Y121" s="44">
        <f t="shared" si="31"/>
        <v>1</v>
      </c>
      <c r="Z121" s="44">
        <f t="shared" si="31"/>
        <v>1</v>
      </c>
      <c r="AA121" s="44">
        <f t="shared" si="31"/>
        <v>1</v>
      </c>
      <c r="AB121" s="44">
        <f t="shared" si="31"/>
        <v>1</v>
      </c>
      <c r="AC121" s="45">
        <f t="shared" si="31"/>
        <v>1</v>
      </c>
      <c r="AD121" s="43">
        <f t="shared" si="31"/>
        <v>1</v>
      </c>
      <c r="AE121" s="44">
        <f t="shared" si="31"/>
        <v>1</v>
      </c>
      <c r="AF121" s="44">
        <f t="shared" si="31"/>
        <v>1</v>
      </c>
      <c r="AG121" s="44">
        <f t="shared" si="31"/>
        <v>1</v>
      </c>
      <c r="AH121" s="44">
        <f t="shared" si="31"/>
        <v>1</v>
      </c>
      <c r="AI121" s="44">
        <f t="shared" si="31"/>
        <v>1</v>
      </c>
      <c r="AJ121" s="44">
        <f t="shared" si="31"/>
        <v>1</v>
      </c>
      <c r="AK121" s="44">
        <f t="shared" si="31"/>
        <v>1</v>
      </c>
      <c r="AL121" s="44">
        <f t="shared" si="30"/>
        <v>1</v>
      </c>
      <c r="AM121" s="44">
        <f t="shared" si="30"/>
        <v>1</v>
      </c>
      <c r="AN121" s="44">
        <f t="shared" si="30"/>
        <v>1</v>
      </c>
      <c r="AO121" s="45">
        <f t="shared" si="30"/>
        <v>1</v>
      </c>
      <c r="AP121" s="43">
        <f t="shared" si="30"/>
        <v>1</v>
      </c>
      <c r="AQ121" s="44">
        <f t="shared" si="30"/>
        <v>1</v>
      </c>
      <c r="AR121" s="44">
        <f t="shared" si="30"/>
        <v>1</v>
      </c>
      <c r="AS121" s="44">
        <f t="shared" si="30"/>
        <v>1</v>
      </c>
      <c r="AT121" s="44">
        <f t="shared" si="30"/>
        <v>1</v>
      </c>
      <c r="AU121" s="44">
        <f t="shared" si="30"/>
        <v>1</v>
      </c>
      <c r="AV121" s="44">
        <f t="shared" si="30"/>
        <v>1</v>
      </c>
      <c r="AW121" s="44">
        <f t="shared" si="30"/>
        <v>1</v>
      </c>
      <c r="AX121" s="44">
        <f t="shared" si="30"/>
        <v>1</v>
      </c>
      <c r="AY121" s="44">
        <f t="shared" si="30"/>
        <v>1</v>
      </c>
      <c r="AZ121" s="44">
        <f t="shared" si="30"/>
        <v>1</v>
      </c>
      <c r="BA121" s="45">
        <f t="shared" si="30"/>
        <v>1</v>
      </c>
    </row>
    <row r="122" spans="1:53" x14ac:dyDescent="0.25">
      <c r="A122" s="56"/>
      <c r="B122" s="56" t="s">
        <v>602</v>
      </c>
      <c r="C122" s="56" t="s">
        <v>442</v>
      </c>
      <c r="D122" s="57">
        <v>44927</v>
      </c>
      <c r="E122" s="57">
        <v>46357</v>
      </c>
      <c r="F122" s="43">
        <f t="shared" si="32"/>
        <v>1</v>
      </c>
      <c r="G122" s="44">
        <f t="shared" si="32"/>
        <v>1</v>
      </c>
      <c r="H122" s="44">
        <f t="shared" si="32"/>
        <v>1</v>
      </c>
      <c r="I122" s="44">
        <f t="shared" si="32"/>
        <v>1</v>
      </c>
      <c r="J122" s="44">
        <f t="shared" si="32"/>
        <v>1</v>
      </c>
      <c r="K122" s="44">
        <f t="shared" si="32"/>
        <v>1</v>
      </c>
      <c r="L122" s="44">
        <f t="shared" si="32"/>
        <v>1</v>
      </c>
      <c r="M122" s="44">
        <f t="shared" si="32"/>
        <v>1</v>
      </c>
      <c r="N122" s="44">
        <f t="shared" si="32"/>
        <v>1</v>
      </c>
      <c r="O122" s="44">
        <f t="shared" si="32"/>
        <v>1</v>
      </c>
      <c r="P122" s="44">
        <f t="shared" si="32"/>
        <v>1</v>
      </c>
      <c r="Q122" s="45">
        <f t="shared" si="32"/>
        <v>1</v>
      </c>
      <c r="R122" s="43">
        <f t="shared" si="32"/>
        <v>1</v>
      </c>
      <c r="S122" s="44">
        <f t="shared" si="32"/>
        <v>1</v>
      </c>
      <c r="T122" s="44">
        <f t="shared" si="32"/>
        <v>1</v>
      </c>
      <c r="U122" s="44">
        <f t="shared" si="32"/>
        <v>1</v>
      </c>
      <c r="V122" s="44">
        <f t="shared" si="31"/>
        <v>1</v>
      </c>
      <c r="W122" s="44">
        <f t="shared" si="31"/>
        <v>1</v>
      </c>
      <c r="X122" s="44">
        <f t="shared" si="31"/>
        <v>1</v>
      </c>
      <c r="Y122" s="44">
        <f t="shared" si="31"/>
        <v>1</v>
      </c>
      <c r="Z122" s="44">
        <f t="shared" si="31"/>
        <v>1</v>
      </c>
      <c r="AA122" s="44">
        <f t="shared" si="31"/>
        <v>1</v>
      </c>
      <c r="AB122" s="44">
        <f t="shared" si="31"/>
        <v>1</v>
      </c>
      <c r="AC122" s="45">
        <f t="shared" si="31"/>
        <v>1</v>
      </c>
      <c r="AD122" s="43">
        <f t="shared" si="31"/>
        <v>1</v>
      </c>
      <c r="AE122" s="44">
        <f t="shared" si="31"/>
        <v>1</v>
      </c>
      <c r="AF122" s="44">
        <f t="shared" si="31"/>
        <v>1</v>
      </c>
      <c r="AG122" s="44">
        <f t="shared" si="31"/>
        <v>1</v>
      </c>
      <c r="AH122" s="44">
        <f t="shared" si="31"/>
        <v>1</v>
      </c>
      <c r="AI122" s="44">
        <f t="shared" si="31"/>
        <v>1</v>
      </c>
      <c r="AJ122" s="44">
        <f t="shared" si="31"/>
        <v>1</v>
      </c>
      <c r="AK122" s="44">
        <f t="shared" si="31"/>
        <v>1</v>
      </c>
      <c r="AL122" s="44">
        <f t="shared" si="30"/>
        <v>1</v>
      </c>
      <c r="AM122" s="44">
        <f t="shared" si="30"/>
        <v>1</v>
      </c>
      <c r="AN122" s="44">
        <f t="shared" si="30"/>
        <v>1</v>
      </c>
      <c r="AO122" s="45">
        <f t="shared" si="30"/>
        <v>1</v>
      </c>
      <c r="AP122" s="43">
        <f t="shared" si="30"/>
        <v>1</v>
      </c>
      <c r="AQ122" s="44">
        <f t="shared" si="30"/>
        <v>1</v>
      </c>
      <c r="AR122" s="44">
        <f t="shared" si="30"/>
        <v>1</v>
      </c>
      <c r="AS122" s="44">
        <f t="shared" si="30"/>
        <v>1</v>
      </c>
      <c r="AT122" s="44">
        <f t="shared" si="30"/>
        <v>1</v>
      </c>
      <c r="AU122" s="44">
        <f t="shared" si="30"/>
        <v>1</v>
      </c>
      <c r="AV122" s="44">
        <f t="shared" si="30"/>
        <v>1</v>
      </c>
      <c r="AW122" s="44">
        <f t="shared" si="30"/>
        <v>1</v>
      </c>
      <c r="AX122" s="44">
        <f t="shared" si="30"/>
        <v>1</v>
      </c>
      <c r="AY122" s="44">
        <f t="shared" si="30"/>
        <v>1</v>
      </c>
      <c r="AZ122" s="44">
        <f t="shared" si="30"/>
        <v>1</v>
      </c>
      <c r="BA122" s="45">
        <f t="shared" si="30"/>
        <v>1</v>
      </c>
    </row>
    <row r="123" spans="1:53" x14ac:dyDescent="0.25">
      <c r="A123" s="56"/>
      <c r="B123" s="56" t="s">
        <v>603</v>
      </c>
      <c r="C123" s="56" t="s">
        <v>445</v>
      </c>
      <c r="D123" s="57">
        <v>44927</v>
      </c>
      <c r="E123" s="57">
        <v>46357</v>
      </c>
      <c r="F123" s="43">
        <f t="shared" si="32"/>
        <v>1</v>
      </c>
      <c r="G123" s="44">
        <f t="shared" si="32"/>
        <v>1</v>
      </c>
      <c r="H123" s="44">
        <f t="shared" si="32"/>
        <v>1</v>
      </c>
      <c r="I123" s="44">
        <f t="shared" si="32"/>
        <v>1</v>
      </c>
      <c r="J123" s="44">
        <f t="shared" si="32"/>
        <v>1</v>
      </c>
      <c r="K123" s="44">
        <f t="shared" si="32"/>
        <v>1</v>
      </c>
      <c r="L123" s="44">
        <f t="shared" si="32"/>
        <v>1</v>
      </c>
      <c r="M123" s="44">
        <f t="shared" si="32"/>
        <v>1</v>
      </c>
      <c r="N123" s="44">
        <f t="shared" si="32"/>
        <v>1</v>
      </c>
      <c r="O123" s="44">
        <f t="shared" si="32"/>
        <v>1</v>
      </c>
      <c r="P123" s="44">
        <f t="shared" si="32"/>
        <v>1</v>
      </c>
      <c r="Q123" s="45">
        <f t="shared" si="32"/>
        <v>1</v>
      </c>
      <c r="R123" s="43">
        <f t="shared" si="32"/>
        <v>1</v>
      </c>
      <c r="S123" s="44">
        <f t="shared" si="32"/>
        <v>1</v>
      </c>
      <c r="T123" s="44">
        <f t="shared" si="32"/>
        <v>1</v>
      </c>
      <c r="U123" s="44">
        <f t="shared" si="32"/>
        <v>1</v>
      </c>
      <c r="V123" s="44">
        <f t="shared" si="31"/>
        <v>1</v>
      </c>
      <c r="W123" s="44">
        <f t="shared" si="31"/>
        <v>1</v>
      </c>
      <c r="X123" s="44">
        <f t="shared" si="31"/>
        <v>1</v>
      </c>
      <c r="Y123" s="44">
        <f t="shared" si="31"/>
        <v>1</v>
      </c>
      <c r="Z123" s="44">
        <f t="shared" si="31"/>
        <v>1</v>
      </c>
      <c r="AA123" s="44">
        <f t="shared" si="31"/>
        <v>1</v>
      </c>
      <c r="AB123" s="44">
        <f t="shared" si="31"/>
        <v>1</v>
      </c>
      <c r="AC123" s="45">
        <f t="shared" si="31"/>
        <v>1</v>
      </c>
      <c r="AD123" s="43">
        <f t="shared" si="31"/>
        <v>1</v>
      </c>
      <c r="AE123" s="44">
        <f t="shared" si="31"/>
        <v>1</v>
      </c>
      <c r="AF123" s="44">
        <f t="shared" si="31"/>
        <v>1</v>
      </c>
      <c r="AG123" s="44">
        <f t="shared" si="31"/>
        <v>1</v>
      </c>
      <c r="AH123" s="44">
        <f t="shared" si="31"/>
        <v>1</v>
      </c>
      <c r="AI123" s="44">
        <f t="shared" si="31"/>
        <v>1</v>
      </c>
      <c r="AJ123" s="44">
        <f t="shared" si="31"/>
        <v>1</v>
      </c>
      <c r="AK123" s="44">
        <f t="shared" si="31"/>
        <v>1</v>
      </c>
      <c r="AL123" s="44">
        <f t="shared" si="30"/>
        <v>1</v>
      </c>
      <c r="AM123" s="44">
        <f t="shared" si="30"/>
        <v>1</v>
      </c>
      <c r="AN123" s="44">
        <f t="shared" si="30"/>
        <v>1</v>
      </c>
      <c r="AO123" s="45">
        <f t="shared" si="30"/>
        <v>1</v>
      </c>
      <c r="AP123" s="43">
        <f t="shared" si="30"/>
        <v>1</v>
      </c>
      <c r="AQ123" s="44">
        <f t="shared" si="30"/>
        <v>1</v>
      </c>
      <c r="AR123" s="44">
        <f t="shared" si="30"/>
        <v>1</v>
      </c>
      <c r="AS123" s="44">
        <f t="shared" si="30"/>
        <v>1</v>
      </c>
      <c r="AT123" s="44">
        <f t="shared" si="30"/>
        <v>1</v>
      </c>
      <c r="AU123" s="44">
        <f t="shared" si="30"/>
        <v>1</v>
      </c>
      <c r="AV123" s="44">
        <f t="shared" si="30"/>
        <v>1</v>
      </c>
      <c r="AW123" s="44">
        <f t="shared" si="30"/>
        <v>1</v>
      </c>
      <c r="AX123" s="44">
        <f t="shared" si="30"/>
        <v>1</v>
      </c>
      <c r="AY123" s="44">
        <f t="shared" si="30"/>
        <v>1</v>
      </c>
      <c r="AZ123" s="44">
        <f t="shared" si="30"/>
        <v>1</v>
      </c>
      <c r="BA123" s="45">
        <f t="shared" si="30"/>
        <v>1</v>
      </c>
    </row>
    <row r="124" spans="1:53" x14ac:dyDescent="0.25">
      <c r="A124" s="56"/>
      <c r="B124" s="56" t="s">
        <v>604</v>
      </c>
      <c r="C124" s="56" t="s">
        <v>448</v>
      </c>
      <c r="D124" s="57">
        <v>44927</v>
      </c>
      <c r="E124" s="57">
        <v>46357</v>
      </c>
      <c r="F124" s="43">
        <f t="shared" si="32"/>
        <v>1</v>
      </c>
      <c r="G124" s="44">
        <f t="shared" si="32"/>
        <v>1</v>
      </c>
      <c r="H124" s="44">
        <f t="shared" si="32"/>
        <v>1</v>
      </c>
      <c r="I124" s="44">
        <f t="shared" si="32"/>
        <v>1</v>
      </c>
      <c r="J124" s="44">
        <f t="shared" si="32"/>
        <v>1</v>
      </c>
      <c r="K124" s="44">
        <f t="shared" si="32"/>
        <v>1</v>
      </c>
      <c r="L124" s="44">
        <f t="shared" si="32"/>
        <v>1</v>
      </c>
      <c r="M124" s="44">
        <f t="shared" si="32"/>
        <v>1</v>
      </c>
      <c r="N124" s="44">
        <f t="shared" si="32"/>
        <v>1</v>
      </c>
      <c r="O124" s="44">
        <f t="shared" si="32"/>
        <v>1</v>
      </c>
      <c r="P124" s="44">
        <f t="shared" si="32"/>
        <v>1</v>
      </c>
      <c r="Q124" s="45">
        <f t="shared" si="32"/>
        <v>1</v>
      </c>
      <c r="R124" s="43">
        <f t="shared" si="32"/>
        <v>1</v>
      </c>
      <c r="S124" s="44">
        <f t="shared" si="32"/>
        <v>1</v>
      </c>
      <c r="T124" s="44">
        <f t="shared" si="32"/>
        <v>1</v>
      </c>
      <c r="U124" s="44">
        <f t="shared" si="32"/>
        <v>1</v>
      </c>
      <c r="V124" s="44">
        <f t="shared" si="31"/>
        <v>1</v>
      </c>
      <c r="W124" s="44">
        <f t="shared" si="31"/>
        <v>1</v>
      </c>
      <c r="X124" s="44">
        <f t="shared" si="31"/>
        <v>1</v>
      </c>
      <c r="Y124" s="44">
        <f t="shared" si="31"/>
        <v>1</v>
      </c>
      <c r="Z124" s="44">
        <f t="shared" si="31"/>
        <v>1</v>
      </c>
      <c r="AA124" s="44">
        <f t="shared" si="31"/>
        <v>1</v>
      </c>
      <c r="AB124" s="44">
        <f t="shared" si="31"/>
        <v>1</v>
      </c>
      <c r="AC124" s="45">
        <f t="shared" si="31"/>
        <v>1</v>
      </c>
      <c r="AD124" s="43">
        <f t="shared" si="31"/>
        <v>1</v>
      </c>
      <c r="AE124" s="44">
        <f t="shared" si="31"/>
        <v>1</v>
      </c>
      <c r="AF124" s="44">
        <f t="shared" si="31"/>
        <v>1</v>
      </c>
      <c r="AG124" s="44">
        <f t="shared" si="31"/>
        <v>1</v>
      </c>
      <c r="AH124" s="44">
        <f t="shared" si="31"/>
        <v>1</v>
      </c>
      <c r="AI124" s="44">
        <f t="shared" si="31"/>
        <v>1</v>
      </c>
      <c r="AJ124" s="44">
        <f t="shared" si="31"/>
        <v>1</v>
      </c>
      <c r="AK124" s="44">
        <f t="shared" si="31"/>
        <v>1</v>
      </c>
      <c r="AL124" s="44">
        <f t="shared" si="30"/>
        <v>1</v>
      </c>
      <c r="AM124" s="44">
        <f t="shared" si="30"/>
        <v>1</v>
      </c>
      <c r="AN124" s="44">
        <f t="shared" si="30"/>
        <v>1</v>
      </c>
      <c r="AO124" s="45">
        <f t="shared" si="30"/>
        <v>1</v>
      </c>
      <c r="AP124" s="43">
        <f t="shared" si="30"/>
        <v>1</v>
      </c>
      <c r="AQ124" s="44">
        <f t="shared" si="30"/>
        <v>1</v>
      </c>
      <c r="AR124" s="44">
        <f t="shared" si="30"/>
        <v>1</v>
      </c>
      <c r="AS124" s="44">
        <f t="shared" si="30"/>
        <v>1</v>
      </c>
      <c r="AT124" s="44">
        <f t="shared" si="30"/>
        <v>1</v>
      </c>
      <c r="AU124" s="44">
        <f t="shared" si="30"/>
        <v>1</v>
      </c>
      <c r="AV124" s="44">
        <f t="shared" si="30"/>
        <v>1</v>
      </c>
      <c r="AW124" s="44">
        <f t="shared" si="30"/>
        <v>1</v>
      </c>
      <c r="AX124" s="44">
        <f t="shared" si="30"/>
        <v>1</v>
      </c>
      <c r="AY124" s="44">
        <f t="shared" si="30"/>
        <v>1</v>
      </c>
      <c r="AZ124" s="44">
        <f t="shared" si="30"/>
        <v>1</v>
      </c>
      <c r="BA124" s="45">
        <f t="shared" si="30"/>
        <v>1</v>
      </c>
    </row>
    <row r="125" spans="1:53" x14ac:dyDescent="0.25">
      <c r="A125" s="56" t="s">
        <v>451</v>
      </c>
      <c r="B125" s="56" t="s">
        <v>605</v>
      </c>
      <c r="C125" s="56" t="s">
        <v>452</v>
      </c>
      <c r="D125" s="57">
        <v>44927</v>
      </c>
      <c r="E125" s="57">
        <v>46357</v>
      </c>
      <c r="F125" s="43">
        <f t="shared" si="32"/>
        <v>1</v>
      </c>
      <c r="G125" s="44">
        <f t="shared" si="32"/>
        <v>1</v>
      </c>
      <c r="H125" s="44">
        <f t="shared" si="32"/>
        <v>1</v>
      </c>
      <c r="I125" s="44">
        <f t="shared" si="32"/>
        <v>1</v>
      </c>
      <c r="J125" s="44">
        <f t="shared" si="32"/>
        <v>1</v>
      </c>
      <c r="K125" s="44">
        <f t="shared" si="32"/>
        <v>1</v>
      </c>
      <c r="L125" s="44">
        <f t="shared" si="32"/>
        <v>1</v>
      </c>
      <c r="M125" s="44">
        <f t="shared" si="32"/>
        <v>1</v>
      </c>
      <c r="N125" s="44">
        <f t="shared" si="32"/>
        <v>1</v>
      </c>
      <c r="O125" s="44">
        <f t="shared" si="32"/>
        <v>1</v>
      </c>
      <c r="P125" s="44">
        <f t="shared" si="32"/>
        <v>1</v>
      </c>
      <c r="Q125" s="45">
        <f t="shared" si="32"/>
        <v>1</v>
      </c>
      <c r="R125" s="43">
        <f t="shared" si="32"/>
        <v>1</v>
      </c>
      <c r="S125" s="44">
        <f t="shared" si="32"/>
        <v>1</v>
      </c>
      <c r="T125" s="44">
        <f t="shared" si="32"/>
        <v>1</v>
      </c>
      <c r="U125" s="44">
        <f t="shared" si="32"/>
        <v>1</v>
      </c>
      <c r="V125" s="44">
        <f t="shared" si="31"/>
        <v>1</v>
      </c>
      <c r="W125" s="44">
        <f t="shared" si="31"/>
        <v>1</v>
      </c>
      <c r="X125" s="44">
        <f t="shared" si="31"/>
        <v>1</v>
      </c>
      <c r="Y125" s="44">
        <f t="shared" si="31"/>
        <v>1</v>
      </c>
      <c r="Z125" s="44">
        <f t="shared" si="31"/>
        <v>1</v>
      </c>
      <c r="AA125" s="44">
        <f t="shared" si="31"/>
        <v>1</v>
      </c>
      <c r="AB125" s="44">
        <f t="shared" si="31"/>
        <v>1</v>
      </c>
      <c r="AC125" s="45">
        <f t="shared" si="31"/>
        <v>1</v>
      </c>
      <c r="AD125" s="43">
        <f t="shared" si="31"/>
        <v>1</v>
      </c>
      <c r="AE125" s="44">
        <f t="shared" si="31"/>
        <v>1</v>
      </c>
      <c r="AF125" s="44">
        <f t="shared" si="31"/>
        <v>1</v>
      </c>
      <c r="AG125" s="44">
        <f t="shared" si="31"/>
        <v>1</v>
      </c>
      <c r="AH125" s="44">
        <f t="shared" si="31"/>
        <v>1</v>
      </c>
      <c r="AI125" s="44">
        <f t="shared" si="31"/>
        <v>1</v>
      </c>
      <c r="AJ125" s="44">
        <f t="shared" si="31"/>
        <v>1</v>
      </c>
      <c r="AK125" s="44">
        <f t="shared" si="31"/>
        <v>1</v>
      </c>
      <c r="AL125" s="44">
        <f t="shared" si="30"/>
        <v>1</v>
      </c>
      <c r="AM125" s="44">
        <f t="shared" si="30"/>
        <v>1</v>
      </c>
      <c r="AN125" s="44">
        <f t="shared" si="30"/>
        <v>1</v>
      </c>
      <c r="AO125" s="45">
        <f t="shared" si="30"/>
        <v>1</v>
      </c>
      <c r="AP125" s="43">
        <f t="shared" si="30"/>
        <v>1</v>
      </c>
      <c r="AQ125" s="44">
        <f t="shared" si="30"/>
        <v>1</v>
      </c>
      <c r="AR125" s="44">
        <f t="shared" si="30"/>
        <v>1</v>
      </c>
      <c r="AS125" s="44">
        <f t="shared" si="30"/>
        <v>1</v>
      </c>
      <c r="AT125" s="44">
        <f t="shared" si="30"/>
        <v>1</v>
      </c>
      <c r="AU125" s="44">
        <f t="shared" si="30"/>
        <v>1</v>
      </c>
      <c r="AV125" s="44">
        <f t="shared" si="30"/>
        <v>1</v>
      </c>
      <c r="AW125" s="44">
        <f t="shared" si="30"/>
        <v>1</v>
      </c>
      <c r="AX125" s="44">
        <f t="shared" si="30"/>
        <v>1</v>
      </c>
      <c r="AY125" s="44">
        <f t="shared" si="30"/>
        <v>1</v>
      </c>
      <c r="AZ125" s="44">
        <f t="shared" si="30"/>
        <v>1</v>
      </c>
      <c r="BA125" s="45">
        <f t="shared" si="30"/>
        <v>1</v>
      </c>
    </row>
    <row r="126" spans="1:53" x14ac:dyDescent="0.25">
      <c r="A126" s="56"/>
      <c r="B126" s="56" t="s">
        <v>606</v>
      </c>
      <c r="C126" s="56" t="s">
        <v>458</v>
      </c>
      <c r="D126" s="57">
        <v>44927</v>
      </c>
      <c r="E126" s="57">
        <v>46357</v>
      </c>
      <c r="F126" s="43">
        <f t="shared" si="32"/>
        <v>1</v>
      </c>
      <c r="G126" s="44">
        <f t="shared" si="32"/>
        <v>1</v>
      </c>
      <c r="H126" s="44">
        <f t="shared" si="32"/>
        <v>1</v>
      </c>
      <c r="I126" s="44">
        <f t="shared" si="32"/>
        <v>1</v>
      </c>
      <c r="J126" s="44">
        <f t="shared" si="32"/>
        <v>1</v>
      </c>
      <c r="K126" s="44">
        <f t="shared" si="32"/>
        <v>1</v>
      </c>
      <c r="L126" s="44">
        <f t="shared" si="32"/>
        <v>1</v>
      </c>
      <c r="M126" s="44">
        <f t="shared" si="32"/>
        <v>1</v>
      </c>
      <c r="N126" s="44">
        <f t="shared" si="32"/>
        <v>1</v>
      </c>
      <c r="O126" s="44">
        <f t="shared" si="32"/>
        <v>1</v>
      </c>
      <c r="P126" s="44">
        <f t="shared" si="32"/>
        <v>1</v>
      </c>
      <c r="Q126" s="45">
        <f t="shared" si="32"/>
        <v>1</v>
      </c>
      <c r="R126" s="43">
        <f t="shared" si="32"/>
        <v>1</v>
      </c>
      <c r="S126" s="44">
        <f t="shared" si="32"/>
        <v>1</v>
      </c>
      <c r="T126" s="44">
        <f t="shared" si="32"/>
        <v>1</v>
      </c>
      <c r="U126" s="44">
        <f t="shared" si="32"/>
        <v>1</v>
      </c>
      <c r="V126" s="44">
        <f t="shared" si="31"/>
        <v>1</v>
      </c>
      <c r="W126" s="44">
        <f t="shared" si="31"/>
        <v>1</v>
      </c>
      <c r="X126" s="44">
        <f t="shared" si="31"/>
        <v>1</v>
      </c>
      <c r="Y126" s="44">
        <f t="shared" si="31"/>
        <v>1</v>
      </c>
      <c r="Z126" s="44">
        <f t="shared" si="31"/>
        <v>1</v>
      </c>
      <c r="AA126" s="44">
        <f t="shared" si="31"/>
        <v>1</v>
      </c>
      <c r="AB126" s="44">
        <f t="shared" si="31"/>
        <v>1</v>
      </c>
      <c r="AC126" s="45">
        <f t="shared" si="31"/>
        <v>1</v>
      </c>
      <c r="AD126" s="43">
        <f t="shared" si="31"/>
        <v>1</v>
      </c>
      <c r="AE126" s="44">
        <f t="shared" si="31"/>
        <v>1</v>
      </c>
      <c r="AF126" s="44">
        <f t="shared" si="31"/>
        <v>1</v>
      </c>
      <c r="AG126" s="44">
        <f t="shared" si="31"/>
        <v>1</v>
      </c>
      <c r="AH126" s="44">
        <f t="shared" si="31"/>
        <v>1</v>
      </c>
      <c r="AI126" s="44">
        <f t="shared" si="31"/>
        <v>1</v>
      </c>
      <c r="AJ126" s="44">
        <f t="shared" si="31"/>
        <v>1</v>
      </c>
      <c r="AK126" s="44">
        <f t="shared" si="31"/>
        <v>1</v>
      </c>
      <c r="AL126" s="44">
        <f t="shared" si="30"/>
        <v>1</v>
      </c>
      <c r="AM126" s="44">
        <f t="shared" si="30"/>
        <v>1</v>
      </c>
      <c r="AN126" s="44">
        <f t="shared" si="30"/>
        <v>1</v>
      </c>
      <c r="AO126" s="45">
        <f t="shared" si="30"/>
        <v>1</v>
      </c>
      <c r="AP126" s="43">
        <f t="shared" si="30"/>
        <v>1</v>
      </c>
      <c r="AQ126" s="44">
        <f t="shared" si="30"/>
        <v>1</v>
      </c>
      <c r="AR126" s="44">
        <f t="shared" si="30"/>
        <v>1</v>
      </c>
      <c r="AS126" s="44">
        <f t="shared" si="30"/>
        <v>1</v>
      </c>
      <c r="AT126" s="44">
        <f t="shared" si="30"/>
        <v>1</v>
      </c>
      <c r="AU126" s="44">
        <f t="shared" si="30"/>
        <v>1</v>
      </c>
      <c r="AV126" s="44">
        <f t="shared" si="30"/>
        <v>1</v>
      </c>
      <c r="AW126" s="44">
        <f t="shared" si="30"/>
        <v>1</v>
      </c>
      <c r="AX126" s="44">
        <f t="shared" si="30"/>
        <v>1</v>
      </c>
      <c r="AY126" s="44">
        <f t="shared" si="30"/>
        <v>1</v>
      </c>
      <c r="AZ126" s="44">
        <f t="shared" si="30"/>
        <v>1</v>
      </c>
      <c r="BA126" s="45">
        <f t="shared" si="30"/>
        <v>1</v>
      </c>
    </row>
    <row r="127" spans="1:53" x14ac:dyDescent="0.25">
      <c r="A127" s="56"/>
      <c r="B127" s="56" t="s">
        <v>607</v>
      </c>
      <c r="C127" s="56" t="s">
        <v>463</v>
      </c>
      <c r="D127" s="57">
        <v>44927</v>
      </c>
      <c r="E127" s="57">
        <v>46357</v>
      </c>
      <c r="F127" s="43">
        <f t="shared" si="32"/>
        <v>1</v>
      </c>
      <c r="G127" s="44">
        <f t="shared" si="32"/>
        <v>1</v>
      </c>
      <c r="H127" s="44">
        <f t="shared" si="32"/>
        <v>1</v>
      </c>
      <c r="I127" s="44">
        <f t="shared" si="32"/>
        <v>1</v>
      </c>
      <c r="J127" s="44">
        <f t="shared" si="32"/>
        <v>1</v>
      </c>
      <c r="K127" s="44">
        <f t="shared" si="32"/>
        <v>1</v>
      </c>
      <c r="L127" s="44">
        <f t="shared" si="32"/>
        <v>1</v>
      </c>
      <c r="M127" s="44">
        <f t="shared" si="32"/>
        <v>1</v>
      </c>
      <c r="N127" s="44">
        <f t="shared" si="32"/>
        <v>1</v>
      </c>
      <c r="O127" s="44">
        <f t="shared" si="32"/>
        <v>1</v>
      </c>
      <c r="P127" s="44">
        <f t="shared" si="32"/>
        <v>1</v>
      </c>
      <c r="Q127" s="45">
        <f t="shared" si="32"/>
        <v>1</v>
      </c>
      <c r="R127" s="43">
        <f t="shared" si="32"/>
        <v>1</v>
      </c>
      <c r="S127" s="44">
        <f t="shared" si="32"/>
        <v>1</v>
      </c>
      <c r="T127" s="44">
        <f t="shared" si="32"/>
        <v>1</v>
      </c>
      <c r="U127" s="44">
        <f t="shared" si="32"/>
        <v>1</v>
      </c>
      <c r="V127" s="44">
        <f t="shared" si="31"/>
        <v>1</v>
      </c>
      <c r="W127" s="44">
        <f t="shared" si="31"/>
        <v>1</v>
      </c>
      <c r="X127" s="44">
        <f t="shared" si="31"/>
        <v>1</v>
      </c>
      <c r="Y127" s="44">
        <f t="shared" si="31"/>
        <v>1</v>
      </c>
      <c r="Z127" s="44">
        <f t="shared" si="31"/>
        <v>1</v>
      </c>
      <c r="AA127" s="44">
        <f t="shared" si="31"/>
        <v>1</v>
      </c>
      <c r="AB127" s="44">
        <f t="shared" si="31"/>
        <v>1</v>
      </c>
      <c r="AC127" s="45">
        <f t="shared" si="31"/>
        <v>1</v>
      </c>
      <c r="AD127" s="43">
        <f t="shared" si="31"/>
        <v>1</v>
      </c>
      <c r="AE127" s="44">
        <f t="shared" si="31"/>
        <v>1</v>
      </c>
      <c r="AF127" s="44">
        <f t="shared" si="31"/>
        <v>1</v>
      </c>
      <c r="AG127" s="44">
        <f t="shared" si="31"/>
        <v>1</v>
      </c>
      <c r="AH127" s="44">
        <f t="shared" si="31"/>
        <v>1</v>
      </c>
      <c r="AI127" s="44">
        <f t="shared" si="31"/>
        <v>1</v>
      </c>
      <c r="AJ127" s="44">
        <f t="shared" si="31"/>
        <v>1</v>
      </c>
      <c r="AK127" s="44">
        <f t="shared" si="31"/>
        <v>1</v>
      </c>
      <c r="AL127" s="44">
        <f t="shared" si="30"/>
        <v>1</v>
      </c>
      <c r="AM127" s="44">
        <f t="shared" si="30"/>
        <v>1</v>
      </c>
      <c r="AN127" s="44">
        <f t="shared" si="30"/>
        <v>1</v>
      </c>
      <c r="AO127" s="45">
        <f t="shared" si="30"/>
        <v>1</v>
      </c>
      <c r="AP127" s="43">
        <f t="shared" si="30"/>
        <v>1</v>
      </c>
      <c r="AQ127" s="44">
        <f t="shared" si="30"/>
        <v>1</v>
      </c>
      <c r="AR127" s="44">
        <f t="shared" si="30"/>
        <v>1</v>
      </c>
      <c r="AS127" s="44">
        <f t="shared" si="30"/>
        <v>1</v>
      </c>
      <c r="AT127" s="44">
        <f t="shared" si="30"/>
        <v>1</v>
      </c>
      <c r="AU127" s="44">
        <f t="shared" si="30"/>
        <v>1</v>
      </c>
      <c r="AV127" s="44">
        <f t="shared" si="30"/>
        <v>1</v>
      </c>
      <c r="AW127" s="44">
        <f t="shared" si="30"/>
        <v>1</v>
      </c>
      <c r="AX127" s="44">
        <f t="shared" si="30"/>
        <v>1</v>
      </c>
      <c r="AY127" s="44">
        <f t="shared" si="30"/>
        <v>1</v>
      </c>
      <c r="AZ127" s="44">
        <f t="shared" si="30"/>
        <v>1</v>
      </c>
      <c r="BA127" s="45">
        <f t="shared" si="30"/>
        <v>1</v>
      </c>
    </row>
    <row r="128" spans="1:53" x14ac:dyDescent="0.25">
      <c r="A128" s="56" t="s">
        <v>466</v>
      </c>
      <c r="B128" s="56" t="s">
        <v>608</v>
      </c>
      <c r="C128" s="56" t="s">
        <v>467</v>
      </c>
      <c r="D128" s="57">
        <v>44927</v>
      </c>
      <c r="E128" s="57">
        <v>45261</v>
      </c>
      <c r="F128" s="46">
        <f t="shared" si="32"/>
        <v>1</v>
      </c>
      <c r="G128" s="47">
        <f t="shared" si="32"/>
        <v>1</v>
      </c>
      <c r="H128" s="47">
        <f t="shared" si="32"/>
        <v>1</v>
      </c>
      <c r="I128" s="47">
        <f t="shared" si="32"/>
        <v>1</v>
      </c>
      <c r="J128" s="47">
        <f t="shared" si="32"/>
        <v>1</v>
      </c>
      <c r="K128" s="47">
        <f t="shared" si="32"/>
        <v>1</v>
      </c>
      <c r="L128" s="47">
        <f t="shared" si="32"/>
        <v>1</v>
      </c>
      <c r="M128" s="47">
        <f t="shared" si="32"/>
        <v>1</v>
      </c>
      <c r="N128" s="47">
        <f t="shared" si="32"/>
        <v>1</v>
      </c>
      <c r="O128" s="47">
        <f t="shared" si="32"/>
        <v>1</v>
      </c>
      <c r="P128" s="47">
        <f t="shared" si="32"/>
        <v>1</v>
      </c>
      <c r="Q128" s="48">
        <f t="shared" si="32"/>
        <v>1</v>
      </c>
      <c r="R128" s="46">
        <f t="shared" si="32"/>
        <v>0</v>
      </c>
      <c r="S128" s="47">
        <f t="shared" si="32"/>
        <v>0</v>
      </c>
      <c r="T128" s="47">
        <f t="shared" si="32"/>
        <v>0</v>
      </c>
      <c r="U128" s="47">
        <f t="shared" si="32"/>
        <v>0</v>
      </c>
      <c r="V128" s="47">
        <f t="shared" si="31"/>
        <v>0</v>
      </c>
      <c r="W128" s="47">
        <f t="shared" si="31"/>
        <v>0</v>
      </c>
      <c r="X128" s="47">
        <f t="shared" si="31"/>
        <v>0</v>
      </c>
      <c r="Y128" s="47">
        <f t="shared" si="31"/>
        <v>0</v>
      </c>
      <c r="Z128" s="47">
        <f t="shared" si="31"/>
        <v>0</v>
      </c>
      <c r="AA128" s="47">
        <f t="shared" si="31"/>
        <v>0</v>
      </c>
      <c r="AB128" s="47">
        <f t="shared" si="31"/>
        <v>0</v>
      </c>
      <c r="AC128" s="48">
        <f t="shared" si="31"/>
        <v>0</v>
      </c>
      <c r="AD128" s="46">
        <f t="shared" si="31"/>
        <v>0</v>
      </c>
      <c r="AE128" s="47">
        <f t="shared" si="31"/>
        <v>0</v>
      </c>
      <c r="AF128" s="47">
        <f t="shared" si="31"/>
        <v>0</v>
      </c>
      <c r="AG128" s="47">
        <f t="shared" si="31"/>
        <v>0</v>
      </c>
      <c r="AH128" s="47">
        <f t="shared" si="31"/>
        <v>0</v>
      </c>
      <c r="AI128" s="47">
        <f t="shared" si="31"/>
        <v>0</v>
      </c>
      <c r="AJ128" s="47">
        <f t="shared" si="31"/>
        <v>0</v>
      </c>
      <c r="AK128" s="47">
        <f t="shared" si="31"/>
        <v>0</v>
      </c>
      <c r="AL128" s="47">
        <f t="shared" si="30"/>
        <v>0</v>
      </c>
      <c r="AM128" s="47">
        <f t="shared" si="30"/>
        <v>0</v>
      </c>
      <c r="AN128" s="47">
        <f t="shared" si="30"/>
        <v>0</v>
      </c>
      <c r="AO128" s="48">
        <f t="shared" si="30"/>
        <v>0</v>
      </c>
      <c r="AP128" s="46">
        <f t="shared" si="30"/>
        <v>0</v>
      </c>
      <c r="AQ128" s="47">
        <f t="shared" si="30"/>
        <v>0</v>
      </c>
      <c r="AR128" s="47">
        <f t="shared" si="30"/>
        <v>0</v>
      </c>
      <c r="AS128" s="47">
        <f t="shared" si="30"/>
        <v>0</v>
      </c>
      <c r="AT128" s="47">
        <f t="shared" si="30"/>
        <v>0</v>
      </c>
      <c r="AU128" s="47">
        <f t="shared" si="30"/>
        <v>0</v>
      </c>
      <c r="AV128" s="47">
        <f t="shared" si="30"/>
        <v>0</v>
      </c>
      <c r="AW128" s="47">
        <f t="shared" si="30"/>
        <v>0</v>
      </c>
      <c r="AX128" s="47">
        <f t="shared" si="30"/>
        <v>0</v>
      </c>
      <c r="AY128" s="47">
        <f t="shared" si="30"/>
        <v>0</v>
      </c>
      <c r="AZ128" s="47">
        <f t="shared" si="30"/>
        <v>0</v>
      </c>
      <c r="BA128" s="48">
        <f t="shared" si="30"/>
        <v>0</v>
      </c>
    </row>
    <row r="129" spans="1:53" x14ac:dyDescent="0.25">
      <c r="A129" s="56"/>
      <c r="B129" s="56" t="s">
        <v>609</v>
      </c>
      <c r="C129" s="56" t="s">
        <v>469</v>
      </c>
      <c r="D129" s="57">
        <v>44927</v>
      </c>
      <c r="E129" s="57">
        <v>45261</v>
      </c>
      <c r="F129" s="46">
        <f t="shared" si="32"/>
        <v>1</v>
      </c>
      <c r="G129" s="47">
        <f t="shared" si="32"/>
        <v>1</v>
      </c>
      <c r="H129" s="47">
        <f t="shared" si="32"/>
        <v>1</v>
      </c>
      <c r="I129" s="47">
        <f t="shared" si="32"/>
        <v>1</v>
      </c>
      <c r="J129" s="47">
        <f t="shared" si="32"/>
        <v>1</v>
      </c>
      <c r="K129" s="47">
        <f t="shared" si="32"/>
        <v>1</v>
      </c>
      <c r="L129" s="47">
        <f t="shared" si="32"/>
        <v>1</v>
      </c>
      <c r="M129" s="47">
        <f t="shared" si="32"/>
        <v>1</v>
      </c>
      <c r="N129" s="47">
        <f t="shared" si="32"/>
        <v>1</v>
      </c>
      <c r="O129" s="47">
        <f t="shared" si="32"/>
        <v>1</v>
      </c>
      <c r="P129" s="47">
        <f t="shared" si="32"/>
        <v>1</v>
      </c>
      <c r="Q129" s="48">
        <f t="shared" si="32"/>
        <v>1</v>
      </c>
      <c r="R129" s="46">
        <f t="shared" si="32"/>
        <v>0</v>
      </c>
      <c r="S129" s="47">
        <f t="shared" si="32"/>
        <v>0</v>
      </c>
      <c r="T129" s="47">
        <f t="shared" si="32"/>
        <v>0</v>
      </c>
      <c r="U129" s="47">
        <f t="shared" si="32"/>
        <v>0</v>
      </c>
      <c r="V129" s="47">
        <f t="shared" si="31"/>
        <v>0</v>
      </c>
      <c r="W129" s="47">
        <f t="shared" si="31"/>
        <v>0</v>
      </c>
      <c r="X129" s="47">
        <f t="shared" si="31"/>
        <v>0</v>
      </c>
      <c r="Y129" s="47">
        <f t="shared" si="31"/>
        <v>0</v>
      </c>
      <c r="Z129" s="47">
        <f t="shared" si="31"/>
        <v>0</v>
      </c>
      <c r="AA129" s="47">
        <f t="shared" si="31"/>
        <v>0</v>
      </c>
      <c r="AB129" s="47">
        <f t="shared" si="31"/>
        <v>0</v>
      </c>
      <c r="AC129" s="48">
        <f t="shared" si="31"/>
        <v>0</v>
      </c>
      <c r="AD129" s="46">
        <f t="shared" si="31"/>
        <v>0</v>
      </c>
      <c r="AE129" s="47">
        <f t="shared" si="31"/>
        <v>0</v>
      </c>
      <c r="AF129" s="47">
        <f t="shared" si="31"/>
        <v>0</v>
      </c>
      <c r="AG129" s="47">
        <f t="shared" si="31"/>
        <v>0</v>
      </c>
      <c r="AH129" s="47">
        <f t="shared" si="31"/>
        <v>0</v>
      </c>
      <c r="AI129" s="47">
        <f t="shared" si="31"/>
        <v>0</v>
      </c>
      <c r="AJ129" s="47">
        <f t="shared" si="31"/>
        <v>0</v>
      </c>
      <c r="AK129" s="47">
        <f t="shared" si="31"/>
        <v>0</v>
      </c>
      <c r="AL129" s="47">
        <f t="shared" si="30"/>
        <v>0</v>
      </c>
      <c r="AM129" s="47">
        <f t="shared" si="30"/>
        <v>0</v>
      </c>
      <c r="AN129" s="47">
        <f t="shared" si="30"/>
        <v>0</v>
      </c>
      <c r="AO129" s="48">
        <f t="shared" si="30"/>
        <v>0</v>
      </c>
      <c r="AP129" s="46">
        <f t="shared" si="30"/>
        <v>0</v>
      </c>
      <c r="AQ129" s="47">
        <f t="shared" si="30"/>
        <v>0</v>
      </c>
      <c r="AR129" s="47">
        <f t="shared" si="30"/>
        <v>0</v>
      </c>
      <c r="AS129" s="47">
        <f t="shared" si="30"/>
        <v>0</v>
      </c>
      <c r="AT129" s="47">
        <f t="shared" si="30"/>
        <v>0</v>
      </c>
      <c r="AU129" s="47">
        <f t="shared" si="30"/>
        <v>0</v>
      </c>
      <c r="AV129" s="47">
        <f t="shared" si="30"/>
        <v>0</v>
      </c>
      <c r="AW129" s="47">
        <f t="shared" si="30"/>
        <v>0</v>
      </c>
      <c r="AX129" s="47">
        <f t="shared" si="30"/>
        <v>0</v>
      </c>
      <c r="AY129" s="47">
        <f t="shared" si="30"/>
        <v>0</v>
      </c>
      <c r="AZ129" s="47">
        <f t="shared" si="30"/>
        <v>0</v>
      </c>
      <c r="BA129" s="48">
        <f t="shared" si="30"/>
        <v>0</v>
      </c>
    </row>
    <row r="130" spans="1:53" x14ac:dyDescent="0.25">
      <c r="A130" s="56"/>
      <c r="B130" s="56" t="s">
        <v>610</v>
      </c>
      <c r="C130" s="56" t="s">
        <v>471</v>
      </c>
      <c r="D130" s="57">
        <v>44927</v>
      </c>
      <c r="E130" s="57">
        <v>45261</v>
      </c>
      <c r="F130" s="46">
        <f t="shared" si="32"/>
        <v>1</v>
      </c>
      <c r="G130" s="47">
        <f t="shared" si="32"/>
        <v>1</v>
      </c>
      <c r="H130" s="47">
        <f t="shared" si="32"/>
        <v>1</v>
      </c>
      <c r="I130" s="47">
        <f t="shared" si="32"/>
        <v>1</v>
      </c>
      <c r="J130" s="47">
        <f t="shared" si="32"/>
        <v>1</v>
      </c>
      <c r="K130" s="47">
        <f t="shared" si="32"/>
        <v>1</v>
      </c>
      <c r="L130" s="47">
        <f t="shared" si="32"/>
        <v>1</v>
      </c>
      <c r="M130" s="47">
        <f t="shared" si="32"/>
        <v>1</v>
      </c>
      <c r="N130" s="47">
        <f t="shared" si="32"/>
        <v>1</v>
      </c>
      <c r="O130" s="47">
        <f t="shared" si="32"/>
        <v>1</v>
      </c>
      <c r="P130" s="47">
        <f t="shared" si="32"/>
        <v>1</v>
      </c>
      <c r="Q130" s="48">
        <f t="shared" si="32"/>
        <v>1</v>
      </c>
      <c r="R130" s="46">
        <f t="shared" si="32"/>
        <v>0</v>
      </c>
      <c r="S130" s="47">
        <f t="shared" si="32"/>
        <v>0</v>
      </c>
      <c r="T130" s="47">
        <f t="shared" si="32"/>
        <v>0</v>
      </c>
      <c r="U130" s="47">
        <f t="shared" si="32"/>
        <v>0</v>
      </c>
      <c r="V130" s="47">
        <f t="shared" si="31"/>
        <v>0</v>
      </c>
      <c r="W130" s="47">
        <f t="shared" si="31"/>
        <v>0</v>
      </c>
      <c r="X130" s="47">
        <f t="shared" si="31"/>
        <v>0</v>
      </c>
      <c r="Y130" s="47">
        <f t="shared" si="31"/>
        <v>0</v>
      </c>
      <c r="Z130" s="47">
        <f t="shared" si="31"/>
        <v>0</v>
      </c>
      <c r="AA130" s="47">
        <f t="shared" si="31"/>
        <v>0</v>
      </c>
      <c r="AB130" s="47">
        <f t="shared" si="31"/>
        <v>0</v>
      </c>
      <c r="AC130" s="48">
        <f t="shared" si="31"/>
        <v>0</v>
      </c>
      <c r="AD130" s="46">
        <f t="shared" si="31"/>
        <v>0</v>
      </c>
      <c r="AE130" s="47">
        <f t="shared" si="31"/>
        <v>0</v>
      </c>
      <c r="AF130" s="47">
        <f t="shared" si="31"/>
        <v>0</v>
      </c>
      <c r="AG130" s="47">
        <f t="shared" si="31"/>
        <v>0</v>
      </c>
      <c r="AH130" s="47">
        <f t="shared" si="31"/>
        <v>0</v>
      </c>
      <c r="AI130" s="47">
        <f t="shared" si="31"/>
        <v>0</v>
      </c>
      <c r="AJ130" s="47">
        <f t="shared" si="31"/>
        <v>0</v>
      </c>
      <c r="AK130" s="47">
        <f t="shared" si="31"/>
        <v>0</v>
      </c>
      <c r="AL130" s="47">
        <f t="shared" si="30"/>
        <v>0</v>
      </c>
      <c r="AM130" s="47">
        <f t="shared" si="30"/>
        <v>0</v>
      </c>
      <c r="AN130" s="47">
        <f t="shared" si="30"/>
        <v>0</v>
      </c>
      <c r="AO130" s="48">
        <f t="shared" si="30"/>
        <v>0</v>
      </c>
      <c r="AP130" s="46">
        <f t="shared" si="30"/>
        <v>0</v>
      </c>
      <c r="AQ130" s="47">
        <f t="shared" si="30"/>
        <v>0</v>
      </c>
      <c r="AR130" s="47">
        <f t="shared" si="30"/>
        <v>0</v>
      </c>
      <c r="AS130" s="47">
        <f t="shared" si="30"/>
        <v>0</v>
      </c>
      <c r="AT130" s="47">
        <f t="shared" si="30"/>
        <v>0</v>
      </c>
      <c r="AU130" s="47">
        <f t="shared" si="30"/>
        <v>0</v>
      </c>
      <c r="AV130" s="47">
        <f t="shared" si="30"/>
        <v>0</v>
      </c>
      <c r="AW130" s="47">
        <f t="shared" si="30"/>
        <v>0</v>
      </c>
      <c r="AX130" s="47">
        <f t="shared" si="30"/>
        <v>0</v>
      </c>
      <c r="AY130" s="47">
        <f t="shared" ref="AY130:BA130" si="33">+IF(AND(AY$3&gt;=$D130,AY$3&lt;=$E130),1,0)</f>
        <v>0</v>
      </c>
      <c r="AZ130" s="47">
        <f t="shared" si="33"/>
        <v>0</v>
      </c>
      <c r="BA130" s="48">
        <f t="shared" si="33"/>
        <v>0</v>
      </c>
    </row>
    <row r="131" spans="1:53" x14ac:dyDescent="0.25">
      <c r="A131" s="56" t="s">
        <v>473</v>
      </c>
      <c r="B131" s="56" t="s">
        <v>611</v>
      </c>
      <c r="C131" s="56" t="s">
        <v>474</v>
      </c>
      <c r="D131" s="57">
        <v>45689</v>
      </c>
      <c r="E131" s="57">
        <v>46022</v>
      </c>
      <c r="F131" s="46">
        <f t="shared" si="32"/>
        <v>0</v>
      </c>
      <c r="G131" s="47">
        <f t="shared" si="32"/>
        <v>0</v>
      </c>
      <c r="H131" s="47">
        <f t="shared" si="32"/>
        <v>0</v>
      </c>
      <c r="I131" s="47">
        <f t="shared" si="32"/>
        <v>0</v>
      </c>
      <c r="J131" s="47">
        <f t="shared" si="32"/>
        <v>0</v>
      </c>
      <c r="K131" s="47">
        <f t="shared" si="32"/>
        <v>0</v>
      </c>
      <c r="L131" s="47">
        <f t="shared" si="32"/>
        <v>0</v>
      </c>
      <c r="M131" s="47">
        <f t="shared" si="32"/>
        <v>0</v>
      </c>
      <c r="N131" s="47">
        <f t="shared" si="32"/>
        <v>0</v>
      </c>
      <c r="O131" s="47">
        <f t="shared" si="32"/>
        <v>0</v>
      </c>
      <c r="P131" s="47">
        <f t="shared" si="32"/>
        <v>0</v>
      </c>
      <c r="Q131" s="48">
        <f t="shared" si="32"/>
        <v>0</v>
      </c>
      <c r="R131" s="46">
        <f t="shared" si="32"/>
        <v>0</v>
      </c>
      <c r="S131" s="47">
        <f t="shared" si="32"/>
        <v>0</v>
      </c>
      <c r="T131" s="47">
        <f t="shared" si="32"/>
        <v>0</v>
      </c>
      <c r="U131" s="47">
        <f t="shared" si="32"/>
        <v>0</v>
      </c>
      <c r="V131" s="47">
        <f t="shared" si="31"/>
        <v>0</v>
      </c>
      <c r="W131" s="47">
        <f t="shared" si="31"/>
        <v>0</v>
      </c>
      <c r="X131" s="47">
        <f t="shared" si="31"/>
        <v>0</v>
      </c>
      <c r="Y131" s="47">
        <f t="shared" si="31"/>
        <v>0</v>
      </c>
      <c r="Z131" s="47">
        <f t="shared" si="31"/>
        <v>0</v>
      </c>
      <c r="AA131" s="47">
        <f t="shared" si="31"/>
        <v>0</v>
      </c>
      <c r="AB131" s="47">
        <f t="shared" si="31"/>
        <v>0</v>
      </c>
      <c r="AC131" s="48">
        <f t="shared" si="31"/>
        <v>0</v>
      </c>
      <c r="AD131" s="46">
        <f t="shared" si="31"/>
        <v>0</v>
      </c>
      <c r="AE131" s="47">
        <f t="shared" si="31"/>
        <v>1</v>
      </c>
      <c r="AF131" s="47">
        <f t="shared" si="31"/>
        <v>1</v>
      </c>
      <c r="AG131" s="47">
        <f t="shared" si="31"/>
        <v>1</v>
      </c>
      <c r="AH131" s="47">
        <f t="shared" si="31"/>
        <v>1</v>
      </c>
      <c r="AI131" s="47">
        <f t="shared" si="31"/>
        <v>1</v>
      </c>
      <c r="AJ131" s="47">
        <f t="shared" si="31"/>
        <v>1</v>
      </c>
      <c r="AK131" s="47">
        <f t="shared" ref="AK131:BA133" si="34">+IF(AND(AK$3&gt;=$D131,AK$3&lt;=$E131),1,0)</f>
        <v>1</v>
      </c>
      <c r="AL131" s="47">
        <f t="shared" si="34"/>
        <v>1</v>
      </c>
      <c r="AM131" s="47">
        <f t="shared" si="34"/>
        <v>1</v>
      </c>
      <c r="AN131" s="47">
        <f t="shared" si="34"/>
        <v>1</v>
      </c>
      <c r="AO131" s="48">
        <f t="shared" si="34"/>
        <v>1</v>
      </c>
      <c r="AP131" s="46">
        <f t="shared" si="34"/>
        <v>0</v>
      </c>
      <c r="AQ131" s="47">
        <f t="shared" si="34"/>
        <v>0</v>
      </c>
      <c r="AR131" s="47">
        <f t="shared" si="34"/>
        <v>0</v>
      </c>
      <c r="AS131" s="47">
        <f t="shared" si="34"/>
        <v>0</v>
      </c>
      <c r="AT131" s="47">
        <f t="shared" si="34"/>
        <v>0</v>
      </c>
      <c r="AU131" s="47">
        <f t="shared" si="34"/>
        <v>0</v>
      </c>
      <c r="AV131" s="47">
        <f t="shared" si="34"/>
        <v>0</v>
      </c>
      <c r="AW131" s="47">
        <f t="shared" si="34"/>
        <v>0</v>
      </c>
      <c r="AX131" s="47">
        <f t="shared" si="34"/>
        <v>0</v>
      </c>
      <c r="AY131" s="47">
        <f t="shared" si="34"/>
        <v>0</v>
      </c>
      <c r="AZ131" s="47">
        <f t="shared" si="34"/>
        <v>0</v>
      </c>
      <c r="BA131" s="48">
        <f t="shared" si="34"/>
        <v>0</v>
      </c>
    </row>
    <row r="132" spans="1:53" x14ac:dyDescent="0.25">
      <c r="A132" s="56"/>
      <c r="B132" s="56" t="s">
        <v>612</v>
      </c>
      <c r="C132" s="56" t="s">
        <v>477</v>
      </c>
      <c r="D132" s="57">
        <v>45689</v>
      </c>
      <c r="E132" s="57">
        <v>46022</v>
      </c>
      <c r="F132" s="59">
        <f t="shared" si="32"/>
        <v>0</v>
      </c>
      <c r="G132" s="60">
        <f t="shared" si="32"/>
        <v>0</v>
      </c>
      <c r="H132" s="60">
        <f t="shared" si="32"/>
        <v>0</v>
      </c>
      <c r="I132" s="60">
        <f t="shared" si="32"/>
        <v>0</v>
      </c>
      <c r="J132" s="60">
        <f t="shared" si="32"/>
        <v>0</v>
      </c>
      <c r="K132" s="60">
        <f t="shared" si="32"/>
        <v>0</v>
      </c>
      <c r="L132" s="60">
        <f t="shared" si="32"/>
        <v>0</v>
      </c>
      <c r="M132" s="60">
        <f t="shared" si="32"/>
        <v>0</v>
      </c>
      <c r="N132" s="60">
        <f t="shared" si="32"/>
        <v>0</v>
      </c>
      <c r="O132" s="60">
        <f t="shared" si="32"/>
        <v>0</v>
      </c>
      <c r="P132" s="60">
        <f t="shared" si="32"/>
        <v>0</v>
      </c>
      <c r="Q132" s="61">
        <f t="shared" si="32"/>
        <v>0</v>
      </c>
      <c r="R132" s="59">
        <f t="shared" si="32"/>
        <v>0</v>
      </c>
      <c r="S132" s="60">
        <f t="shared" si="32"/>
        <v>0</v>
      </c>
      <c r="T132" s="60">
        <f t="shared" si="32"/>
        <v>0</v>
      </c>
      <c r="U132" s="60">
        <f t="shared" ref="U132:AJ133" si="35">+IF(AND(U$3&gt;=$D132,U$3&lt;=$E132),1,0)</f>
        <v>0</v>
      </c>
      <c r="V132" s="60">
        <f t="shared" si="35"/>
        <v>0</v>
      </c>
      <c r="W132" s="60">
        <f t="shared" si="35"/>
        <v>0</v>
      </c>
      <c r="X132" s="60">
        <f t="shared" si="35"/>
        <v>0</v>
      </c>
      <c r="Y132" s="60">
        <f t="shared" si="35"/>
        <v>0</v>
      </c>
      <c r="Z132" s="60">
        <f t="shared" si="35"/>
        <v>0</v>
      </c>
      <c r="AA132" s="60">
        <f t="shared" si="35"/>
        <v>0</v>
      </c>
      <c r="AB132" s="60">
        <f t="shared" si="35"/>
        <v>0</v>
      </c>
      <c r="AC132" s="61">
        <f t="shared" si="35"/>
        <v>0</v>
      </c>
      <c r="AD132" s="59">
        <f t="shared" si="35"/>
        <v>0</v>
      </c>
      <c r="AE132" s="60">
        <f t="shared" si="35"/>
        <v>1</v>
      </c>
      <c r="AF132" s="60">
        <f t="shared" si="35"/>
        <v>1</v>
      </c>
      <c r="AG132" s="60">
        <f t="shared" si="35"/>
        <v>1</v>
      </c>
      <c r="AH132" s="60">
        <f t="shared" si="35"/>
        <v>1</v>
      </c>
      <c r="AI132" s="60">
        <f t="shared" si="35"/>
        <v>1</v>
      </c>
      <c r="AJ132" s="60">
        <f t="shared" si="35"/>
        <v>1</v>
      </c>
      <c r="AK132" s="60">
        <f t="shared" si="34"/>
        <v>1</v>
      </c>
      <c r="AL132" s="60">
        <f t="shared" si="34"/>
        <v>1</v>
      </c>
      <c r="AM132" s="60">
        <f t="shared" si="34"/>
        <v>1</v>
      </c>
      <c r="AN132" s="60">
        <f t="shared" si="34"/>
        <v>1</v>
      </c>
      <c r="AO132" s="61">
        <f t="shared" si="34"/>
        <v>1</v>
      </c>
      <c r="AP132" s="59">
        <f t="shared" si="34"/>
        <v>0</v>
      </c>
      <c r="AQ132" s="60">
        <f t="shared" si="34"/>
        <v>0</v>
      </c>
      <c r="AR132" s="60">
        <f t="shared" si="34"/>
        <v>0</v>
      </c>
      <c r="AS132" s="60">
        <f t="shared" si="34"/>
        <v>0</v>
      </c>
      <c r="AT132" s="60">
        <f t="shared" si="34"/>
        <v>0</v>
      </c>
      <c r="AU132" s="60">
        <f t="shared" si="34"/>
        <v>0</v>
      </c>
      <c r="AV132" s="60">
        <f t="shared" si="34"/>
        <v>0</v>
      </c>
      <c r="AW132" s="60">
        <f t="shared" si="34"/>
        <v>0</v>
      </c>
      <c r="AX132" s="60">
        <f t="shared" si="34"/>
        <v>0</v>
      </c>
      <c r="AY132" s="60">
        <f t="shared" si="34"/>
        <v>0</v>
      </c>
      <c r="AZ132" s="60">
        <f t="shared" si="34"/>
        <v>0</v>
      </c>
      <c r="BA132" s="61">
        <f t="shared" si="34"/>
        <v>0</v>
      </c>
    </row>
    <row r="133" spans="1:53" ht="15.75" thickBot="1" x14ac:dyDescent="0.3">
      <c r="A133" s="56"/>
      <c r="B133" s="56" t="s">
        <v>613</v>
      </c>
      <c r="C133" s="56" t="s">
        <v>481</v>
      </c>
      <c r="D133" s="57">
        <v>45689</v>
      </c>
      <c r="E133" s="57">
        <v>46022</v>
      </c>
      <c r="F133" s="49">
        <f t="shared" ref="F133:T133" si="36">+IF(AND(F$3&gt;=$D133,F$3&lt;=$E133),1,0)</f>
        <v>0</v>
      </c>
      <c r="G133" s="50">
        <f t="shared" si="36"/>
        <v>0</v>
      </c>
      <c r="H133" s="50">
        <f t="shared" si="36"/>
        <v>0</v>
      </c>
      <c r="I133" s="50">
        <f t="shared" si="36"/>
        <v>0</v>
      </c>
      <c r="J133" s="50">
        <f t="shared" si="36"/>
        <v>0</v>
      </c>
      <c r="K133" s="50">
        <f t="shared" si="36"/>
        <v>0</v>
      </c>
      <c r="L133" s="50">
        <f t="shared" si="36"/>
        <v>0</v>
      </c>
      <c r="M133" s="50">
        <f t="shared" si="36"/>
        <v>0</v>
      </c>
      <c r="N133" s="50">
        <f t="shared" si="36"/>
        <v>0</v>
      </c>
      <c r="O133" s="50">
        <f t="shared" si="36"/>
        <v>0</v>
      </c>
      <c r="P133" s="50">
        <f t="shared" si="36"/>
        <v>0</v>
      </c>
      <c r="Q133" s="51">
        <f t="shared" si="36"/>
        <v>0</v>
      </c>
      <c r="R133" s="49">
        <f t="shared" si="36"/>
        <v>0</v>
      </c>
      <c r="S133" s="50">
        <f t="shared" si="36"/>
        <v>0</v>
      </c>
      <c r="T133" s="50">
        <f t="shared" si="36"/>
        <v>0</v>
      </c>
      <c r="U133" s="50">
        <f t="shared" si="35"/>
        <v>0</v>
      </c>
      <c r="V133" s="50">
        <f t="shared" si="35"/>
        <v>0</v>
      </c>
      <c r="W133" s="50">
        <f t="shared" si="35"/>
        <v>0</v>
      </c>
      <c r="X133" s="50">
        <f t="shared" si="35"/>
        <v>0</v>
      </c>
      <c r="Y133" s="50">
        <f t="shared" si="35"/>
        <v>0</v>
      </c>
      <c r="Z133" s="50">
        <f t="shared" si="35"/>
        <v>0</v>
      </c>
      <c r="AA133" s="50">
        <f t="shared" si="35"/>
        <v>0</v>
      </c>
      <c r="AB133" s="50">
        <f t="shared" si="35"/>
        <v>0</v>
      </c>
      <c r="AC133" s="51">
        <f t="shared" si="35"/>
        <v>0</v>
      </c>
      <c r="AD133" s="49">
        <f t="shared" si="35"/>
        <v>0</v>
      </c>
      <c r="AE133" s="50">
        <f t="shared" si="35"/>
        <v>1</v>
      </c>
      <c r="AF133" s="50">
        <f t="shared" si="35"/>
        <v>1</v>
      </c>
      <c r="AG133" s="50">
        <f t="shared" si="35"/>
        <v>1</v>
      </c>
      <c r="AH133" s="50">
        <f t="shared" si="35"/>
        <v>1</v>
      </c>
      <c r="AI133" s="50">
        <f t="shared" si="35"/>
        <v>1</v>
      </c>
      <c r="AJ133" s="50">
        <f t="shared" si="35"/>
        <v>1</v>
      </c>
      <c r="AK133" s="50">
        <f t="shared" si="34"/>
        <v>1</v>
      </c>
      <c r="AL133" s="50">
        <f t="shared" si="34"/>
        <v>1</v>
      </c>
      <c r="AM133" s="50">
        <f t="shared" si="34"/>
        <v>1</v>
      </c>
      <c r="AN133" s="50">
        <f t="shared" si="34"/>
        <v>1</v>
      </c>
      <c r="AO133" s="51">
        <f t="shared" si="34"/>
        <v>1</v>
      </c>
      <c r="AP133" s="49">
        <f t="shared" si="34"/>
        <v>0</v>
      </c>
      <c r="AQ133" s="50">
        <f t="shared" si="34"/>
        <v>0</v>
      </c>
      <c r="AR133" s="50">
        <f t="shared" si="34"/>
        <v>0</v>
      </c>
      <c r="AS133" s="50">
        <f t="shared" si="34"/>
        <v>0</v>
      </c>
      <c r="AT133" s="50">
        <f t="shared" si="34"/>
        <v>0</v>
      </c>
      <c r="AU133" s="50">
        <f t="shared" si="34"/>
        <v>0</v>
      </c>
      <c r="AV133" s="50">
        <f t="shared" si="34"/>
        <v>0</v>
      </c>
      <c r="AW133" s="50">
        <f t="shared" si="34"/>
        <v>0</v>
      </c>
      <c r="AX133" s="50">
        <f t="shared" si="34"/>
        <v>0</v>
      </c>
      <c r="AY133" s="50">
        <f t="shared" si="34"/>
        <v>0</v>
      </c>
      <c r="AZ133" s="50">
        <f t="shared" si="34"/>
        <v>0</v>
      </c>
      <c r="BA133" s="51">
        <f t="shared" si="34"/>
        <v>0</v>
      </c>
    </row>
  </sheetData>
  <mergeCells count="4">
    <mergeCell ref="F2:Q2"/>
    <mergeCell ref="R2:AC2"/>
    <mergeCell ref="AD2:AO2"/>
    <mergeCell ref="AP2:BA2"/>
  </mergeCells>
  <conditionalFormatting sqref="F4:AC133">
    <cfRule type="cellIs" dxfId="2" priority="3" operator="equal">
      <formula>1</formula>
    </cfRule>
  </conditionalFormatting>
  <conditionalFormatting sqref="F4:BA133">
    <cfRule type="cellIs" dxfId="1" priority="1" operator="equal">
      <formula>0</formula>
    </cfRule>
  </conditionalFormatting>
  <conditionalFormatting sqref="AD4:BA133">
    <cfRule type="cellIs" dxfId="0" priority="2" operator="equal">
      <formula>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A0821-42C0-4939-BA62-5ABAC0B92EE8}">
  <dimension ref="A1:F133"/>
  <sheetViews>
    <sheetView tabSelected="1" zoomScale="85" zoomScaleNormal="85" workbookViewId="0"/>
  </sheetViews>
  <sheetFormatPr baseColWidth="10" defaultColWidth="31.85546875" defaultRowHeight="15" x14ac:dyDescent="0.25"/>
  <cols>
    <col min="1" max="2" width="31.85546875" style="36"/>
    <col min="3" max="3" width="12.140625" style="34" bestFit="1" customWidth="1"/>
    <col min="4" max="4" width="80.5703125" style="34" customWidth="1"/>
    <col min="5" max="5" width="114.5703125" style="35" customWidth="1"/>
    <col min="6" max="6" width="31.85546875" style="35"/>
    <col min="7" max="16384" width="31.85546875" style="34"/>
  </cols>
  <sheetData>
    <row r="1" spans="1:6" x14ac:dyDescent="0.25">
      <c r="A1" s="52" t="s">
        <v>8</v>
      </c>
      <c r="B1" s="53" t="s">
        <v>483</v>
      </c>
    </row>
    <row r="3" spans="1:6" x14ac:dyDescent="0.25">
      <c r="A3" s="54" t="s">
        <v>17</v>
      </c>
      <c r="B3" s="54" t="s">
        <v>7</v>
      </c>
      <c r="C3" s="52" t="s">
        <v>9</v>
      </c>
      <c r="D3" s="52" t="s">
        <v>10</v>
      </c>
      <c r="E3" s="52" t="s">
        <v>12</v>
      </c>
      <c r="F3"/>
    </row>
    <row r="4" spans="1:6" ht="45" x14ac:dyDescent="0.25">
      <c r="A4" s="53" t="s">
        <v>28</v>
      </c>
      <c r="B4" s="56" t="s">
        <v>23</v>
      </c>
      <c r="C4" s="56" t="s">
        <v>486</v>
      </c>
      <c r="D4" s="56" t="s">
        <v>25</v>
      </c>
      <c r="E4" s="56" t="s">
        <v>27</v>
      </c>
      <c r="F4"/>
    </row>
    <row r="5" spans="1:6" ht="30" x14ac:dyDescent="0.25">
      <c r="A5" s="53"/>
      <c r="B5" s="56"/>
      <c r="C5" s="56" t="s">
        <v>487</v>
      </c>
      <c r="D5" s="56" t="s">
        <v>35</v>
      </c>
      <c r="E5" s="56" t="s">
        <v>36</v>
      </c>
      <c r="F5"/>
    </row>
    <row r="6" spans="1:6" ht="30" x14ac:dyDescent="0.25">
      <c r="A6" s="53"/>
      <c r="B6" s="56"/>
      <c r="C6" s="56" t="s">
        <v>488</v>
      </c>
      <c r="D6" s="56" t="s">
        <v>39</v>
      </c>
      <c r="E6" s="56" t="s">
        <v>41</v>
      </c>
      <c r="F6"/>
    </row>
    <row r="7" spans="1:6" ht="30" x14ac:dyDescent="0.25">
      <c r="A7" s="53"/>
      <c r="B7" s="56"/>
      <c r="C7" s="56" t="s">
        <v>489</v>
      </c>
      <c r="D7" s="56" t="s">
        <v>45</v>
      </c>
      <c r="E7" s="56" t="s">
        <v>46</v>
      </c>
      <c r="F7"/>
    </row>
    <row r="8" spans="1:6" x14ac:dyDescent="0.25">
      <c r="A8" s="53"/>
      <c r="B8" s="56"/>
      <c r="C8" s="56" t="s">
        <v>490</v>
      </c>
      <c r="D8" s="56" t="s">
        <v>50</v>
      </c>
      <c r="E8" s="56" t="s">
        <v>51</v>
      </c>
      <c r="F8"/>
    </row>
    <row r="9" spans="1:6" ht="45" x14ac:dyDescent="0.25">
      <c r="A9" s="53"/>
      <c r="B9" s="56"/>
      <c r="C9" s="56" t="s">
        <v>491</v>
      </c>
      <c r="D9" s="56" t="s">
        <v>54</v>
      </c>
      <c r="E9" s="56" t="s">
        <v>55</v>
      </c>
      <c r="F9"/>
    </row>
    <row r="10" spans="1:6" x14ac:dyDescent="0.25">
      <c r="A10" s="53"/>
      <c r="B10" s="56"/>
      <c r="C10" s="56" t="s">
        <v>492</v>
      </c>
      <c r="D10" s="56" t="s">
        <v>59</v>
      </c>
      <c r="E10" s="56" t="s">
        <v>60</v>
      </c>
      <c r="F10"/>
    </row>
    <row r="11" spans="1:6" x14ac:dyDescent="0.25">
      <c r="A11" s="53"/>
      <c r="B11" s="56"/>
      <c r="C11" s="56" t="s">
        <v>493</v>
      </c>
      <c r="D11" s="56" t="s">
        <v>64</v>
      </c>
      <c r="E11" s="56" t="s">
        <v>65</v>
      </c>
      <c r="F11"/>
    </row>
    <row r="12" spans="1:6" ht="30" x14ac:dyDescent="0.25">
      <c r="A12" s="53"/>
      <c r="B12" s="56"/>
      <c r="C12" s="56" t="s">
        <v>494</v>
      </c>
      <c r="D12" s="56" t="s">
        <v>69</v>
      </c>
      <c r="E12" s="56" t="s">
        <v>70</v>
      </c>
      <c r="F12"/>
    </row>
    <row r="13" spans="1:6" ht="30" x14ac:dyDescent="0.25">
      <c r="A13" s="53" t="s">
        <v>76</v>
      </c>
      <c r="B13" s="56" t="s">
        <v>73</v>
      </c>
      <c r="C13" s="56" t="s">
        <v>495</v>
      </c>
      <c r="D13" s="56" t="s">
        <v>74</v>
      </c>
      <c r="E13" s="56" t="s">
        <v>75</v>
      </c>
      <c r="F13"/>
    </row>
    <row r="14" spans="1:6" ht="45" x14ac:dyDescent="0.25">
      <c r="A14" s="53"/>
      <c r="B14" s="56"/>
      <c r="C14" s="56" t="s">
        <v>496</v>
      </c>
      <c r="D14" s="56" t="s">
        <v>80</v>
      </c>
      <c r="E14" s="56" t="s">
        <v>80</v>
      </c>
      <c r="F14"/>
    </row>
    <row r="15" spans="1:6" ht="30" x14ac:dyDescent="0.25">
      <c r="A15" s="53"/>
      <c r="B15" s="56"/>
      <c r="C15" s="56" t="s">
        <v>497</v>
      </c>
      <c r="D15" s="56" t="s">
        <v>83</v>
      </c>
      <c r="E15" s="56" t="s">
        <v>84</v>
      </c>
      <c r="F15"/>
    </row>
    <row r="16" spans="1:6" ht="45" x14ac:dyDescent="0.25">
      <c r="A16" s="53"/>
      <c r="B16" s="56"/>
      <c r="C16" s="56" t="s">
        <v>498</v>
      </c>
      <c r="D16" s="56" t="s">
        <v>86</v>
      </c>
      <c r="E16" s="56" t="s">
        <v>86</v>
      </c>
      <c r="F16"/>
    </row>
    <row r="17" spans="1:6" ht="30" x14ac:dyDescent="0.25">
      <c r="A17" s="53"/>
      <c r="B17" s="56"/>
      <c r="C17" s="56" t="s">
        <v>499</v>
      </c>
      <c r="D17" s="56" t="s">
        <v>88</v>
      </c>
      <c r="E17" s="56" t="s">
        <v>88</v>
      </c>
      <c r="F17"/>
    </row>
    <row r="18" spans="1:6" ht="30" x14ac:dyDescent="0.25">
      <c r="A18" s="53"/>
      <c r="B18" s="56"/>
      <c r="C18" s="56" t="s">
        <v>500</v>
      </c>
      <c r="D18" s="56" t="s">
        <v>91</v>
      </c>
      <c r="E18" s="56" t="s">
        <v>92</v>
      </c>
      <c r="F18"/>
    </row>
    <row r="19" spans="1:6" ht="45" x14ac:dyDescent="0.25">
      <c r="A19" s="53"/>
      <c r="B19" s="56"/>
      <c r="C19" s="56" t="s">
        <v>501</v>
      </c>
      <c r="D19" s="56" t="s">
        <v>94</v>
      </c>
      <c r="E19" s="56" t="s">
        <v>95</v>
      </c>
      <c r="F19"/>
    </row>
    <row r="20" spans="1:6" ht="30" x14ac:dyDescent="0.25">
      <c r="A20" s="53"/>
      <c r="B20" s="56"/>
      <c r="C20" s="56" t="s">
        <v>502</v>
      </c>
      <c r="D20" s="56" t="s">
        <v>97</v>
      </c>
      <c r="E20" s="56" t="s">
        <v>97</v>
      </c>
      <c r="F20"/>
    </row>
    <row r="21" spans="1:6" ht="30" x14ac:dyDescent="0.25">
      <c r="A21" s="53"/>
      <c r="B21" s="56"/>
      <c r="C21" s="56" t="s">
        <v>503</v>
      </c>
      <c r="D21" s="56" t="s">
        <v>99</v>
      </c>
      <c r="E21" s="56" t="s">
        <v>99</v>
      </c>
      <c r="F21"/>
    </row>
    <row r="22" spans="1:6" ht="30" x14ac:dyDescent="0.25">
      <c r="A22" s="53"/>
      <c r="B22" s="56"/>
      <c r="C22" s="56" t="s">
        <v>504</v>
      </c>
      <c r="D22" s="56" t="s">
        <v>102</v>
      </c>
      <c r="E22" s="56" t="s">
        <v>104</v>
      </c>
      <c r="F22"/>
    </row>
    <row r="23" spans="1:6" ht="30" x14ac:dyDescent="0.25">
      <c r="A23" s="53"/>
      <c r="B23" s="56"/>
      <c r="C23" s="56" t="s">
        <v>505</v>
      </c>
      <c r="D23" s="56" t="s">
        <v>107</v>
      </c>
      <c r="E23" s="56" t="s">
        <v>107</v>
      </c>
      <c r="F23"/>
    </row>
    <row r="24" spans="1:6" ht="30" x14ac:dyDescent="0.25">
      <c r="A24" s="53"/>
      <c r="B24" s="56"/>
      <c r="C24" s="56" t="s">
        <v>506</v>
      </c>
      <c r="D24" s="56" t="s">
        <v>110</v>
      </c>
      <c r="E24" s="56" t="s">
        <v>111</v>
      </c>
      <c r="F24"/>
    </row>
    <row r="25" spans="1:6" ht="45" x14ac:dyDescent="0.25">
      <c r="A25" s="53"/>
      <c r="B25" s="56"/>
      <c r="C25" s="56" t="s">
        <v>507</v>
      </c>
      <c r="D25" s="56" t="s">
        <v>114</v>
      </c>
      <c r="E25" s="56" t="s">
        <v>114</v>
      </c>
      <c r="F25"/>
    </row>
    <row r="26" spans="1:6" ht="30" x14ac:dyDescent="0.25">
      <c r="A26" s="53"/>
      <c r="B26" s="56"/>
      <c r="C26" s="56" t="s">
        <v>508</v>
      </c>
      <c r="D26" s="56" t="s">
        <v>117</v>
      </c>
      <c r="E26" s="56" t="s">
        <v>118</v>
      </c>
      <c r="F26"/>
    </row>
    <row r="27" spans="1:6" ht="45" x14ac:dyDescent="0.25">
      <c r="A27" s="53"/>
      <c r="B27" s="56"/>
      <c r="C27" s="56" t="s">
        <v>509</v>
      </c>
      <c r="D27" s="56" t="s">
        <v>121</v>
      </c>
      <c r="E27" s="56" t="s">
        <v>122</v>
      </c>
      <c r="F27"/>
    </row>
    <row r="28" spans="1:6" ht="30" x14ac:dyDescent="0.25">
      <c r="A28" s="53"/>
      <c r="B28" s="56"/>
      <c r="C28" s="56" t="s">
        <v>510</v>
      </c>
      <c r="D28" s="56" t="s">
        <v>125</v>
      </c>
      <c r="E28" s="56" t="s">
        <v>126</v>
      </c>
      <c r="F28"/>
    </row>
    <row r="29" spans="1:6" x14ac:dyDescent="0.25">
      <c r="A29" s="53"/>
      <c r="B29" s="56" t="s">
        <v>128</v>
      </c>
      <c r="C29" s="56" t="s">
        <v>511</v>
      </c>
      <c r="D29" s="56" t="s">
        <v>129</v>
      </c>
      <c r="E29" s="56" t="s">
        <v>130</v>
      </c>
      <c r="F29"/>
    </row>
    <row r="30" spans="1:6" ht="60" x14ac:dyDescent="0.25">
      <c r="A30" s="53"/>
      <c r="B30" s="56"/>
      <c r="C30" s="56" t="s">
        <v>512</v>
      </c>
      <c r="D30" s="56" t="s">
        <v>135</v>
      </c>
      <c r="E30" s="56" t="s">
        <v>136</v>
      </c>
      <c r="F30"/>
    </row>
    <row r="31" spans="1:6" ht="30" x14ac:dyDescent="0.25">
      <c r="A31" s="53"/>
      <c r="B31" s="56"/>
      <c r="C31" s="56" t="s">
        <v>513</v>
      </c>
      <c r="D31" s="56" t="s">
        <v>142</v>
      </c>
      <c r="E31" s="56" t="s">
        <v>143</v>
      </c>
      <c r="F31"/>
    </row>
    <row r="32" spans="1:6" ht="30" x14ac:dyDescent="0.25">
      <c r="A32" s="53"/>
      <c r="B32" s="56"/>
      <c r="C32" s="56" t="s">
        <v>514</v>
      </c>
      <c r="D32" s="56" t="s">
        <v>149</v>
      </c>
      <c r="E32" s="56" t="s">
        <v>150</v>
      </c>
      <c r="F32"/>
    </row>
    <row r="33" spans="1:6" ht="30" x14ac:dyDescent="0.25">
      <c r="A33" s="53"/>
      <c r="B33" s="56"/>
      <c r="C33" s="56" t="s">
        <v>515</v>
      </c>
      <c r="D33" s="56" t="s">
        <v>156</v>
      </c>
      <c r="E33" s="56" t="s">
        <v>157</v>
      </c>
      <c r="F33"/>
    </row>
    <row r="34" spans="1:6" x14ac:dyDescent="0.25">
      <c r="A34" s="53"/>
      <c r="B34" s="56"/>
      <c r="C34" s="56" t="s">
        <v>516</v>
      </c>
      <c r="D34" s="56" t="s">
        <v>160</v>
      </c>
      <c r="E34" s="56" t="s">
        <v>161</v>
      </c>
      <c r="F34"/>
    </row>
    <row r="35" spans="1:6" ht="30" x14ac:dyDescent="0.25">
      <c r="A35" s="53" t="s">
        <v>167</v>
      </c>
      <c r="B35" s="56" t="s">
        <v>164</v>
      </c>
      <c r="C35" s="56" t="s">
        <v>517</v>
      </c>
      <c r="D35" s="56" t="s">
        <v>165</v>
      </c>
      <c r="E35" s="56" t="s">
        <v>166</v>
      </c>
      <c r="F35"/>
    </row>
    <row r="36" spans="1:6" ht="45" x14ac:dyDescent="0.25">
      <c r="A36" s="53"/>
      <c r="B36" s="56"/>
      <c r="C36" s="56" t="s">
        <v>518</v>
      </c>
      <c r="D36" s="56" t="s">
        <v>171</v>
      </c>
      <c r="E36" s="56" t="s">
        <v>172</v>
      </c>
      <c r="F36"/>
    </row>
    <row r="37" spans="1:6" ht="45" x14ac:dyDescent="0.25">
      <c r="A37" s="53"/>
      <c r="B37" s="56"/>
      <c r="C37" s="56" t="s">
        <v>519</v>
      </c>
      <c r="D37" s="56" t="s">
        <v>174</v>
      </c>
      <c r="E37" s="56" t="s">
        <v>175</v>
      </c>
      <c r="F37"/>
    </row>
    <row r="38" spans="1:6" ht="45" x14ac:dyDescent="0.25">
      <c r="A38" s="53"/>
      <c r="B38" s="56"/>
      <c r="C38" s="56" t="s">
        <v>520</v>
      </c>
      <c r="D38" s="56" t="s">
        <v>176</v>
      </c>
      <c r="E38" s="56" t="s">
        <v>177</v>
      </c>
      <c r="F38"/>
    </row>
    <row r="39" spans="1:6" ht="45" x14ac:dyDescent="0.25">
      <c r="A39" s="53"/>
      <c r="B39" s="56"/>
      <c r="C39" s="56" t="s">
        <v>521</v>
      </c>
      <c r="D39" s="56" t="s">
        <v>178</v>
      </c>
      <c r="E39" s="56" t="s">
        <v>179</v>
      </c>
      <c r="F39"/>
    </row>
    <row r="40" spans="1:6" ht="30" x14ac:dyDescent="0.25">
      <c r="A40" s="53"/>
      <c r="B40" s="56" t="s">
        <v>180</v>
      </c>
      <c r="C40" s="56" t="s">
        <v>522</v>
      </c>
      <c r="D40" s="56" t="s">
        <v>181</v>
      </c>
      <c r="E40" s="56" t="s">
        <v>182</v>
      </c>
      <c r="F40"/>
    </row>
    <row r="41" spans="1:6" ht="30" x14ac:dyDescent="0.25">
      <c r="A41" s="53"/>
      <c r="B41" s="56"/>
      <c r="C41" s="56" t="s">
        <v>523</v>
      </c>
      <c r="D41" s="56" t="s">
        <v>187</v>
      </c>
      <c r="E41" s="56" t="s">
        <v>188</v>
      </c>
      <c r="F41"/>
    </row>
    <row r="42" spans="1:6" ht="45" x14ac:dyDescent="0.25">
      <c r="A42" s="53"/>
      <c r="B42" s="56"/>
      <c r="C42" s="56" t="s">
        <v>524</v>
      </c>
      <c r="D42" s="56" t="s">
        <v>192</v>
      </c>
      <c r="E42" s="56" t="s">
        <v>193</v>
      </c>
      <c r="F42"/>
    </row>
    <row r="43" spans="1:6" ht="30" x14ac:dyDescent="0.25">
      <c r="A43" s="53"/>
      <c r="B43" s="56"/>
      <c r="C43" s="56" t="s">
        <v>525</v>
      </c>
      <c r="D43" s="56" t="s">
        <v>194</v>
      </c>
      <c r="E43" s="56" t="s">
        <v>195</v>
      </c>
      <c r="F43"/>
    </row>
    <row r="44" spans="1:6" ht="30" x14ac:dyDescent="0.25">
      <c r="A44" s="53"/>
      <c r="B44" s="56"/>
      <c r="C44" s="56" t="s">
        <v>526</v>
      </c>
      <c r="D44" s="56" t="s">
        <v>196</v>
      </c>
      <c r="E44" s="56" t="s">
        <v>197</v>
      </c>
      <c r="F44"/>
    </row>
    <row r="45" spans="1:6" ht="30" x14ac:dyDescent="0.25">
      <c r="A45" s="53"/>
      <c r="B45" s="56"/>
      <c r="C45" s="56" t="s">
        <v>527</v>
      </c>
      <c r="D45" s="56" t="s">
        <v>200</v>
      </c>
      <c r="E45" s="56" t="s">
        <v>201</v>
      </c>
      <c r="F45"/>
    </row>
    <row r="46" spans="1:6" x14ac:dyDescent="0.25">
      <c r="A46" s="53"/>
      <c r="B46" s="56"/>
      <c r="C46" s="56" t="s">
        <v>528</v>
      </c>
      <c r="D46" s="56" t="s">
        <v>207</v>
      </c>
      <c r="E46" s="56" t="s">
        <v>208</v>
      </c>
      <c r="F46"/>
    </row>
    <row r="47" spans="1:6" ht="60" x14ac:dyDescent="0.25">
      <c r="A47" s="53"/>
      <c r="B47" s="56" t="s">
        <v>214</v>
      </c>
      <c r="C47" s="56" t="s">
        <v>529</v>
      </c>
      <c r="D47" s="56" t="s">
        <v>215</v>
      </c>
      <c r="E47" s="56" t="s">
        <v>216</v>
      </c>
      <c r="F47"/>
    </row>
    <row r="48" spans="1:6" x14ac:dyDescent="0.25">
      <c r="A48" s="53"/>
      <c r="B48" s="56"/>
      <c r="C48" s="56" t="s">
        <v>530</v>
      </c>
      <c r="D48" s="56" t="s">
        <v>220</v>
      </c>
      <c r="E48" s="56" t="s">
        <v>220</v>
      </c>
      <c r="F48"/>
    </row>
    <row r="49" spans="1:6" x14ac:dyDescent="0.25">
      <c r="A49" s="53"/>
      <c r="B49" s="56"/>
      <c r="C49" s="56" t="s">
        <v>531</v>
      </c>
      <c r="D49" s="56" t="s">
        <v>225</v>
      </c>
      <c r="E49" s="56" t="s">
        <v>226</v>
      </c>
      <c r="F49"/>
    </row>
    <row r="50" spans="1:6" x14ac:dyDescent="0.25">
      <c r="A50" s="53"/>
      <c r="B50" s="56"/>
      <c r="C50" s="56" t="s">
        <v>532</v>
      </c>
      <c r="D50" s="56" t="s">
        <v>228</v>
      </c>
      <c r="E50" s="56" t="s">
        <v>229</v>
      </c>
      <c r="F50"/>
    </row>
    <row r="51" spans="1:6" x14ac:dyDescent="0.25">
      <c r="A51" s="53"/>
      <c r="B51" s="56"/>
      <c r="C51" s="56" t="s">
        <v>533</v>
      </c>
      <c r="D51" s="56" t="s">
        <v>231</v>
      </c>
      <c r="E51" s="56" t="s">
        <v>232</v>
      </c>
      <c r="F51"/>
    </row>
    <row r="52" spans="1:6" ht="30" x14ac:dyDescent="0.25">
      <c r="A52" s="53"/>
      <c r="B52" s="56" t="s">
        <v>234</v>
      </c>
      <c r="C52" s="56" t="s">
        <v>534</v>
      </c>
      <c r="D52" s="56" t="s">
        <v>235</v>
      </c>
      <c r="E52" s="56" t="s">
        <v>237</v>
      </c>
      <c r="F52"/>
    </row>
    <row r="53" spans="1:6" x14ac:dyDescent="0.25">
      <c r="A53" s="53"/>
      <c r="B53" s="56"/>
      <c r="C53" s="56" t="s">
        <v>535</v>
      </c>
      <c r="D53" s="56" t="s">
        <v>235</v>
      </c>
      <c r="E53" s="56" t="s">
        <v>241</v>
      </c>
      <c r="F53"/>
    </row>
    <row r="54" spans="1:6" ht="30" x14ac:dyDescent="0.25">
      <c r="A54" s="53"/>
      <c r="B54" s="56" t="s">
        <v>243</v>
      </c>
      <c r="C54" s="56" t="s">
        <v>536</v>
      </c>
      <c r="D54" s="56" t="s">
        <v>244</v>
      </c>
      <c r="E54" s="56" t="s">
        <v>245</v>
      </c>
      <c r="F54"/>
    </row>
    <row r="55" spans="1:6" ht="30" x14ac:dyDescent="0.25">
      <c r="A55" s="53"/>
      <c r="B55" s="56"/>
      <c r="C55" s="56" t="s">
        <v>537</v>
      </c>
      <c r="D55" s="56" t="s">
        <v>247</v>
      </c>
      <c r="E55" s="56" t="s">
        <v>248</v>
      </c>
      <c r="F55"/>
    </row>
    <row r="56" spans="1:6" ht="60" x14ac:dyDescent="0.25">
      <c r="A56" s="53"/>
      <c r="B56" s="56"/>
      <c r="C56" s="56" t="s">
        <v>538</v>
      </c>
      <c r="D56" s="56" t="s">
        <v>167</v>
      </c>
      <c r="E56" s="56" t="s">
        <v>249</v>
      </c>
      <c r="F56"/>
    </row>
    <row r="57" spans="1:6" ht="30" x14ac:dyDescent="0.25">
      <c r="A57" s="53"/>
      <c r="B57" s="56" t="s">
        <v>251</v>
      </c>
      <c r="C57" s="56" t="s">
        <v>539</v>
      </c>
      <c r="D57" s="56" t="s">
        <v>252</v>
      </c>
      <c r="E57" s="56" t="s">
        <v>253</v>
      </c>
      <c r="F57"/>
    </row>
    <row r="58" spans="1:6" ht="30" x14ac:dyDescent="0.25">
      <c r="A58" s="53"/>
      <c r="B58" s="56"/>
      <c r="C58" s="56" t="s">
        <v>540</v>
      </c>
      <c r="D58" s="56" t="s">
        <v>167</v>
      </c>
      <c r="E58" s="56" t="s">
        <v>258</v>
      </c>
      <c r="F58"/>
    </row>
    <row r="59" spans="1:6" ht="30" x14ac:dyDescent="0.25">
      <c r="A59" s="53"/>
      <c r="B59" s="56"/>
      <c r="C59" s="56" t="s">
        <v>541</v>
      </c>
      <c r="D59" s="56" t="s">
        <v>261</v>
      </c>
      <c r="E59" s="56" t="s">
        <v>262</v>
      </c>
      <c r="F59"/>
    </row>
    <row r="60" spans="1:6" x14ac:dyDescent="0.25">
      <c r="A60" s="53"/>
      <c r="B60" s="56"/>
      <c r="C60" s="56" t="s">
        <v>542</v>
      </c>
      <c r="D60" s="56" t="s">
        <v>264</v>
      </c>
      <c r="E60" s="56" t="s">
        <v>265</v>
      </c>
      <c r="F60"/>
    </row>
    <row r="61" spans="1:6" ht="30" x14ac:dyDescent="0.25">
      <c r="A61" s="53"/>
      <c r="B61" s="56"/>
      <c r="C61" s="56" t="s">
        <v>543</v>
      </c>
      <c r="D61" s="56" t="s">
        <v>266</v>
      </c>
      <c r="E61" s="56" t="s">
        <v>267</v>
      </c>
      <c r="F61"/>
    </row>
    <row r="62" spans="1:6" ht="30" x14ac:dyDescent="0.25">
      <c r="A62" s="53"/>
      <c r="B62" s="56"/>
      <c r="C62" s="56" t="s">
        <v>544</v>
      </c>
      <c r="D62" s="56" t="s">
        <v>269</v>
      </c>
      <c r="E62" s="56" t="s">
        <v>270</v>
      </c>
      <c r="F62"/>
    </row>
    <row r="63" spans="1:6" ht="30" x14ac:dyDescent="0.25">
      <c r="A63" s="53"/>
      <c r="B63" s="56" t="s">
        <v>272</v>
      </c>
      <c r="C63" s="56" t="s">
        <v>545</v>
      </c>
      <c r="D63" s="56" t="s">
        <v>546</v>
      </c>
      <c r="E63" s="56" t="s">
        <v>274</v>
      </c>
      <c r="F63"/>
    </row>
    <row r="64" spans="1:6" x14ac:dyDescent="0.25">
      <c r="A64" s="53"/>
      <c r="B64" s="56"/>
      <c r="C64" s="56" t="s">
        <v>547</v>
      </c>
      <c r="D64" s="56" t="s">
        <v>167</v>
      </c>
      <c r="E64" s="56" t="s">
        <v>276</v>
      </c>
      <c r="F64"/>
    </row>
    <row r="65" spans="1:6" x14ac:dyDescent="0.25">
      <c r="A65" s="53"/>
      <c r="B65" s="56"/>
      <c r="C65" s="56" t="s">
        <v>548</v>
      </c>
      <c r="D65" s="56" t="s">
        <v>261</v>
      </c>
      <c r="E65" s="56" t="s">
        <v>279</v>
      </c>
      <c r="F65"/>
    </row>
    <row r="66" spans="1:6" x14ac:dyDescent="0.25">
      <c r="A66" s="53"/>
      <c r="B66" s="56"/>
      <c r="C66" s="56" t="s">
        <v>549</v>
      </c>
      <c r="D66" s="56" t="s">
        <v>264</v>
      </c>
      <c r="E66" s="56" t="s">
        <v>281</v>
      </c>
      <c r="F66"/>
    </row>
    <row r="67" spans="1:6" x14ac:dyDescent="0.25">
      <c r="A67" s="53"/>
      <c r="B67" s="56"/>
      <c r="C67" s="56" t="s">
        <v>550</v>
      </c>
      <c r="D67" s="56" t="s">
        <v>266</v>
      </c>
      <c r="E67" s="56" t="s">
        <v>282</v>
      </c>
      <c r="F67"/>
    </row>
    <row r="68" spans="1:6" ht="30" x14ac:dyDescent="0.25">
      <c r="A68" s="53"/>
      <c r="B68" s="56"/>
      <c r="C68" s="56" t="s">
        <v>551</v>
      </c>
      <c r="D68" s="56" t="s">
        <v>269</v>
      </c>
      <c r="E68" s="56" t="s">
        <v>284</v>
      </c>
      <c r="F68"/>
    </row>
    <row r="69" spans="1:6" x14ac:dyDescent="0.25">
      <c r="A69" s="53"/>
      <c r="B69" s="56" t="s">
        <v>285</v>
      </c>
      <c r="C69" s="56" t="s">
        <v>552</v>
      </c>
      <c r="D69" s="56" t="s">
        <v>286</v>
      </c>
      <c r="E69" s="56" t="s">
        <v>287</v>
      </c>
      <c r="F69"/>
    </row>
    <row r="70" spans="1:6" x14ac:dyDescent="0.25">
      <c r="A70" s="53"/>
      <c r="B70" s="56"/>
      <c r="C70" s="56" t="s">
        <v>553</v>
      </c>
      <c r="D70" s="56" t="s">
        <v>167</v>
      </c>
      <c r="E70" s="56" t="s">
        <v>289</v>
      </c>
      <c r="F70"/>
    </row>
    <row r="71" spans="1:6" x14ac:dyDescent="0.25">
      <c r="A71" s="53"/>
      <c r="B71" s="56"/>
      <c r="C71" s="56" t="s">
        <v>554</v>
      </c>
      <c r="D71" s="56" t="s">
        <v>261</v>
      </c>
      <c r="E71" s="56" t="s">
        <v>290</v>
      </c>
      <c r="F71"/>
    </row>
    <row r="72" spans="1:6" x14ac:dyDescent="0.25">
      <c r="A72" s="53"/>
      <c r="B72" s="56"/>
      <c r="C72" s="56" t="s">
        <v>555</v>
      </c>
      <c r="D72" s="56" t="s">
        <v>264</v>
      </c>
      <c r="E72" s="56" t="s">
        <v>291</v>
      </c>
      <c r="F72"/>
    </row>
    <row r="73" spans="1:6" x14ac:dyDescent="0.25">
      <c r="A73" s="53"/>
      <c r="B73" s="56"/>
      <c r="C73" s="56" t="s">
        <v>556</v>
      </c>
      <c r="D73" s="56" t="s">
        <v>266</v>
      </c>
      <c r="E73" s="56" t="s">
        <v>293</v>
      </c>
      <c r="F73"/>
    </row>
    <row r="74" spans="1:6" ht="45" x14ac:dyDescent="0.25">
      <c r="A74" s="53"/>
      <c r="B74" s="56" t="s">
        <v>295</v>
      </c>
      <c r="C74" s="56" t="s">
        <v>557</v>
      </c>
      <c r="D74" s="56" t="s">
        <v>296</v>
      </c>
      <c r="E74" s="56" t="s">
        <v>297</v>
      </c>
      <c r="F74"/>
    </row>
    <row r="75" spans="1:6" x14ac:dyDescent="0.25">
      <c r="A75" s="53"/>
      <c r="B75" s="56"/>
      <c r="C75" s="56" t="s">
        <v>558</v>
      </c>
      <c r="D75" s="56" t="s">
        <v>298</v>
      </c>
      <c r="E75" s="56" t="s">
        <v>614</v>
      </c>
      <c r="F75"/>
    </row>
    <row r="76" spans="1:6" ht="30" x14ac:dyDescent="0.25">
      <c r="A76" s="53"/>
      <c r="B76" s="56" t="s">
        <v>299</v>
      </c>
      <c r="C76" s="56" t="s">
        <v>300</v>
      </c>
      <c r="D76" s="56" t="s">
        <v>301</v>
      </c>
      <c r="E76" s="56" t="s">
        <v>302</v>
      </c>
      <c r="F76"/>
    </row>
    <row r="77" spans="1:6" ht="30" x14ac:dyDescent="0.25">
      <c r="A77" s="53"/>
      <c r="B77" s="56"/>
      <c r="C77" s="56" t="s">
        <v>307</v>
      </c>
      <c r="D77" s="56" t="s">
        <v>308</v>
      </c>
      <c r="E77" s="56" t="s">
        <v>309</v>
      </c>
      <c r="F77"/>
    </row>
    <row r="78" spans="1:6" x14ac:dyDescent="0.25">
      <c r="A78" s="53"/>
      <c r="B78" s="56"/>
      <c r="C78" s="56" t="s">
        <v>311</v>
      </c>
      <c r="D78" s="56" t="s">
        <v>312</v>
      </c>
      <c r="E78" s="56" t="s">
        <v>313</v>
      </c>
      <c r="F78"/>
    </row>
    <row r="79" spans="1:6" x14ac:dyDescent="0.25">
      <c r="A79" s="53"/>
      <c r="B79" s="56"/>
      <c r="C79" s="56" t="s">
        <v>559</v>
      </c>
      <c r="D79" s="56" t="s">
        <v>315</v>
      </c>
      <c r="E79" s="56" t="s">
        <v>316</v>
      </c>
      <c r="F79"/>
    </row>
    <row r="80" spans="1:6" ht="45" x14ac:dyDescent="0.25">
      <c r="A80" s="53"/>
      <c r="B80" s="56" t="s">
        <v>317</v>
      </c>
      <c r="C80" s="56" t="s">
        <v>560</v>
      </c>
      <c r="D80" s="56" t="s">
        <v>318</v>
      </c>
      <c r="E80" s="56" t="s">
        <v>319</v>
      </c>
      <c r="F80"/>
    </row>
    <row r="81" spans="1:6" x14ac:dyDescent="0.25">
      <c r="A81" s="53"/>
      <c r="B81" s="56"/>
      <c r="C81" s="56" t="s">
        <v>561</v>
      </c>
      <c r="D81" s="56" t="s">
        <v>324</v>
      </c>
      <c r="E81" s="56" t="s">
        <v>325</v>
      </c>
      <c r="F81"/>
    </row>
    <row r="82" spans="1:6" x14ac:dyDescent="0.25">
      <c r="A82" s="53"/>
      <c r="B82" s="56"/>
      <c r="C82" s="56" t="s">
        <v>562</v>
      </c>
      <c r="D82" s="56" t="s">
        <v>326</v>
      </c>
      <c r="E82" s="56" t="s">
        <v>327</v>
      </c>
      <c r="F82"/>
    </row>
    <row r="83" spans="1:6" ht="30" x14ac:dyDescent="0.25">
      <c r="A83" s="53"/>
      <c r="B83" s="56"/>
      <c r="C83" s="56" t="s">
        <v>563</v>
      </c>
      <c r="D83" s="56" t="s">
        <v>328</v>
      </c>
      <c r="E83" s="56" t="s">
        <v>329</v>
      </c>
      <c r="F83"/>
    </row>
    <row r="84" spans="1:6" x14ac:dyDescent="0.25">
      <c r="A84" s="53"/>
      <c r="B84" s="56"/>
      <c r="C84" s="56" t="s">
        <v>564</v>
      </c>
      <c r="D84" s="56" t="s">
        <v>330</v>
      </c>
      <c r="E84" s="56" t="s">
        <v>331</v>
      </c>
      <c r="F84"/>
    </row>
    <row r="85" spans="1:6" ht="30" x14ac:dyDescent="0.25">
      <c r="A85" s="53"/>
      <c r="B85" s="56"/>
      <c r="C85" s="56" t="s">
        <v>565</v>
      </c>
      <c r="D85" s="56" t="s">
        <v>332</v>
      </c>
      <c r="E85" s="56" t="s">
        <v>333</v>
      </c>
      <c r="F85"/>
    </row>
    <row r="86" spans="1:6" x14ac:dyDescent="0.25">
      <c r="A86" s="53"/>
      <c r="B86" s="56"/>
      <c r="C86" s="56" t="s">
        <v>566</v>
      </c>
      <c r="D86" s="56" t="s">
        <v>334</v>
      </c>
      <c r="E86" s="56" t="s">
        <v>335</v>
      </c>
      <c r="F86"/>
    </row>
    <row r="87" spans="1:6" ht="30" x14ac:dyDescent="0.25">
      <c r="A87" s="53"/>
      <c r="B87" s="56" t="s">
        <v>336</v>
      </c>
      <c r="C87" s="56" t="s">
        <v>567</v>
      </c>
      <c r="D87" s="56" t="s">
        <v>337</v>
      </c>
      <c r="E87" s="56" t="s">
        <v>338</v>
      </c>
      <c r="F87"/>
    </row>
    <row r="88" spans="1:6" x14ac:dyDescent="0.25">
      <c r="A88" s="53"/>
      <c r="B88" s="56"/>
      <c r="C88" s="56" t="s">
        <v>568</v>
      </c>
      <c r="D88" s="56" t="s">
        <v>343</v>
      </c>
      <c r="E88" s="56" t="s">
        <v>343</v>
      </c>
      <c r="F88"/>
    </row>
    <row r="89" spans="1:6" x14ac:dyDescent="0.25">
      <c r="A89" s="53"/>
      <c r="B89" s="56"/>
      <c r="C89" s="56" t="s">
        <v>569</v>
      </c>
      <c r="D89" s="56" t="s">
        <v>347</v>
      </c>
      <c r="E89" s="56" t="s">
        <v>347</v>
      </c>
      <c r="F89"/>
    </row>
    <row r="90" spans="1:6" x14ac:dyDescent="0.25">
      <c r="A90" s="53"/>
      <c r="B90" s="56"/>
      <c r="C90" s="56" t="s">
        <v>570</v>
      </c>
      <c r="D90" s="56" t="s">
        <v>348</v>
      </c>
      <c r="E90" s="56" t="s">
        <v>348</v>
      </c>
      <c r="F90"/>
    </row>
    <row r="91" spans="1:6" x14ac:dyDescent="0.25">
      <c r="A91" s="53"/>
      <c r="B91" s="56"/>
      <c r="C91" s="56" t="s">
        <v>571</v>
      </c>
      <c r="D91" s="56" t="s">
        <v>349</v>
      </c>
      <c r="E91" s="56" t="s">
        <v>350</v>
      </c>
      <c r="F91"/>
    </row>
    <row r="92" spans="1:6" ht="45" x14ac:dyDescent="0.25">
      <c r="A92" s="53"/>
      <c r="B92" s="56" t="s">
        <v>473</v>
      </c>
      <c r="C92" s="56" t="s">
        <v>611</v>
      </c>
      <c r="D92" s="56" t="s">
        <v>474</v>
      </c>
      <c r="E92" s="56" t="s">
        <v>475</v>
      </c>
      <c r="F92"/>
    </row>
    <row r="93" spans="1:6" ht="30" x14ac:dyDescent="0.25">
      <c r="A93" s="53"/>
      <c r="B93" s="56"/>
      <c r="C93" s="56" t="s">
        <v>612</v>
      </c>
      <c r="D93" s="56" t="s">
        <v>477</v>
      </c>
      <c r="E93" s="56" t="s">
        <v>478</v>
      </c>
      <c r="F93"/>
    </row>
    <row r="94" spans="1:6" ht="30" x14ac:dyDescent="0.25">
      <c r="A94" s="53"/>
      <c r="B94" s="56"/>
      <c r="C94" s="56" t="s">
        <v>613</v>
      </c>
      <c r="D94" s="56" t="s">
        <v>481</v>
      </c>
      <c r="E94" s="56" t="s">
        <v>482</v>
      </c>
      <c r="F94"/>
    </row>
    <row r="95" spans="1:6" ht="60" x14ac:dyDescent="0.25">
      <c r="A95" s="53" t="s">
        <v>354</v>
      </c>
      <c r="B95" s="56" t="s">
        <v>351</v>
      </c>
      <c r="C95" s="56" t="s">
        <v>572</v>
      </c>
      <c r="D95" s="56" t="s">
        <v>352</v>
      </c>
      <c r="E95" s="56" t="s">
        <v>353</v>
      </c>
      <c r="F95"/>
    </row>
    <row r="96" spans="1:6" ht="30" x14ac:dyDescent="0.25">
      <c r="A96" s="53"/>
      <c r="B96" s="56"/>
      <c r="C96" s="56" t="s">
        <v>573</v>
      </c>
      <c r="D96" s="56" t="s">
        <v>358</v>
      </c>
      <c r="E96" s="56" t="s">
        <v>359</v>
      </c>
      <c r="F96"/>
    </row>
    <row r="97" spans="1:6" ht="30" x14ac:dyDescent="0.25">
      <c r="A97" s="53"/>
      <c r="B97" s="56"/>
      <c r="C97" s="56" t="s">
        <v>574</v>
      </c>
      <c r="D97" s="56" t="s">
        <v>361</v>
      </c>
      <c r="E97" s="56" t="s">
        <v>362</v>
      </c>
      <c r="F97"/>
    </row>
    <row r="98" spans="1:6" ht="30" x14ac:dyDescent="0.25">
      <c r="A98" s="53"/>
      <c r="B98" s="56"/>
      <c r="C98" s="56" t="s">
        <v>575</v>
      </c>
      <c r="D98" s="56" t="s">
        <v>363</v>
      </c>
      <c r="E98" s="56" t="s">
        <v>364</v>
      </c>
      <c r="F98"/>
    </row>
    <row r="99" spans="1:6" ht="45" x14ac:dyDescent="0.25">
      <c r="A99" s="53"/>
      <c r="B99" s="56" t="s">
        <v>365</v>
      </c>
      <c r="C99" s="56" t="s">
        <v>576</v>
      </c>
      <c r="D99" s="56" t="s">
        <v>366</v>
      </c>
      <c r="E99" s="56" t="s">
        <v>367</v>
      </c>
      <c r="F99"/>
    </row>
    <row r="100" spans="1:6" x14ac:dyDescent="0.25">
      <c r="A100" s="53"/>
      <c r="B100" s="56"/>
      <c r="C100" s="56" t="s">
        <v>577</v>
      </c>
      <c r="D100" s="56" t="s">
        <v>368</v>
      </c>
      <c r="E100" s="56" t="s">
        <v>369</v>
      </c>
      <c r="F100"/>
    </row>
    <row r="101" spans="1:6" ht="30" x14ac:dyDescent="0.25">
      <c r="A101" s="53"/>
      <c r="B101" s="56"/>
      <c r="C101" s="56" t="s">
        <v>578</v>
      </c>
      <c r="D101" s="56" t="s">
        <v>371</v>
      </c>
      <c r="E101" s="56" t="s">
        <v>372</v>
      </c>
      <c r="F101"/>
    </row>
    <row r="102" spans="1:6" ht="30" x14ac:dyDescent="0.25">
      <c r="A102" s="53"/>
      <c r="B102" s="56"/>
      <c r="C102" s="56" t="s">
        <v>579</v>
      </c>
      <c r="D102" s="56" t="s">
        <v>373</v>
      </c>
      <c r="E102" s="56" t="s">
        <v>374</v>
      </c>
      <c r="F102"/>
    </row>
    <row r="103" spans="1:6" ht="45" x14ac:dyDescent="0.25">
      <c r="A103" s="53"/>
      <c r="B103" s="56" t="s">
        <v>375</v>
      </c>
      <c r="C103" s="56" t="s">
        <v>580</v>
      </c>
      <c r="D103" s="56" t="s">
        <v>376</v>
      </c>
      <c r="E103" s="56" t="s">
        <v>377</v>
      </c>
      <c r="F103"/>
    </row>
    <row r="104" spans="1:6" ht="45" x14ac:dyDescent="0.25">
      <c r="A104" s="53"/>
      <c r="B104" s="56"/>
      <c r="C104" s="56" t="s">
        <v>581</v>
      </c>
      <c r="D104" s="56" t="s">
        <v>378</v>
      </c>
      <c r="E104" s="56" t="s">
        <v>379</v>
      </c>
      <c r="F104"/>
    </row>
    <row r="105" spans="1:6" ht="45" x14ac:dyDescent="0.25">
      <c r="A105" s="53"/>
      <c r="B105" s="56"/>
      <c r="C105" s="56" t="s">
        <v>582</v>
      </c>
      <c r="D105" s="56" t="s">
        <v>381</v>
      </c>
      <c r="E105" s="56" t="s">
        <v>382</v>
      </c>
      <c r="F105"/>
    </row>
    <row r="106" spans="1:6" ht="30" x14ac:dyDescent="0.25">
      <c r="A106" s="53"/>
      <c r="B106" s="56"/>
      <c r="C106" s="56" t="s">
        <v>583</v>
      </c>
      <c r="D106" s="56" t="s">
        <v>384</v>
      </c>
      <c r="E106" s="56" t="s">
        <v>385</v>
      </c>
      <c r="F106"/>
    </row>
    <row r="107" spans="1:6" ht="45" x14ac:dyDescent="0.25">
      <c r="A107" s="53"/>
      <c r="B107" s="56"/>
      <c r="C107" s="56" t="s">
        <v>584</v>
      </c>
      <c r="D107" s="56" t="s">
        <v>387</v>
      </c>
      <c r="E107" s="56" t="s">
        <v>388</v>
      </c>
      <c r="F107"/>
    </row>
    <row r="108" spans="1:6" ht="60" x14ac:dyDescent="0.25">
      <c r="A108" s="53"/>
      <c r="B108" s="56" t="s">
        <v>390</v>
      </c>
      <c r="C108" s="56" t="s">
        <v>585</v>
      </c>
      <c r="D108" s="56" t="s">
        <v>391</v>
      </c>
      <c r="E108" s="56" t="s">
        <v>392</v>
      </c>
      <c r="F108"/>
    </row>
    <row r="109" spans="1:6" ht="75" x14ac:dyDescent="0.25">
      <c r="A109" s="53"/>
      <c r="B109" s="56"/>
      <c r="C109" s="56" t="s">
        <v>586</v>
      </c>
      <c r="D109" s="56" t="s">
        <v>393</v>
      </c>
      <c r="E109" s="56" t="s">
        <v>394</v>
      </c>
      <c r="F109"/>
    </row>
    <row r="110" spans="1:6" ht="45" x14ac:dyDescent="0.25">
      <c r="A110" s="53"/>
      <c r="B110" s="56"/>
      <c r="C110" s="56" t="s">
        <v>587</v>
      </c>
      <c r="D110" s="56" t="s">
        <v>396</v>
      </c>
      <c r="E110" s="56" t="s">
        <v>397</v>
      </c>
      <c r="F110"/>
    </row>
    <row r="111" spans="1:6" ht="45" x14ac:dyDescent="0.25">
      <c r="A111" s="53"/>
      <c r="B111" s="56"/>
      <c r="C111" s="56" t="s">
        <v>588</v>
      </c>
      <c r="D111" s="56" t="s">
        <v>399</v>
      </c>
      <c r="E111" s="56" t="s">
        <v>400</v>
      </c>
      <c r="F111"/>
    </row>
    <row r="112" spans="1:6" ht="45" x14ac:dyDescent="0.25">
      <c r="A112" s="53"/>
      <c r="B112" s="56"/>
      <c r="C112" s="56" t="s">
        <v>589</v>
      </c>
      <c r="D112" s="56" t="s">
        <v>402</v>
      </c>
      <c r="E112" s="56" t="s">
        <v>403</v>
      </c>
      <c r="F112"/>
    </row>
    <row r="113" spans="1:6" ht="45" x14ac:dyDescent="0.25">
      <c r="A113" s="53"/>
      <c r="B113" s="56"/>
      <c r="C113" s="56" t="s">
        <v>590</v>
      </c>
      <c r="D113" s="56" t="s">
        <v>405</v>
      </c>
      <c r="E113" s="56" t="s">
        <v>406</v>
      </c>
      <c r="F113"/>
    </row>
    <row r="114" spans="1:6" ht="45" x14ac:dyDescent="0.25">
      <c r="A114" s="53"/>
      <c r="B114" s="56"/>
      <c r="C114" s="56" t="s">
        <v>591</v>
      </c>
      <c r="D114" s="56" t="s">
        <v>408</v>
      </c>
      <c r="E114" s="56" t="s">
        <v>409</v>
      </c>
      <c r="F114"/>
    </row>
    <row r="115" spans="1:6" ht="60" x14ac:dyDescent="0.25">
      <c r="A115" s="53"/>
      <c r="B115" s="56"/>
      <c r="C115" s="56" t="s">
        <v>592</v>
      </c>
      <c r="D115" s="56" t="s">
        <v>411</v>
      </c>
      <c r="E115" s="56" t="s">
        <v>412</v>
      </c>
      <c r="F115"/>
    </row>
    <row r="116" spans="1:6" ht="45" x14ac:dyDescent="0.25">
      <c r="A116" s="53"/>
      <c r="B116" s="56"/>
      <c r="C116" s="56" t="s">
        <v>593</v>
      </c>
      <c r="D116" s="56" t="s">
        <v>414</v>
      </c>
      <c r="E116" s="56" t="s">
        <v>415</v>
      </c>
      <c r="F116"/>
    </row>
    <row r="117" spans="1:6" ht="60" x14ac:dyDescent="0.25">
      <c r="A117" s="53"/>
      <c r="B117" s="56"/>
      <c r="C117" s="56" t="s">
        <v>594</v>
      </c>
      <c r="D117" s="56" t="s">
        <v>417</v>
      </c>
      <c r="E117" s="56" t="s">
        <v>418</v>
      </c>
      <c r="F117"/>
    </row>
    <row r="118" spans="1:6" ht="60" x14ac:dyDescent="0.25">
      <c r="A118" s="53"/>
      <c r="B118" s="56"/>
      <c r="C118" s="56" t="s">
        <v>595</v>
      </c>
      <c r="D118" s="56" t="s">
        <v>420</v>
      </c>
      <c r="E118" s="56" t="s">
        <v>421</v>
      </c>
      <c r="F118"/>
    </row>
    <row r="119" spans="1:6" ht="45" x14ac:dyDescent="0.25">
      <c r="A119" s="53"/>
      <c r="B119" s="56"/>
      <c r="C119" s="56" t="s">
        <v>596</v>
      </c>
      <c r="D119" s="56" t="s">
        <v>424</v>
      </c>
      <c r="E119" s="56" t="s">
        <v>425</v>
      </c>
      <c r="F119"/>
    </row>
    <row r="120" spans="1:6" ht="60" x14ac:dyDescent="0.25">
      <c r="A120" s="53"/>
      <c r="B120" s="56"/>
      <c r="C120" s="56" t="s">
        <v>597</v>
      </c>
      <c r="D120" s="56" t="s">
        <v>427</v>
      </c>
      <c r="E120" s="56" t="s">
        <v>428</v>
      </c>
      <c r="F120"/>
    </row>
    <row r="121" spans="1:6" ht="60" x14ac:dyDescent="0.25">
      <c r="A121" s="53"/>
      <c r="B121" s="56"/>
      <c r="C121" s="56" t="s">
        <v>598</v>
      </c>
      <c r="D121" s="56" t="s">
        <v>430</v>
      </c>
      <c r="E121" s="56" t="s">
        <v>431</v>
      </c>
      <c r="F121"/>
    </row>
    <row r="122" spans="1:6" ht="30" x14ac:dyDescent="0.25">
      <c r="A122" s="53"/>
      <c r="B122" s="56"/>
      <c r="C122" s="56" t="s">
        <v>599</v>
      </c>
      <c r="D122" s="56" t="s">
        <v>433</v>
      </c>
      <c r="E122" s="56" t="s">
        <v>434</v>
      </c>
      <c r="F122"/>
    </row>
    <row r="123" spans="1:6" ht="45" x14ac:dyDescent="0.25">
      <c r="A123" s="53"/>
      <c r="B123" s="56" t="s">
        <v>436</v>
      </c>
      <c r="C123" s="56" t="s">
        <v>600</v>
      </c>
      <c r="D123" s="56" t="s">
        <v>437</v>
      </c>
      <c r="E123" s="56" t="s">
        <v>438</v>
      </c>
      <c r="F123"/>
    </row>
    <row r="124" spans="1:6" ht="60" x14ac:dyDescent="0.25">
      <c r="A124" s="53"/>
      <c r="B124" s="56"/>
      <c r="C124" s="56" t="s">
        <v>601</v>
      </c>
      <c r="D124" s="56" t="s">
        <v>439</v>
      </c>
      <c r="E124" s="56" t="s">
        <v>440</v>
      </c>
      <c r="F124"/>
    </row>
    <row r="125" spans="1:6" ht="60" x14ac:dyDescent="0.25">
      <c r="A125" s="53"/>
      <c r="B125" s="56"/>
      <c r="C125" s="56" t="s">
        <v>602</v>
      </c>
      <c r="D125" s="56" t="s">
        <v>442</v>
      </c>
      <c r="E125" s="56" t="s">
        <v>443</v>
      </c>
      <c r="F125"/>
    </row>
    <row r="126" spans="1:6" ht="45" x14ac:dyDescent="0.25">
      <c r="A126" s="53"/>
      <c r="B126" s="56"/>
      <c r="C126" s="56" t="s">
        <v>603</v>
      </c>
      <c r="D126" s="56" t="s">
        <v>445</v>
      </c>
      <c r="E126" s="56" t="s">
        <v>446</v>
      </c>
      <c r="F126"/>
    </row>
    <row r="127" spans="1:6" ht="105" x14ac:dyDescent="0.25">
      <c r="A127" s="53"/>
      <c r="B127" s="56"/>
      <c r="C127" s="56" t="s">
        <v>604</v>
      </c>
      <c r="D127" s="56" t="s">
        <v>448</v>
      </c>
      <c r="E127" s="56" t="s">
        <v>449</v>
      </c>
      <c r="F127"/>
    </row>
    <row r="128" spans="1:6" ht="45" x14ac:dyDescent="0.25">
      <c r="A128" s="53" t="s">
        <v>454</v>
      </c>
      <c r="B128" s="56" t="s">
        <v>451</v>
      </c>
      <c r="C128" s="56" t="s">
        <v>605</v>
      </c>
      <c r="D128" s="56" t="s">
        <v>452</v>
      </c>
      <c r="E128" s="56" t="s">
        <v>453</v>
      </c>
      <c r="F128"/>
    </row>
    <row r="129" spans="1:6" ht="30" x14ac:dyDescent="0.25">
      <c r="A129" s="53"/>
      <c r="B129" s="56"/>
      <c r="C129" s="56" t="s">
        <v>606</v>
      </c>
      <c r="D129" s="56" t="s">
        <v>458</v>
      </c>
      <c r="E129" s="56" t="s">
        <v>459</v>
      </c>
      <c r="F129"/>
    </row>
    <row r="130" spans="1:6" ht="45" x14ac:dyDescent="0.25">
      <c r="A130" s="53"/>
      <c r="B130" s="56"/>
      <c r="C130" s="56" t="s">
        <v>607</v>
      </c>
      <c r="D130" s="56" t="s">
        <v>463</v>
      </c>
      <c r="E130" s="56" t="s">
        <v>464</v>
      </c>
      <c r="F130"/>
    </row>
    <row r="131" spans="1:6" ht="30" x14ac:dyDescent="0.25">
      <c r="A131" s="53"/>
      <c r="B131" s="56" t="s">
        <v>466</v>
      </c>
      <c r="C131" s="56" t="s">
        <v>608</v>
      </c>
      <c r="D131" s="56" t="s">
        <v>467</v>
      </c>
      <c r="E131" s="56" t="s">
        <v>468</v>
      </c>
    </row>
    <row r="132" spans="1:6" ht="30" x14ac:dyDescent="0.25">
      <c r="A132" s="53"/>
      <c r="B132" s="56"/>
      <c r="C132" s="56" t="s">
        <v>609</v>
      </c>
      <c r="D132" s="56" t="s">
        <v>469</v>
      </c>
      <c r="E132" s="56" t="s">
        <v>470</v>
      </c>
    </row>
    <row r="133" spans="1:6" ht="30" x14ac:dyDescent="0.25">
      <c r="A133" s="53"/>
      <c r="B133" s="56"/>
      <c r="C133" s="56" t="s">
        <v>610</v>
      </c>
      <c r="D133" s="56" t="s">
        <v>471</v>
      </c>
      <c r="E133" s="56" t="s">
        <v>472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A4F73-2EFD-4ABD-9869-339EF70F2696}">
  <dimension ref="A1:A5"/>
  <sheetViews>
    <sheetView workbookViewId="0">
      <selection sqref="A1:A5"/>
    </sheetView>
  </sheetViews>
  <sheetFormatPr baseColWidth="10" defaultColWidth="11.42578125" defaultRowHeight="15" x14ac:dyDescent="0.25"/>
  <sheetData>
    <row r="1" spans="1:1" x14ac:dyDescent="0.25">
      <c r="A1" t="s">
        <v>89</v>
      </c>
    </row>
    <row r="2" spans="1:1" x14ac:dyDescent="0.25">
      <c r="A2" t="s">
        <v>26</v>
      </c>
    </row>
    <row r="3" spans="1:1" x14ac:dyDescent="0.25">
      <c r="A3" t="s">
        <v>103</v>
      </c>
    </row>
    <row r="4" spans="1:1" x14ac:dyDescent="0.25">
      <c r="A4" t="s">
        <v>236</v>
      </c>
    </row>
    <row r="5" spans="1:1" x14ac:dyDescent="0.25">
      <c r="A5" t="s">
        <v>40</v>
      </c>
    </row>
  </sheetData>
  <sortState xmlns:xlrd2="http://schemas.microsoft.com/office/spreadsheetml/2017/richdata2" ref="A3:A123">
    <sortCondition ref="A3:A123"/>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1cb1f56-27e9-4385-a5bf-535dd4536c77">
      <Terms xmlns="http://schemas.microsoft.com/office/infopath/2007/PartnerControls"/>
    </lcf76f155ced4ddcb4097134ff3c332f>
    <TaxCatchAll xmlns="a4c1a757-8bf9-4c47-b169-66ab00c5d10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BF5B97D9CA4F1549B5ACECCED71D9AE3" ma:contentTypeVersion="26" ma:contentTypeDescription="Crear nuevo documento." ma:contentTypeScope="" ma:versionID="c8597ad18c8f55ae30e1e9e85fd77b31">
  <xsd:schema xmlns:xsd="http://www.w3.org/2001/XMLSchema" xmlns:xs="http://www.w3.org/2001/XMLSchema" xmlns:p="http://schemas.microsoft.com/office/2006/metadata/properties" xmlns:ns2="b1cb1f56-27e9-4385-a5bf-535dd4536c77" xmlns:ns3="a4c1a757-8bf9-4c47-b169-66ab00c5d108" targetNamespace="http://schemas.microsoft.com/office/2006/metadata/properties" ma:root="true" ma:fieldsID="399e1f84b22e700277b412295595a7cb" ns2:_="" ns3:_="">
    <xsd:import namespace="b1cb1f56-27e9-4385-a5bf-535dd4536c77"/>
    <xsd:import namespace="a4c1a757-8bf9-4c47-b169-66ab00c5d10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cb1f56-27e9-4385-a5bf-535dd4536c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a9b580d-3441-472b-b633-05114d4a3dc4"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4c1a757-8bf9-4c47-b169-66ab00c5d108"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f8b9b58c-4fd5-410f-87c2-5b03743f405f}" ma:internalName="TaxCatchAll" ma:showField="CatchAllData" ma:web="a4c1a757-8bf9-4c47-b169-66ab00c5d108">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C36BD2-CD6F-4F60-8081-79A2C9D56B7C}">
  <ds:schemaRefs>
    <ds:schemaRef ds:uri="http://schemas.microsoft.com/sharepoint/v3/contenttype/forms"/>
  </ds:schemaRefs>
</ds:datastoreItem>
</file>

<file path=customXml/itemProps2.xml><?xml version="1.0" encoding="utf-8"?>
<ds:datastoreItem xmlns:ds="http://schemas.openxmlformats.org/officeDocument/2006/customXml" ds:itemID="{79352835-FFF9-4911-A4D1-1503F79E4BE4}">
  <ds:schemaRefs>
    <ds:schemaRef ds:uri="http://schemas.microsoft.com/office/2006/metadata/properties"/>
    <ds:schemaRef ds:uri="http://schemas.microsoft.com/office/infopath/2007/PartnerControls"/>
    <ds:schemaRef ds:uri="b1cb1f56-27e9-4385-a5bf-535dd4536c77"/>
    <ds:schemaRef ds:uri="a4c1a757-8bf9-4c47-b169-66ab00c5d108"/>
  </ds:schemaRefs>
</ds:datastoreItem>
</file>

<file path=customXml/itemProps3.xml><?xml version="1.0" encoding="utf-8"?>
<ds:datastoreItem xmlns:ds="http://schemas.openxmlformats.org/officeDocument/2006/customXml" ds:itemID="{65AD2F81-FD27-4BAC-8A60-D170F46B44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cb1f56-27e9-4385-a5bf-535dd4536c77"/>
    <ds:schemaRef ds:uri="a4c1a757-8bf9-4c47-b169-66ab00c5d1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Portafolio</vt:lpstr>
      <vt:lpstr>Hoja de ruta</vt:lpstr>
      <vt:lpstr>Resumen</vt:lpstr>
      <vt:lpstr>Hoja1</vt:lpstr>
      <vt:lpstr>Estado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Luis Gabriel Piñeros La Rotta</dc:creator>
  <cp:keywords/>
  <dc:description/>
  <cp:lastModifiedBy>Luis Gabriel Piñeros La Rotta</cp:lastModifiedBy>
  <cp:revision/>
  <dcterms:created xsi:type="dcterms:W3CDTF">2024-01-18T15:50:56Z</dcterms:created>
  <dcterms:modified xsi:type="dcterms:W3CDTF">2025-01-29T20:36:36Z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0x010100BF5B97D9CA4F1549B5ACECCED71D9AE3</vt:lpwstr>
  </property>
  <property fmtid="{D5CDD505-2E9C-101B-9397-08002B2CF9AE}" pid="3" name="MediaServiceImageTags">
    <vt:lpwstr/>
  </property>
</Properties>
</file>