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FOSYGA" sheetId="1" r:id="rId1"/>
  </sheets>
  <externalReferences>
    <externalReference r:id="rId4"/>
  </externalReferences>
  <definedNames>
    <definedName name="_xlnm.Print_Area" localSheetId="0">'FOSYGA'!$B$13:$H$58</definedName>
    <definedName name="SERGIO">#REF!</definedName>
  </definedNames>
  <calcPr fullCalcOnLoad="1"/>
</workbook>
</file>

<file path=xl/sharedStrings.xml><?xml version="1.0" encoding="utf-8"?>
<sst xmlns="http://schemas.openxmlformats.org/spreadsheetml/2006/main" count="95" uniqueCount="87">
  <si>
    <t>Cuadro No 2</t>
  </si>
  <si>
    <t>Cuenta Intermedia de la Salud - CIS</t>
  </si>
  <si>
    <t>Ingresos y Gastos por Subcuentas del Fondo de Solidaridad y Garantía - FOSYGA</t>
  </si>
  <si>
    <t>Año 2005</t>
  </si>
  <si>
    <t>Millones de pesos</t>
  </si>
  <si>
    <t>Conceptos</t>
  </si>
  <si>
    <t xml:space="preserve">Compensación </t>
  </si>
  <si>
    <t xml:space="preserve">Solidaridad </t>
  </si>
  <si>
    <t>Promoción y prevención</t>
  </si>
  <si>
    <t xml:space="preserve">ECAT </t>
  </si>
  <si>
    <t>Total</t>
  </si>
  <si>
    <t>A</t>
  </si>
  <si>
    <t>B</t>
  </si>
  <si>
    <t>C</t>
  </si>
  <si>
    <t>D</t>
  </si>
  <si>
    <t>E</t>
  </si>
  <si>
    <t>INGRESOS</t>
  </si>
  <si>
    <t>2.1</t>
  </si>
  <si>
    <t>Cotizaciones sociales de salud</t>
  </si>
  <si>
    <t>2.1.1</t>
  </si>
  <si>
    <t>Cotización patronal de salud</t>
  </si>
  <si>
    <t>2.1.2</t>
  </si>
  <si>
    <t xml:space="preserve"> Cotización empleados de salud</t>
  </si>
  <si>
    <t>2.1.3</t>
  </si>
  <si>
    <t>Cotización independientes de salud</t>
  </si>
  <si>
    <t>2.14</t>
  </si>
  <si>
    <t>Cotizacion salud Regimen de Excepcion</t>
  </si>
  <si>
    <t>2.2</t>
  </si>
  <si>
    <t>Transferencia interna desde compensación a solidaridad y a PYP (1)</t>
  </si>
  <si>
    <t>2.3</t>
  </si>
  <si>
    <t>Transferencia interna desde solidaridad y PyP</t>
  </si>
  <si>
    <t>2.4</t>
  </si>
  <si>
    <t>Transferencia desde entidades adaptadas al sistema que no compensan</t>
  </si>
  <si>
    <t>2.5</t>
  </si>
  <si>
    <t>Transferencias desde Regimenes de excepcion</t>
  </si>
  <si>
    <t>2.6</t>
  </si>
  <si>
    <t>Transferencia  desde subsidio familiar cajas de compensación familiar</t>
  </si>
  <si>
    <t>2.7</t>
  </si>
  <si>
    <t>Impuestos SOAT</t>
  </si>
  <si>
    <t>2.8</t>
  </si>
  <si>
    <t>Impuestos FONSAT</t>
  </si>
  <si>
    <t>2.9</t>
  </si>
  <si>
    <t>Otros impuestos cedidos</t>
  </si>
  <si>
    <t>2.10</t>
  </si>
  <si>
    <t>Otras transferencias de las administraciones públicas</t>
  </si>
  <si>
    <t>2.11</t>
  </si>
  <si>
    <t>Transferencias corrientes diversas</t>
  </si>
  <si>
    <t>2.12</t>
  </si>
  <si>
    <t>Ingresos no operacionales</t>
  </si>
  <si>
    <t xml:space="preserve"> </t>
  </si>
  <si>
    <t>Total ingresos</t>
  </si>
  <si>
    <t>GASTOS</t>
  </si>
  <si>
    <t>2.13</t>
  </si>
  <si>
    <t>Transferencia interna a Solidaridad</t>
  </si>
  <si>
    <t>Transferencia interna a Promoción</t>
  </si>
  <si>
    <t>2.15</t>
  </si>
  <si>
    <t>Transferencia a Ente Territorial para régimen subsidiado</t>
  </si>
  <si>
    <t>2.16</t>
  </si>
  <si>
    <t>Transferencia interna a compensacion</t>
  </si>
  <si>
    <t>2.17</t>
  </si>
  <si>
    <t>Prestaciones sociales en dinero</t>
  </si>
  <si>
    <t>2.18</t>
  </si>
  <si>
    <t>Transferencia de capital a IPS</t>
  </si>
  <si>
    <t>2.19</t>
  </si>
  <si>
    <t>Giro de UPC al Régimen Contributivo</t>
  </si>
  <si>
    <t>2.20</t>
  </si>
  <si>
    <t>Giro de Promoción y prevención</t>
  </si>
  <si>
    <t>2.20.1</t>
  </si>
  <si>
    <t>al régimen contributivo</t>
  </si>
  <si>
    <t>2.20.2</t>
  </si>
  <si>
    <t>al ente territorial</t>
  </si>
  <si>
    <t>2.21</t>
  </si>
  <si>
    <t>Prestaciones sociales en especie (Tutelas)</t>
  </si>
  <si>
    <t>2.22</t>
  </si>
  <si>
    <t>Gastos y costos de administración</t>
  </si>
  <si>
    <t>2.22.1</t>
  </si>
  <si>
    <t>Consumo Intermedio</t>
  </si>
  <si>
    <t>2.23</t>
  </si>
  <si>
    <t>Gastos no operacionales</t>
  </si>
  <si>
    <t>Total gastos</t>
  </si>
  <si>
    <t>Diferencia entre ingresos y gastos</t>
  </si>
  <si>
    <t>Fuente: Formato D.2 proceso de giro y compensacion, Estados Financieros suministrados por el consorcio fiduciario FIDUFOSYGA</t>
  </si>
  <si>
    <t>Calculos: DANE - Dirección de Sintesis y Cuentas Nacionales</t>
  </si>
  <si>
    <t>(1)  Según el acuerdo 254 de 2003 art 6 la transferencia desde la subcuenta de compensacion a la de Promocion es de 0,41% del Ingreso Base de Cotizacion</t>
  </si>
  <si>
    <t>(2.2.B) = (2.13.A)</t>
  </si>
  <si>
    <t>(2.2.C) = (2.14.A)</t>
  </si>
  <si>
    <t>(1.1.D) = (2.19.E)+(2.20.1.E)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</si>
</sst>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_ [$€-2]\ * #,##0.00_ ;_ [$€-2]\ * \-#,##0.00_ ;_ [$€-2]\ * &quot;-&quot;??_ "/>
    <numFmt numFmtId="176" formatCode="0.0"/>
    <numFmt numFmtId="177" formatCode="_ * #,##0.000_ ;_ * \-#,##0.000_ ;_ * &quot;-&quot;??_ ;_ @_ "/>
    <numFmt numFmtId="178" formatCode="#,##0.0"/>
    <numFmt numFmtId="179" formatCode="_-* #,##0.0\ _€_-;\-* #,##0.0\ _€_-;_-* &quot;-&quot;??\ _€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18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165" fontId="4" fillId="0" borderId="0" xfId="18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165" fontId="0" fillId="2" borderId="0" xfId="18" applyNumberFormat="1" applyFont="1" applyFill="1" applyBorder="1" applyAlignment="1">
      <alignment/>
    </xf>
    <xf numFmtId="165" fontId="0" fillId="2" borderId="0" xfId="18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5" fontId="3" fillId="2" borderId="0" xfId="18" applyNumberFormat="1" applyFont="1" applyFill="1" applyBorder="1" applyAlignment="1">
      <alignment/>
    </xf>
    <xf numFmtId="174" fontId="0" fillId="2" borderId="0" xfId="20" applyNumberFormat="1" applyFont="1" applyFill="1" applyAlignment="1">
      <alignment horizontal="right"/>
    </xf>
    <xf numFmtId="174" fontId="0" fillId="0" borderId="0" xfId="0" applyNumberFormat="1" applyFont="1" applyFill="1" applyAlignment="1">
      <alignment/>
    </xf>
    <xf numFmtId="174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174" fontId="0" fillId="0" borderId="0" xfId="2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73" fontId="0" fillId="0" borderId="0" xfId="20" applyFont="1" applyFill="1" applyAlignment="1">
      <alignment/>
    </xf>
    <xf numFmtId="10" fontId="0" fillId="2" borderId="0" xfId="0" applyNumberFormat="1" applyFont="1" applyFill="1" applyAlignment="1">
      <alignment/>
    </xf>
    <xf numFmtId="3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cuadros salida salud finales 26-09-06 ultima version 2000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3</xdr:col>
      <xdr:colOff>495300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ud\Cuadros%20definitivos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="85" zoomScaleNormal="85" workbookViewId="0" topLeftCell="A21">
      <selection activeCell="A22" sqref="A22"/>
    </sheetView>
  </sheetViews>
  <sheetFormatPr defaultColWidth="11.421875" defaultRowHeight="12.75" zeroHeight="1"/>
  <cols>
    <col min="1" max="1" width="5.421875" style="1" customWidth="1"/>
    <col min="2" max="2" width="6.7109375" style="3" customWidth="1"/>
    <col min="3" max="3" width="59.7109375" style="3" customWidth="1"/>
    <col min="4" max="4" width="18.28125" style="3" customWidth="1"/>
    <col min="5" max="5" width="12.8515625" style="3" customWidth="1"/>
    <col min="6" max="6" width="13.140625" style="3" customWidth="1"/>
    <col min="7" max="7" width="9.421875" style="3" customWidth="1"/>
    <col min="8" max="8" width="13.28125" style="3" customWidth="1"/>
    <col min="9" max="9" width="14.57421875" style="1" bestFit="1" customWidth="1"/>
    <col min="10" max="16384" width="9.140625" style="1" hidden="1" customWidth="1"/>
  </cols>
  <sheetData>
    <row r="1" spans="2:8" ht="12.75">
      <c r="B1" s="1"/>
      <c r="C1" s="1"/>
      <c r="D1" s="1"/>
      <c r="E1" s="1"/>
      <c r="F1" s="1"/>
      <c r="G1" s="1"/>
      <c r="H1" s="1"/>
    </row>
    <row r="2" spans="2:8" ht="12.75">
      <c r="B2" s="1"/>
      <c r="C2" s="1"/>
      <c r="D2" s="1"/>
      <c r="E2" s="1"/>
      <c r="F2" s="1"/>
      <c r="G2" s="1"/>
      <c r="H2" s="1"/>
    </row>
    <row r="3" spans="2:8" ht="12.75">
      <c r="B3" s="1"/>
      <c r="C3" s="1"/>
      <c r="D3" s="1"/>
      <c r="E3" s="1"/>
      <c r="F3" s="1"/>
      <c r="G3" s="1"/>
      <c r="H3" s="1"/>
    </row>
    <row r="4" spans="2:8" ht="12.75">
      <c r="B4" s="1"/>
      <c r="C4" s="1"/>
      <c r="D4" s="1"/>
      <c r="E4" s="1"/>
      <c r="F4" s="1"/>
      <c r="G4" s="1"/>
      <c r="H4" s="1"/>
    </row>
    <row r="5" spans="2:8" ht="12.75">
      <c r="B5" s="1"/>
      <c r="C5" s="1"/>
      <c r="D5" s="1"/>
      <c r="E5" s="1"/>
      <c r="F5" s="1"/>
      <c r="G5" s="1"/>
      <c r="H5" s="1"/>
    </row>
    <row r="6" spans="1:8" ht="12.75">
      <c r="A6" s="2" t="s">
        <v>0</v>
      </c>
      <c r="B6" s="1"/>
      <c r="C6" s="1"/>
      <c r="D6" s="1"/>
      <c r="E6" s="1"/>
      <c r="F6" s="1"/>
      <c r="G6" s="1"/>
      <c r="H6" s="1"/>
    </row>
    <row r="7" spans="1:8" s="3" customFormat="1" ht="12.75">
      <c r="A7" s="2" t="s">
        <v>1</v>
      </c>
      <c r="C7" s="2"/>
      <c r="D7" s="2"/>
      <c r="E7" s="2"/>
      <c r="F7" s="2"/>
      <c r="G7" s="4"/>
      <c r="H7" s="5"/>
    </row>
    <row r="8" spans="1:8" s="3" customFormat="1" ht="12.75">
      <c r="A8" s="2" t="s">
        <v>2</v>
      </c>
      <c r="C8" s="2"/>
      <c r="D8" s="2"/>
      <c r="E8" s="2"/>
      <c r="F8" s="2"/>
      <c r="G8" s="4"/>
      <c r="H8" s="5"/>
    </row>
    <row r="9" spans="1:8" s="3" customFormat="1" ht="12.75">
      <c r="A9" s="2" t="s">
        <v>3</v>
      </c>
      <c r="G9" s="6"/>
      <c r="H9" s="5"/>
    </row>
    <row r="10" spans="3:8" s="3" customFormat="1" ht="12.75">
      <c r="C10" s="2"/>
      <c r="E10" s="6"/>
      <c r="F10" s="6"/>
      <c r="G10" s="6"/>
      <c r="H10" s="5"/>
    </row>
    <row r="11" spans="3:8" s="3" customFormat="1" ht="12.75">
      <c r="C11" s="2"/>
      <c r="E11" s="6"/>
      <c r="F11" s="6"/>
      <c r="G11" s="6"/>
      <c r="H11" s="5"/>
    </row>
    <row r="12" spans="2:8" s="3" customFormat="1" ht="12.75">
      <c r="B12" s="2"/>
      <c r="C12" s="2"/>
      <c r="E12" s="6"/>
      <c r="F12" s="6"/>
      <c r="G12" s="6"/>
      <c r="H12" s="7" t="s">
        <v>4</v>
      </c>
    </row>
    <row r="13" spans="1:8" ht="42.75" customHeight="1">
      <c r="A13" s="8"/>
      <c r="B13" s="9" t="s">
        <v>5</v>
      </c>
      <c r="C13" s="9"/>
      <c r="D13" s="8" t="s">
        <v>6</v>
      </c>
      <c r="E13" s="8" t="s">
        <v>7</v>
      </c>
      <c r="F13" s="8" t="s">
        <v>8</v>
      </c>
      <c r="G13" s="8" t="s">
        <v>9</v>
      </c>
      <c r="H13" s="8" t="s">
        <v>10</v>
      </c>
    </row>
    <row r="14" spans="2:9" s="10" customFormat="1" ht="12.75">
      <c r="B14" s="11"/>
      <c r="C14" s="11"/>
      <c r="D14" s="11" t="s">
        <v>11</v>
      </c>
      <c r="E14" s="11" t="s">
        <v>12</v>
      </c>
      <c r="F14" s="11" t="s">
        <v>13</v>
      </c>
      <c r="G14" s="11" t="s">
        <v>14</v>
      </c>
      <c r="H14" s="11" t="s">
        <v>15</v>
      </c>
      <c r="I14" s="1"/>
    </row>
    <row r="15" ht="12.75">
      <c r="B15" s="12" t="s">
        <v>16</v>
      </c>
    </row>
    <row r="16" spans="1:9" s="10" customFormat="1" ht="12.75">
      <c r="A16" s="13" t="s">
        <v>17</v>
      </c>
      <c r="B16" s="14" t="s">
        <v>18</v>
      </c>
      <c r="C16" s="14"/>
      <c r="D16" s="15">
        <f>+SUM(D17:D20)</f>
        <v>6636977.786648193</v>
      </c>
      <c r="E16" s="15"/>
      <c r="F16" s="15"/>
      <c r="G16" s="15"/>
      <c r="H16" s="15">
        <f aca="true" t="shared" si="0" ref="H16:H31">+SUM(D16:G16)</f>
        <v>6636977.786648193</v>
      </c>
      <c r="I16" s="1"/>
    </row>
    <row r="17" spans="1:8" ht="12.75">
      <c r="A17" s="16"/>
      <c r="B17" s="5" t="s">
        <v>19</v>
      </c>
      <c r="C17" s="5" t="s">
        <v>20</v>
      </c>
      <c r="D17" s="5">
        <v>4195963.4694454335</v>
      </c>
      <c r="E17" s="5"/>
      <c r="F17" s="5"/>
      <c r="G17" s="5"/>
      <c r="H17" s="17">
        <f t="shared" si="0"/>
        <v>4195963.4694454335</v>
      </c>
    </row>
    <row r="18" spans="1:9" s="10" customFormat="1" ht="12.75">
      <c r="A18" s="13"/>
      <c r="B18" s="18" t="s">
        <v>21</v>
      </c>
      <c r="C18" s="14" t="s">
        <v>22</v>
      </c>
      <c r="D18" s="18">
        <v>2097981.7347227167</v>
      </c>
      <c r="E18" s="15"/>
      <c r="F18" s="15"/>
      <c r="G18" s="15"/>
      <c r="H18" s="15">
        <f t="shared" si="0"/>
        <v>2097981.7347227167</v>
      </c>
      <c r="I18" s="1"/>
    </row>
    <row r="19" spans="1:8" ht="12.75">
      <c r="A19" s="16"/>
      <c r="B19" s="5" t="s">
        <v>23</v>
      </c>
      <c r="C19" s="5" t="s">
        <v>24</v>
      </c>
      <c r="D19" s="5">
        <v>234704.04693116306</v>
      </c>
      <c r="E19" s="5"/>
      <c r="F19" s="5"/>
      <c r="G19" s="5"/>
      <c r="H19" s="17">
        <f t="shared" si="0"/>
        <v>234704.04693116306</v>
      </c>
    </row>
    <row r="20" spans="1:9" s="10" customFormat="1" ht="12.75">
      <c r="A20" s="13"/>
      <c r="B20" s="19" t="s">
        <v>25</v>
      </c>
      <c r="C20" s="19" t="s">
        <v>26</v>
      </c>
      <c r="D20" s="18">
        <v>108328.53554888</v>
      </c>
      <c r="E20" s="18"/>
      <c r="F20" s="18"/>
      <c r="G20" s="18"/>
      <c r="H20" s="15">
        <f t="shared" si="0"/>
        <v>108328.53554888</v>
      </c>
      <c r="I20" s="1"/>
    </row>
    <row r="21" spans="1:9" ht="12.75">
      <c r="A21" s="16" t="s">
        <v>27</v>
      </c>
      <c r="B21" s="3" t="s">
        <v>28</v>
      </c>
      <c r="D21" s="17"/>
      <c r="E21" s="17">
        <v>544054.1042582762</v>
      </c>
      <c r="F21" s="17">
        <v>217621.64170331048</v>
      </c>
      <c r="G21" s="17"/>
      <c r="H21" s="17">
        <f t="shared" si="0"/>
        <v>761675.7459615867</v>
      </c>
      <c r="I21" s="20"/>
    </row>
    <row r="22" spans="1:9" s="10" customFormat="1" ht="12.75">
      <c r="A22" s="13" t="s">
        <v>29</v>
      </c>
      <c r="B22" s="18" t="s">
        <v>30</v>
      </c>
      <c r="C22" s="14"/>
      <c r="D22" s="15">
        <v>856.406125</v>
      </c>
      <c r="E22" s="15"/>
      <c r="F22" s="15"/>
      <c r="G22" s="15"/>
      <c r="H22" s="15">
        <f t="shared" si="0"/>
        <v>856.406125</v>
      </c>
      <c r="I22" s="20"/>
    </row>
    <row r="23" spans="1:9" ht="12.75">
      <c r="A23" s="16" t="s">
        <v>31</v>
      </c>
      <c r="B23" s="3" t="s">
        <v>32</v>
      </c>
      <c r="D23" s="17"/>
      <c r="E23" s="17">
        <v>43469.16809651024</v>
      </c>
      <c r="F23" s="17"/>
      <c r="G23" s="17"/>
      <c r="H23" s="17">
        <f t="shared" si="0"/>
        <v>43469.16809651024</v>
      </c>
      <c r="I23" s="20"/>
    </row>
    <row r="24" spans="1:9" s="10" customFormat="1" ht="12.75">
      <c r="A24" s="13" t="s">
        <v>33</v>
      </c>
      <c r="B24" s="18" t="s">
        <v>34</v>
      </c>
      <c r="C24" s="14"/>
      <c r="D24" s="15"/>
      <c r="E24" s="15">
        <v>10515.24761933</v>
      </c>
      <c r="F24" s="15">
        <v>4296.39193119</v>
      </c>
      <c r="G24" s="15"/>
      <c r="H24" s="15">
        <f t="shared" si="0"/>
        <v>14811.639550520002</v>
      </c>
      <c r="I24" s="20"/>
    </row>
    <row r="25" spans="1:8" ht="12.75">
      <c r="A25" s="16" t="s">
        <v>35</v>
      </c>
      <c r="B25" s="3" t="s">
        <v>36</v>
      </c>
      <c r="D25" s="5"/>
      <c r="E25" s="5">
        <v>67529.736827</v>
      </c>
      <c r="F25" s="5"/>
      <c r="G25" s="5"/>
      <c r="H25" s="17">
        <f t="shared" si="0"/>
        <v>67529.736827</v>
      </c>
    </row>
    <row r="26" spans="1:9" s="10" customFormat="1" ht="12.75">
      <c r="A26" s="13" t="s">
        <v>37</v>
      </c>
      <c r="B26" s="14" t="s">
        <v>38</v>
      </c>
      <c r="C26" s="14"/>
      <c r="D26" s="15"/>
      <c r="E26" s="15"/>
      <c r="F26" s="15"/>
      <c r="G26" s="15">
        <v>213597.01071106</v>
      </c>
      <c r="H26" s="15">
        <f t="shared" si="0"/>
        <v>213597.01071106</v>
      </c>
      <c r="I26" s="1"/>
    </row>
    <row r="27" spans="1:8" ht="12.75">
      <c r="A27" s="16" t="s">
        <v>39</v>
      </c>
      <c r="B27" s="3" t="s">
        <v>40</v>
      </c>
      <c r="D27" s="5"/>
      <c r="E27" s="5"/>
      <c r="F27" s="5"/>
      <c r="G27" s="17">
        <v>88984.80448394</v>
      </c>
      <c r="H27" s="17">
        <f t="shared" si="0"/>
        <v>88984.80448394</v>
      </c>
    </row>
    <row r="28" spans="1:9" s="10" customFormat="1" ht="12.75">
      <c r="A28" s="13" t="s">
        <v>41</v>
      </c>
      <c r="B28" s="14" t="s">
        <v>42</v>
      </c>
      <c r="C28" s="14"/>
      <c r="D28" s="15"/>
      <c r="E28" s="15">
        <v>3364.0818</v>
      </c>
      <c r="F28" s="15">
        <v>1397.875129</v>
      </c>
      <c r="G28" s="15">
        <v>0</v>
      </c>
      <c r="H28" s="15">
        <f t="shared" si="0"/>
        <v>4761.956929</v>
      </c>
      <c r="I28" s="1"/>
    </row>
    <row r="29" spans="1:8" ht="12.75">
      <c r="A29" s="16" t="s">
        <v>43</v>
      </c>
      <c r="B29" s="3" t="s">
        <v>44</v>
      </c>
      <c r="D29" s="5"/>
      <c r="E29" s="5">
        <v>300944.22853341996</v>
      </c>
      <c r="F29" s="5">
        <v>0</v>
      </c>
      <c r="G29" s="5">
        <v>0</v>
      </c>
      <c r="H29" s="17">
        <f t="shared" si="0"/>
        <v>300944.22853341996</v>
      </c>
    </row>
    <row r="30" spans="1:9" s="10" customFormat="1" ht="12.75">
      <c r="A30" s="13" t="s">
        <v>45</v>
      </c>
      <c r="B30" s="14" t="s">
        <v>46</v>
      </c>
      <c r="C30" s="14"/>
      <c r="D30" s="15"/>
      <c r="E30" s="15">
        <v>1865.0045480000008</v>
      </c>
      <c r="F30" s="15">
        <v>3.8075832000004084</v>
      </c>
      <c r="G30" s="15">
        <v>0</v>
      </c>
      <c r="H30" s="15">
        <f t="shared" si="0"/>
        <v>1868.8121312000012</v>
      </c>
      <c r="I30" s="1"/>
    </row>
    <row r="31" spans="1:8" ht="12.75">
      <c r="A31" s="16" t="s">
        <v>47</v>
      </c>
      <c r="B31" s="3" t="s">
        <v>48</v>
      </c>
      <c r="D31" s="5">
        <v>694174.8993312197</v>
      </c>
      <c r="E31" s="5">
        <v>132357.90464962999</v>
      </c>
      <c r="F31" s="5">
        <v>71980.18866403</v>
      </c>
      <c r="G31" s="5">
        <v>68116.94055872</v>
      </c>
      <c r="H31" s="17">
        <f t="shared" si="0"/>
        <v>966629.9332035998</v>
      </c>
    </row>
    <row r="32" spans="1:9" s="10" customFormat="1" ht="12.75">
      <c r="A32" s="13"/>
      <c r="B32" s="14"/>
      <c r="C32" s="14"/>
      <c r="D32" s="15"/>
      <c r="E32" s="15"/>
      <c r="F32" s="15"/>
      <c r="G32" s="15" t="s">
        <v>49</v>
      </c>
      <c r="H32" s="14"/>
      <c r="I32" s="1"/>
    </row>
    <row r="33" spans="1:8" ht="12.75">
      <c r="A33" s="16"/>
      <c r="B33" s="21" t="s">
        <v>50</v>
      </c>
      <c r="C33" s="22"/>
      <c r="D33" s="23">
        <f>+D16+SUM(D21:D31)</f>
        <v>7332009.092104413</v>
      </c>
      <c r="E33" s="23">
        <f>+E16+SUM(E21:E31)</f>
        <v>1104099.4763321665</v>
      </c>
      <c r="F33" s="23">
        <f>+F16+SUM(F21:F31)</f>
        <v>295299.9050107305</v>
      </c>
      <c r="G33" s="23">
        <f>+G16+SUM(G21:G31)</f>
        <v>370698.75575371995</v>
      </c>
      <c r="H33" s="23">
        <f>+H16+SUM(H21:H31)</f>
        <v>9102107.22920103</v>
      </c>
    </row>
    <row r="34" spans="1:9" s="10" customFormat="1" ht="12.75">
      <c r="A34" s="13"/>
      <c r="B34" s="14"/>
      <c r="C34" s="14"/>
      <c r="D34" s="15" t="s">
        <v>49</v>
      </c>
      <c r="E34" s="15" t="s">
        <v>49</v>
      </c>
      <c r="F34" s="15" t="s">
        <v>49</v>
      </c>
      <c r="G34" s="15" t="s">
        <v>49</v>
      </c>
      <c r="H34" s="14"/>
      <c r="I34" s="1"/>
    </row>
    <row r="35" spans="1:7" ht="12.75">
      <c r="A35" s="16"/>
      <c r="D35" s="17"/>
      <c r="E35" s="17"/>
      <c r="F35" s="17"/>
      <c r="G35" s="17"/>
    </row>
    <row r="36" spans="1:9" s="10" customFormat="1" ht="12.75">
      <c r="A36" s="13"/>
      <c r="B36" s="24" t="s">
        <v>51</v>
      </c>
      <c r="C36" s="14"/>
      <c r="D36" s="15" t="s">
        <v>49</v>
      </c>
      <c r="E36" s="15" t="s">
        <v>49</v>
      </c>
      <c r="F36" s="15" t="s">
        <v>49</v>
      </c>
      <c r="G36" s="15"/>
      <c r="H36" s="15"/>
      <c r="I36" s="1"/>
    </row>
    <row r="37" spans="1:11" ht="12.75">
      <c r="A37" s="16" t="s">
        <v>52</v>
      </c>
      <c r="B37" s="3" t="s">
        <v>53</v>
      </c>
      <c r="D37" s="17">
        <v>544054.1042582762</v>
      </c>
      <c r="E37" s="17"/>
      <c r="F37" s="17"/>
      <c r="G37" s="17"/>
      <c r="H37" s="17">
        <f aca="true" t="shared" si="1" ref="H37:H50">+SUM(D37:G37)</f>
        <v>544054.1042582762</v>
      </c>
      <c r="K37" s="20"/>
    </row>
    <row r="38" spans="1:11" s="10" customFormat="1" ht="12.75">
      <c r="A38" s="13" t="s">
        <v>25</v>
      </c>
      <c r="B38" s="14" t="s">
        <v>54</v>
      </c>
      <c r="C38" s="14"/>
      <c r="D38" s="15">
        <v>217621.64170331048</v>
      </c>
      <c r="E38" s="15"/>
      <c r="F38" s="15"/>
      <c r="G38" s="15"/>
      <c r="H38" s="15">
        <f t="shared" si="1"/>
        <v>217621.64170331048</v>
      </c>
      <c r="I38" s="1"/>
      <c r="K38" s="25"/>
    </row>
    <row r="39" spans="1:11" ht="12.75">
      <c r="A39" s="16" t="s">
        <v>55</v>
      </c>
      <c r="B39" s="3" t="s">
        <v>56</v>
      </c>
      <c r="D39" s="17">
        <v>0</v>
      </c>
      <c r="E39" s="17">
        <v>933540.4603741</v>
      </c>
      <c r="F39" s="17">
        <v>0</v>
      </c>
      <c r="G39" s="17">
        <v>21077.350094499998</v>
      </c>
      <c r="H39" s="17">
        <f t="shared" si="1"/>
        <v>954617.8104686</v>
      </c>
      <c r="K39" s="26"/>
    </row>
    <row r="40" spans="1:11" s="10" customFormat="1" ht="12.75">
      <c r="A40" s="13" t="s">
        <v>57</v>
      </c>
      <c r="B40" s="14" t="s">
        <v>58</v>
      </c>
      <c r="C40" s="14"/>
      <c r="D40" s="15"/>
      <c r="E40" s="15">
        <v>168.355652</v>
      </c>
      <c r="F40" s="15">
        <v>8.580871</v>
      </c>
      <c r="G40" s="15">
        <v>0</v>
      </c>
      <c r="H40" s="15">
        <f t="shared" si="1"/>
        <v>176.936523</v>
      </c>
      <c r="I40" s="1"/>
      <c r="K40" s="27"/>
    </row>
    <row r="41" spans="1:8" ht="12.75">
      <c r="A41" s="16" t="s">
        <v>59</v>
      </c>
      <c r="B41" s="3" t="s">
        <v>60</v>
      </c>
      <c r="D41" s="17">
        <v>157913.36371010836</v>
      </c>
      <c r="E41" s="17"/>
      <c r="F41" s="17"/>
      <c r="G41" s="17">
        <v>52921.38742700001</v>
      </c>
      <c r="H41" s="17">
        <f t="shared" si="1"/>
        <v>210834.75113710837</v>
      </c>
    </row>
    <row r="42" spans="1:10" s="10" customFormat="1" ht="12.75">
      <c r="A42" s="13" t="s">
        <v>61</v>
      </c>
      <c r="B42" s="14" t="s">
        <v>62</v>
      </c>
      <c r="C42" s="14"/>
      <c r="D42" s="15"/>
      <c r="E42" s="15"/>
      <c r="F42" s="15"/>
      <c r="G42" s="15">
        <v>105247.666096</v>
      </c>
      <c r="H42" s="15">
        <f t="shared" si="1"/>
        <v>105247.666096</v>
      </c>
      <c r="I42" s="1"/>
      <c r="J42" s="28"/>
    </row>
    <row r="43" spans="1:12" ht="12.75">
      <c r="A43" s="16" t="s">
        <v>63</v>
      </c>
      <c r="B43" s="3" t="s">
        <v>64</v>
      </c>
      <c r="D43" s="17">
        <v>5216020.651219023</v>
      </c>
      <c r="E43" s="17"/>
      <c r="F43" s="17"/>
      <c r="G43" s="17"/>
      <c r="H43" s="17">
        <f t="shared" si="1"/>
        <v>5216020.651219023</v>
      </c>
      <c r="I43" s="29"/>
      <c r="L43" s="30"/>
    </row>
    <row r="44" spans="1:12" s="10" customFormat="1" ht="12.75">
      <c r="A44" s="13" t="s">
        <v>65</v>
      </c>
      <c r="B44" s="14" t="s">
        <v>66</v>
      </c>
      <c r="C44" s="14"/>
      <c r="D44" s="15">
        <f>+SUM(D45:D46)</f>
        <v>0</v>
      </c>
      <c r="E44" s="15">
        <f>+SUM(E45:E46)</f>
        <v>0</v>
      </c>
      <c r="F44" s="15">
        <f>+SUM(F45:F46)</f>
        <v>265709.48842946044</v>
      </c>
      <c r="G44" s="15">
        <f>+SUM(G45:G46)</f>
        <v>0</v>
      </c>
      <c r="H44" s="15">
        <f t="shared" si="1"/>
        <v>265709.48842946044</v>
      </c>
      <c r="I44" s="31"/>
      <c r="L44" s="32"/>
    </row>
    <row r="45" spans="1:12" ht="12.75">
      <c r="A45" s="16"/>
      <c r="B45" s="3" t="s">
        <v>67</v>
      </c>
      <c r="C45" s="3" t="s">
        <v>68</v>
      </c>
      <c r="D45" s="17"/>
      <c r="E45" s="17"/>
      <c r="F45" s="17">
        <v>248779.75938857047</v>
      </c>
      <c r="G45" s="17"/>
      <c r="H45" s="17">
        <f t="shared" si="1"/>
        <v>248779.75938857047</v>
      </c>
      <c r="I45" s="31"/>
      <c r="L45" s="30"/>
    </row>
    <row r="46" spans="1:9" s="10" customFormat="1" ht="12.75">
      <c r="A46" s="13"/>
      <c r="B46" s="14" t="s">
        <v>69</v>
      </c>
      <c r="C46" s="14" t="s">
        <v>70</v>
      </c>
      <c r="D46" s="15"/>
      <c r="E46" s="15"/>
      <c r="F46" s="15">
        <v>16929.72904089</v>
      </c>
      <c r="G46" s="15"/>
      <c r="H46" s="15">
        <f t="shared" si="1"/>
        <v>16929.72904089</v>
      </c>
      <c r="I46" s="1"/>
    </row>
    <row r="47" spans="1:8" ht="12.75">
      <c r="A47" s="16" t="s">
        <v>71</v>
      </c>
      <c r="B47" s="3" t="s">
        <v>72</v>
      </c>
      <c r="D47" s="17">
        <v>141898.74801123998</v>
      </c>
      <c r="E47" s="17">
        <v>2247.30541047</v>
      </c>
      <c r="F47" s="17">
        <v>0</v>
      </c>
      <c r="G47" s="17">
        <v>997.77523937</v>
      </c>
      <c r="H47" s="17">
        <f t="shared" si="1"/>
        <v>145143.82866107998</v>
      </c>
    </row>
    <row r="48" spans="1:9" s="10" customFormat="1" ht="12.75">
      <c r="A48" s="13" t="s">
        <v>73</v>
      </c>
      <c r="B48" s="14" t="s">
        <v>74</v>
      </c>
      <c r="C48" s="14"/>
      <c r="D48" s="15">
        <v>10012.07497268</v>
      </c>
      <c r="E48" s="15">
        <v>1353.1777116800001</v>
      </c>
      <c r="F48" s="15">
        <v>291.47659097</v>
      </c>
      <c r="G48" s="15">
        <v>1918.9044431700001</v>
      </c>
      <c r="H48" s="15">
        <f t="shared" si="1"/>
        <v>13575.633718500001</v>
      </c>
      <c r="I48" s="1"/>
    </row>
    <row r="49" spans="1:8" ht="12.75">
      <c r="A49" s="16"/>
      <c r="B49" s="3" t="s">
        <v>75</v>
      </c>
      <c r="C49" s="3" t="s">
        <v>76</v>
      </c>
      <c r="D49" s="17">
        <v>10012.07497268</v>
      </c>
      <c r="E49" s="17">
        <v>1353.1777116800001</v>
      </c>
      <c r="F49" s="17">
        <v>291.47659097</v>
      </c>
      <c r="G49" s="17">
        <v>1918.9044431700001</v>
      </c>
      <c r="H49" s="17">
        <f t="shared" si="1"/>
        <v>13575.633718500001</v>
      </c>
    </row>
    <row r="50" spans="1:9" s="10" customFormat="1" ht="12.75">
      <c r="A50" s="13" t="s">
        <v>77</v>
      </c>
      <c r="B50" s="14" t="s">
        <v>78</v>
      </c>
      <c r="C50" s="14"/>
      <c r="D50" s="15">
        <v>585531.0633280799</v>
      </c>
      <c r="E50" s="15">
        <v>23236.84881255</v>
      </c>
      <c r="F50" s="15">
        <v>65264.565449890004</v>
      </c>
      <c r="G50" s="15">
        <v>6288.87636556</v>
      </c>
      <c r="H50" s="15">
        <f t="shared" si="1"/>
        <v>680321.3539560798</v>
      </c>
      <c r="I50" s="1"/>
    </row>
    <row r="51" spans="1:8" ht="12.75">
      <c r="A51" s="17"/>
      <c r="D51" s="17"/>
      <c r="E51" s="17"/>
      <c r="F51" s="17"/>
      <c r="G51" s="17"/>
      <c r="H51" s="17"/>
    </row>
    <row r="52" spans="1:8" ht="12.75">
      <c r="A52" s="33"/>
      <c r="B52" s="34" t="s">
        <v>79</v>
      </c>
      <c r="C52" s="35"/>
      <c r="D52" s="33">
        <f>+SUM(D37:D44)+D47+D48+D50</f>
        <v>6873051.647202718</v>
      </c>
      <c r="E52" s="33">
        <f>+SUM(E37:E44)+E47+E48+E50</f>
        <v>960546.1479608</v>
      </c>
      <c r="F52" s="33">
        <f>+SUM(F37:F44)+F47+F48+F50</f>
        <v>331274.11134132044</v>
      </c>
      <c r="G52" s="33">
        <f>+SUM(G37:G44)+G47+G48+G50</f>
        <v>188451.9596656</v>
      </c>
      <c r="H52" s="33">
        <f>+SUM(H37:H44)+H47+H48+H50</f>
        <v>8353323.866170439</v>
      </c>
    </row>
    <row r="53" ht="12.75"/>
    <row r="54" spans="1:8" ht="12.75">
      <c r="A54" s="36"/>
      <c r="B54" s="37" t="s">
        <v>80</v>
      </c>
      <c r="C54" s="37"/>
      <c r="D54" s="38">
        <f>+D33-D52</f>
        <v>458957.44490169454</v>
      </c>
      <c r="E54" s="38">
        <f>+E33-E52</f>
        <v>143553.3283713665</v>
      </c>
      <c r="F54" s="38">
        <f>+F33-F52</f>
        <v>-35974.20633058995</v>
      </c>
      <c r="G54" s="38">
        <f>+G33-G52</f>
        <v>182246.79608811994</v>
      </c>
      <c r="H54" s="38">
        <f>+H33-H52</f>
        <v>748783.363030591</v>
      </c>
    </row>
    <row r="55" spans="1:8" ht="12.75" customHeight="1">
      <c r="A55" s="23"/>
      <c r="B55" s="37"/>
      <c r="C55" s="37"/>
      <c r="D55" s="38"/>
      <c r="E55" s="38"/>
      <c r="F55" s="38"/>
      <c r="G55" s="38"/>
      <c r="H55" s="38"/>
    </row>
    <row r="56" spans="1:8" ht="12.75">
      <c r="A56" s="39"/>
      <c r="B56" s="40"/>
      <c r="C56" s="40"/>
      <c r="D56" s="41"/>
      <c r="E56" s="41"/>
      <c r="F56" s="41"/>
      <c r="G56" s="41"/>
      <c r="H56" s="41"/>
    </row>
    <row r="57" spans="5:7" ht="12.75">
      <c r="E57" s="17"/>
      <c r="F57" s="17"/>
      <c r="G57" s="17"/>
    </row>
    <row r="58" spans="2:7" ht="12.75">
      <c r="B58" s="5" t="s">
        <v>81</v>
      </c>
      <c r="G58" s="17"/>
    </row>
    <row r="59" ht="12.75">
      <c r="B59" s="3" t="s">
        <v>82</v>
      </c>
    </row>
    <row r="60" ht="12.75"/>
    <row r="61" ht="12.75">
      <c r="B61" s="3" t="s">
        <v>83</v>
      </c>
    </row>
    <row r="62" ht="12.75"/>
    <row r="63" ht="12.75">
      <c r="B63" s="3" t="s">
        <v>84</v>
      </c>
    </row>
    <row r="64" ht="12.75">
      <c r="B64" s="3" t="s">
        <v>85</v>
      </c>
    </row>
    <row r="65" ht="12.75"/>
    <row r="66" ht="12.75">
      <c r="B66" s="3" t="s">
        <v>86</v>
      </c>
    </row>
    <row r="67" ht="12.75"/>
    <row r="68" ht="12.75"/>
  </sheetData>
  <mergeCells count="9">
    <mergeCell ref="B52:C52"/>
    <mergeCell ref="B33:C33"/>
    <mergeCell ref="B13:C13"/>
    <mergeCell ref="B54:C56"/>
    <mergeCell ref="H54:H56"/>
    <mergeCell ref="D54:D56"/>
    <mergeCell ref="E54:E56"/>
    <mergeCell ref="F54:F56"/>
    <mergeCell ref="G54:G56"/>
  </mergeCells>
  <printOptions/>
  <pageMargins left="0.69" right="0.75" top="0.63" bottom="0.55" header="0.5" footer="0.5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2008-06-05T15:39:27Z</dcterms:created>
  <dcterms:modified xsi:type="dcterms:W3CDTF">2008-06-05T15:39:53Z</dcterms:modified>
  <cp:category/>
  <cp:version/>
  <cp:contentType/>
  <cp:contentStatus/>
</cp:coreProperties>
</file>