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090" tabRatio="801" activeTab="0"/>
  </bookViews>
  <sheets>
    <sheet name="Índice" sheetId="1" r:id="rId1"/>
    <sheet name="Cuadro 1." sheetId="2" r:id="rId2"/>
    <sheet name="Cuadro 2" sheetId="3" r:id="rId3"/>
    <sheet name="Cuadro 3." sheetId="4" r:id="rId4"/>
    <sheet name="Cuadro 4." sheetId="5" r:id="rId5"/>
    <sheet name="Cuadro 5." sheetId="6" r:id="rId6"/>
    <sheet name="Cuadro 6." sheetId="7" r:id="rId7"/>
    <sheet name="Cuadro 7." sheetId="8" r:id="rId8"/>
    <sheet name="Cuadro 8." sheetId="9" r:id="rId9"/>
    <sheet name="Cuadro 9." sheetId="10" r:id="rId10"/>
    <sheet name="Cuadro 10." sheetId="11" r:id="rId11"/>
    <sheet name="Cuadro 11." sheetId="12" r:id="rId12"/>
    <sheet name="Cuadro 12." sheetId="13" r:id="rId13"/>
    <sheet name="Cuadro 13." sheetId="14" r:id="rId14"/>
    <sheet name="Cuadro 14." sheetId="15" r:id="rId15"/>
    <sheet name="Cuadro 15." sheetId="16" r:id="rId16"/>
    <sheet name="Cuadro 16." sheetId="17" r:id="rId17"/>
    <sheet name="Cuadro 17." sheetId="18" r:id="rId18"/>
    <sheet name="Cuadro 18." sheetId="19" r:id="rId19"/>
    <sheet name="Cuadro 19." sheetId="20" r:id="rId20"/>
    <sheet name="Cuadro 20." sheetId="21" r:id="rId21"/>
    <sheet name="Cuadro 21." sheetId="22" r:id="rId22"/>
    <sheet name="Cuadro 22.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Fecha">'[1]Configuracion'!$H$6</definedName>
    <definedName name="Logico">'[2]Configuracion'!$A$4:$A$5</definedName>
    <definedName name="Naturaleza1" localSheetId="1">#REF!</definedName>
    <definedName name="Naturaleza1" localSheetId="10">#REF!</definedName>
    <definedName name="Naturaleza1" localSheetId="11">#REF!</definedName>
    <definedName name="Naturaleza1" localSheetId="12">#REF!</definedName>
    <definedName name="Naturaleza1" localSheetId="13">#REF!</definedName>
    <definedName name="Naturaleza1" localSheetId="14">#REF!</definedName>
    <definedName name="Naturaleza1" localSheetId="15">#REF!</definedName>
    <definedName name="Naturaleza1" localSheetId="16">#REF!</definedName>
    <definedName name="Naturaleza1" localSheetId="17">#REF!</definedName>
    <definedName name="Naturaleza1" localSheetId="18">#REF!</definedName>
    <definedName name="Naturaleza1" localSheetId="19">#REF!</definedName>
    <definedName name="Naturaleza1" localSheetId="2">#REF!</definedName>
    <definedName name="Naturaleza1" localSheetId="20">#REF!</definedName>
    <definedName name="Naturaleza1" localSheetId="21">#REF!</definedName>
    <definedName name="Naturaleza1" localSheetId="22">#REF!</definedName>
    <definedName name="Naturaleza1" localSheetId="3">#REF!</definedName>
    <definedName name="Naturaleza1" localSheetId="4">#REF!</definedName>
    <definedName name="Naturaleza1" localSheetId="5">#REF!</definedName>
    <definedName name="Naturaleza1" localSheetId="6">#REF!</definedName>
    <definedName name="Naturaleza1" localSheetId="7">#REF!</definedName>
    <definedName name="Naturaleza1" localSheetId="8">#REF!</definedName>
    <definedName name="Naturaleza1" localSheetId="9">#REF!</definedName>
    <definedName name="Naturaleza1" localSheetId="0">#REF!</definedName>
    <definedName name="Naturaleza1">#REF!</definedName>
    <definedName name="Periodo">'[1]Configuracion'!$H$5</definedName>
    <definedName name="Rama1" localSheetId="1">#REF!</definedName>
    <definedName name="Rama1" localSheetId="10">#REF!</definedName>
    <definedName name="Rama1" localSheetId="11">#REF!</definedName>
    <definedName name="Rama1" localSheetId="12">#REF!</definedName>
    <definedName name="Rama1" localSheetId="13">#REF!</definedName>
    <definedName name="Rama1" localSheetId="14">#REF!</definedName>
    <definedName name="Rama1" localSheetId="15">#REF!</definedName>
    <definedName name="Rama1" localSheetId="16">#REF!</definedName>
    <definedName name="Rama1" localSheetId="17">#REF!</definedName>
    <definedName name="Rama1" localSheetId="18">#REF!</definedName>
    <definedName name="Rama1" localSheetId="19">#REF!</definedName>
    <definedName name="Rama1" localSheetId="2">#REF!</definedName>
    <definedName name="Rama1" localSheetId="20">#REF!</definedName>
    <definedName name="Rama1" localSheetId="21">#REF!</definedName>
    <definedName name="Rama1" localSheetId="22">#REF!</definedName>
    <definedName name="Rama1" localSheetId="3">#REF!</definedName>
    <definedName name="Rama1" localSheetId="4">#REF!</definedName>
    <definedName name="Rama1" localSheetId="5">#REF!</definedName>
    <definedName name="Rama1" localSheetId="6">#REF!</definedName>
    <definedName name="Rama1" localSheetId="7">#REF!</definedName>
    <definedName name="Rama1" localSheetId="8">#REF!</definedName>
    <definedName name="Rama1" localSheetId="9">#REF!</definedName>
    <definedName name="Rama1" localSheetId="0">#REF!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 localSheetId="1">#REF!</definedName>
    <definedName name="Sector3" localSheetId="10">#REF!</definedName>
    <definedName name="Sector3" localSheetId="11">#REF!</definedName>
    <definedName name="Sector3" localSheetId="12">#REF!</definedName>
    <definedName name="Sector3" localSheetId="13">#REF!</definedName>
    <definedName name="Sector3" localSheetId="14">#REF!</definedName>
    <definedName name="Sector3" localSheetId="15">#REF!</definedName>
    <definedName name="Sector3" localSheetId="16">#REF!</definedName>
    <definedName name="Sector3" localSheetId="17">#REF!</definedName>
    <definedName name="Sector3" localSheetId="18">#REF!</definedName>
    <definedName name="Sector3" localSheetId="19">#REF!</definedName>
    <definedName name="Sector3" localSheetId="2">#REF!</definedName>
    <definedName name="Sector3" localSheetId="20">#REF!</definedName>
    <definedName name="Sector3" localSheetId="21">#REF!</definedName>
    <definedName name="Sector3" localSheetId="22">#REF!</definedName>
    <definedName name="Sector3" localSheetId="3">#REF!</definedName>
    <definedName name="Sector3" localSheetId="4">#REF!</definedName>
    <definedName name="Sector3" localSheetId="5">#REF!</definedName>
    <definedName name="Sector3" localSheetId="6">#REF!</definedName>
    <definedName name="Sector3" localSheetId="7">#REF!</definedName>
    <definedName name="Sector3" localSheetId="8">#REF!</definedName>
    <definedName name="Sector3" localSheetId="9">#REF!</definedName>
    <definedName name="Sector3" localSheetId="0">#REF!</definedName>
    <definedName name="Sector3">#REF!</definedName>
    <definedName name="Sector4" localSheetId="1">#REF!</definedName>
    <definedName name="Sector4" localSheetId="10">#REF!</definedName>
    <definedName name="Sector4" localSheetId="11">#REF!</definedName>
    <definedName name="Sector4" localSheetId="12">#REF!</definedName>
    <definedName name="Sector4" localSheetId="13">#REF!</definedName>
    <definedName name="Sector4" localSheetId="14">#REF!</definedName>
    <definedName name="Sector4" localSheetId="15">#REF!</definedName>
    <definedName name="Sector4" localSheetId="16">#REF!</definedName>
    <definedName name="Sector4" localSheetId="17">#REF!</definedName>
    <definedName name="Sector4" localSheetId="18">#REF!</definedName>
    <definedName name="Sector4" localSheetId="19">#REF!</definedName>
    <definedName name="Sector4" localSheetId="2">#REF!</definedName>
    <definedName name="Sector4" localSheetId="20">#REF!</definedName>
    <definedName name="Sector4" localSheetId="21">#REF!</definedName>
    <definedName name="Sector4" localSheetId="22">#REF!</definedName>
    <definedName name="Sector4" localSheetId="3">#REF!</definedName>
    <definedName name="Sector4" localSheetId="4">#REF!</definedName>
    <definedName name="Sector4" localSheetId="5">#REF!</definedName>
    <definedName name="Sector4" localSheetId="6">#REF!</definedName>
    <definedName name="Sector4" localSheetId="7">#REF!</definedName>
    <definedName name="Sector4" localSheetId="8">#REF!</definedName>
    <definedName name="Sector4" localSheetId="9">#REF!</definedName>
    <definedName name="Sector4">#REF!</definedName>
    <definedName name="Titulo">'[3]Configuracion'!$H$4</definedName>
    <definedName name="Transaccion1" localSheetId="1">#REF!</definedName>
    <definedName name="Transaccion1" localSheetId="10">#REF!</definedName>
    <definedName name="Transaccion1" localSheetId="11">#REF!</definedName>
    <definedName name="Transaccion1" localSheetId="12">#REF!</definedName>
    <definedName name="Transaccion1" localSheetId="13">#REF!</definedName>
    <definedName name="Transaccion1" localSheetId="14">#REF!</definedName>
    <definedName name="Transaccion1" localSheetId="15">#REF!</definedName>
    <definedName name="Transaccion1" localSheetId="16">#REF!</definedName>
    <definedName name="Transaccion1" localSheetId="17">#REF!</definedName>
    <definedName name="Transaccion1" localSheetId="18">#REF!</definedName>
    <definedName name="Transaccion1" localSheetId="19">#REF!</definedName>
    <definedName name="Transaccion1" localSheetId="2">#REF!</definedName>
    <definedName name="Transaccion1" localSheetId="20">#REF!</definedName>
    <definedName name="Transaccion1" localSheetId="21">#REF!</definedName>
    <definedName name="Transaccion1" localSheetId="22">#REF!</definedName>
    <definedName name="Transaccion1" localSheetId="3">#REF!</definedName>
    <definedName name="Transaccion1" localSheetId="4">#REF!</definedName>
    <definedName name="Transaccion1" localSheetId="5">#REF!</definedName>
    <definedName name="Transaccion1" localSheetId="6">#REF!</definedName>
    <definedName name="Transaccion1" localSheetId="7">#REF!</definedName>
    <definedName name="Transaccion1" localSheetId="8">#REF!</definedName>
    <definedName name="Transaccion1" localSheetId="9">#REF!</definedName>
    <definedName name="Transaccion1" localSheetId="0">#REF!</definedName>
    <definedName name="Transaccion1">#REF!</definedName>
    <definedName name="Valoracion1" localSheetId="1">#REF!</definedName>
    <definedName name="Valoracion1" localSheetId="10">#REF!</definedName>
    <definedName name="Valoracion1" localSheetId="11">#REF!</definedName>
    <definedName name="Valoracion1" localSheetId="12">#REF!</definedName>
    <definedName name="Valoracion1" localSheetId="13">#REF!</definedName>
    <definedName name="Valoracion1" localSheetId="14">#REF!</definedName>
    <definedName name="Valoracion1" localSheetId="15">#REF!</definedName>
    <definedName name="Valoracion1" localSheetId="16">#REF!</definedName>
    <definedName name="Valoracion1" localSheetId="17">#REF!</definedName>
    <definedName name="Valoracion1" localSheetId="18">#REF!</definedName>
    <definedName name="Valoracion1" localSheetId="19">#REF!</definedName>
    <definedName name="Valoracion1" localSheetId="2">#REF!</definedName>
    <definedName name="Valoracion1" localSheetId="20">#REF!</definedName>
    <definedName name="Valoracion1" localSheetId="21">#REF!</definedName>
    <definedName name="Valoracion1" localSheetId="22">#REF!</definedName>
    <definedName name="Valoracion1" localSheetId="3">#REF!</definedName>
    <definedName name="Valoracion1" localSheetId="4">#REF!</definedName>
    <definedName name="Valoracion1" localSheetId="5">#REF!</definedName>
    <definedName name="Valoracion1" localSheetId="6">#REF!</definedName>
    <definedName name="Valoracion1" localSheetId="7">#REF!</definedName>
    <definedName name="Valoracion1" localSheetId="8">#REF!</definedName>
    <definedName name="Valoracion1" localSheetId="9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<sst xmlns="http://schemas.openxmlformats.org/spreadsheetml/2006/main" count="648" uniqueCount="128">
  <si>
    <t>Productores de servicios específicos de protección ambiental</t>
  </si>
  <si>
    <t>Consumo intermedio</t>
  </si>
  <si>
    <t>Servicios específicos de protección ambiental</t>
  </si>
  <si>
    <t>Otros bienes y servicios</t>
  </si>
  <si>
    <t>Valor agregado bruto</t>
  </si>
  <si>
    <t>Remuneración a los asalariados</t>
  </si>
  <si>
    <t>Impuestos menos subvenciones a la producción</t>
  </si>
  <si>
    <t>Consumo de capital fijo</t>
  </si>
  <si>
    <t>Excedente neto de explotación</t>
  </si>
  <si>
    <t>Partidas complementarias</t>
  </si>
  <si>
    <t>Mano de obra (horas trabajadas)</t>
  </si>
  <si>
    <t>Formación bruta de capital fijo</t>
  </si>
  <si>
    <t>Activos tangibles no producidos</t>
  </si>
  <si>
    <t>Activos fijos Intangibles</t>
  </si>
  <si>
    <t>Otros Edificios</t>
  </si>
  <si>
    <t>Otras estructuras</t>
  </si>
  <si>
    <t>Activados cultivados</t>
  </si>
  <si>
    <t>Mejoras importantes de activos no financieros no producidos</t>
  </si>
  <si>
    <t xml:space="preserve">N.D. </t>
  </si>
  <si>
    <t>Cuenta de producción y generación del ingreso</t>
  </si>
  <si>
    <t>Fuente: Sistema Integrado de Información Financiera, SIIF Nación. Consolidador de Hacienda e Información Pública, CHIP. Corporaciones Autónomas Regionales.</t>
  </si>
  <si>
    <t>N.D.: información no disponible.</t>
  </si>
  <si>
    <t>Cálculos: DANE, Dirección de Síntesis y Cuentas Nacionales.</t>
  </si>
  <si>
    <t>Cuenta Ambiental y Económica de las Actividades Ambientales y Transacciones Asociadas.</t>
  </si>
  <si>
    <t>Millones de pesos</t>
  </si>
  <si>
    <t>Precios corrientes</t>
  </si>
  <si>
    <t>Gasto total en protección ambiental del gobierno</t>
  </si>
  <si>
    <t>2015p</t>
  </si>
  <si>
    <t>2016pr</t>
  </si>
  <si>
    <t>p: Cifras provisionales</t>
  </si>
  <si>
    <t>pr: Cifras preliminares</t>
  </si>
  <si>
    <t>2015p - 2016pr</t>
  </si>
  <si>
    <t>Gastos corrientes</t>
  </si>
  <si>
    <t xml:space="preserve">Inversión </t>
  </si>
  <si>
    <t>Gasto total</t>
  </si>
  <si>
    <t>Actividades de protección ambiental</t>
  </si>
  <si>
    <t>Protección del aire y del clima</t>
  </si>
  <si>
    <t>Gestión de aguas residuales</t>
  </si>
  <si>
    <t>Gestión de residuos</t>
  </si>
  <si>
    <t>Protección del suelo, aguas subterráneas y superficiales</t>
  </si>
  <si>
    <t>Reducción del ruido</t>
  </si>
  <si>
    <t>Protección de la biodiversidad y los paisajes</t>
  </si>
  <si>
    <t>Investigación y desarrollo</t>
  </si>
  <si>
    <t>Otras actividades de protección del medio ambiente</t>
  </si>
  <si>
    <t>Total</t>
  </si>
  <si>
    <t>Vivienda</t>
  </si>
  <si>
    <t>Equipo de Transporte</t>
  </si>
  <si>
    <t>Otra Maquinaria y Equipo</t>
  </si>
  <si>
    <t>Activos fijos intangibles nuevos</t>
  </si>
  <si>
    <t>Cuadro 1. Producción de servicios específicos de protección ambiental, productores del gobierno.</t>
  </si>
  <si>
    <t>Contribución (pp)</t>
  </si>
  <si>
    <t>2009 - 2016pr</t>
  </si>
  <si>
    <t>pp: puntos porcentuales</t>
  </si>
  <si>
    <t>DEPARTAMENTO ADMINISTRATIVO NACIONAL DE ESTADÍSTICA</t>
  </si>
  <si>
    <t>Dirección de Síntesis y Cuentas Nacionales</t>
  </si>
  <si>
    <t>Cuenta Satélite Ambiental</t>
  </si>
  <si>
    <t>Indicadores derivados</t>
  </si>
  <si>
    <t>Elaborado por: DANE, Dirección de Síntesis y Cuentas Nacionales.</t>
  </si>
  <si>
    <t>Para mayor información, contáctenos a:</t>
  </si>
  <si>
    <t>dctasnales@dane.gov.co</t>
  </si>
  <si>
    <t>contacto@dane.gov.co</t>
  </si>
  <si>
    <t>Gasto total del gobierno</t>
  </si>
  <si>
    <t>Miles de millones de pesos</t>
  </si>
  <si>
    <t>Unidad de medida</t>
  </si>
  <si>
    <t>Indicador*</t>
  </si>
  <si>
    <t>Fuente: DANE, Cuenta Satélite Ambiental. DANE, Cuenta del Gasto del Gobierno por Finalidad.</t>
  </si>
  <si>
    <t>Porcentaje</t>
  </si>
  <si>
    <t>Producto Interno Bruto (PIB)</t>
  </si>
  <si>
    <t xml:space="preserve">Fuente: DANE, Cuenta Satélite Ambiental. DANE, Cuentas Nacionales Anuales de Bienes y Servicios. DANE, Cuentas Nacionales Trimestrales. </t>
  </si>
  <si>
    <t>Uso de materias primas secundarias: Metales</t>
  </si>
  <si>
    <t>Uso de materias primas secundarias: Papel y Cartón</t>
  </si>
  <si>
    <t>Uso de materias primas secundarias: Vidrio</t>
  </si>
  <si>
    <t>Uso de materias primas secundarias: Plástico</t>
  </si>
  <si>
    <t>Fuente: DANE, Encuesta Anual Manufacturera.</t>
  </si>
  <si>
    <t>2009 - 2015p</t>
  </si>
  <si>
    <t>2014 - 2015p</t>
  </si>
  <si>
    <t>Gasto total en protección ambiental de la industria manufacturera</t>
  </si>
  <si>
    <t>Servicios específicos de protección ambiental y otros bienes y servicios*</t>
  </si>
  <si>
    <t>* Debido a la disponibilidad de información, no es posible desagregar el consumo intermedio entre servicios específicos de protección ambiental y otros bienes y servicios.</t>
  </si>
  <si>
    <t>Fuente: DANE, Encuesta Ambiental Industrial. DANE, Cuentas Nacionales Anuales de Bienes y Servicios.</t>
  </si>
  <si>
    <t>2011 - 2015p</t>
  </si>
  <si>
    <t>Cuenta del Gasto en Protección Ambiental</t>
  </si>
  <si>
    <t>Cuenta del Gasto en Gestión de Recursos</t>
  </si>
  <si>
    <t>Resultados históricos</t>
  </si>
  <si>
    <t>Fuente: DANE, Cuenta Satélite Ambiental. DANE, Cuentas Nacionales Anuales de Bienes y Servicios.</t>
  </si>
  <si>
    <t>Gastos corrientes de la industria manufacturera</t>
  </si>
  <si>
    <t>Producción de servicios específicos de protección ambiental</t>
  </si>
  <si>
    <t>Fuente: Superintendencia de Servicios Públicos Domiciliarios. DANE, Cuenta Nacionales Anuales de Sectores Institucionales.</t>
  </si>
  <si>
    <t>Producción en Protección Ambiental</t>
  </si>
  <si>
    <t>Producción no ambiental</t>
  </si>
  <si>
    <t>Volver al índice</t>
  </si>
  <si>
    <t>Cuadro 2. Gastos corrientes de servicios específicos de protección ambiental, productores del gobierno según actividades de protección ambiental.</t>
  </si>
  <si>
    <t>Cuadro 3. Gastos de inversión de servicios específicos de protección ambiental, productores del gobierno según actividades de protección ambiental.</t>
  </si>
  <si>
    <t>Cuadro 4. Producción de servicios específicos de protección ambiental, otros productores especializados.</t>
  </si>
  <si>
    <t>Cuadro 5. Producción de servicios específicos de protección ambiental, otros productores especializados en actividades de manejo de residuos.</t>
  </si>
  <si>
    <t>Cuadro 6. Producción de servicios específicos de protección ambiental, otros productores especializados en actividades de manejo de aguas residuales.</t>
  </si>
  <si>
    <t>Cuadro 7. Producción de servicios específicos de protección ambiental, productores no especializados (Industria manufacturera).</t>
  </si>
  <si>
    <t>Cuadro 8. Gastos corrientes de servicios específicos de protección ambiental, productores no especializados (Industria manufacturera) según actividades de protección ambiental.</t>
  </si>
  <si>
    <t>Cuadro 9. Gastos de inversión de servicios específicos de protección ambiental, productores no especializados (Industria manufacturera) según actividades de protección ambiental.</t>
  </si>
  <si>
    <t>Cuadro 10. Gasto del consumo de materias primas secundarias, productores no especializados (Industria manufacturera) según tipo de material.</t>
  </si>
  <si>
    <t>2015p 
(Millones de pesos)</t>
  </si>
  <si>
    <t>2016pr
(Millones de pesos)</t>
  </si>
  <si>
    <t>2014
(Millones de pesos)</t>
  </si>
  <si>
    <t>2015p
(Millones de pesos)</t>
  </si>
  <si>
    <t>2014-2015p</t>
  </si>
  <si>
    <t>Cuadro 22. Gasto de la industria manufacturera en protección ambiental con respecto al Producto Interno Bruto.</t>
  </si>
  <si>
    <t>Cuadro 21. Gasto de la industria manufacturera en protección ambiental con respecto a los gastos corrientes de la industria manufacturera.</t>
  </si>
  <si>
    <t>Cuadro 20. Gasto del gobierno en protección ambiental con respecto al Producto Interno Bruto.</t>
  </si>
  <si>
    <t>Cuadro 19. Gasto del gobierno en protección ambiental con respecto al gasto total de Gobierno.</t>
  </si>
  <si>
    <t>Cuadro 18. Evolución de la gasto del consumo de materias primas secundarias, productores no especializados (Industria manufacturera) según tipo de material.</t>
  </si>
  <si>
    <t>Cuadro 17. Evolución de la producción de servicios específicos de protección ambiental, productores no especializados (Industria manufacturera) según actividades de protección ambiental.</t>
  </si>
  <si>
    <t>Cuadro 16. Evolución de la producción de servicios específicos de protección ambiental, productores no especializados (Industria manufacturera).</t>
  </si>
  <si>
    <t>Cuadro 15. Evolución de la producción de servicios específicos de protección ambiental, otros productores especializados en actividades de manejo de aguas residuales.</t>
  </si>
  <si>
    <t>Cuadro 14. Evolución de la producción de servicios específicos de protección ambiental, otros productores especializados en actividades de manejo de residuos.</t>
  </si>
  <si>
    <t>Cuadro 13. Evolución de la producción de servicios específicos de protección ambiental, otros productores especializados.</t>
  </si>
  <si>
    <t>Cuadro 12. Evolución de la producción de servicios específicos de protección ambiental, productores del gobierno según actividades de protección ambiental.</t>
  </si>
  <si>
    <t>Cuadro 11. Evolución de la producción de servicios específicos de protección ambiental, productores del gobierno.</t>
  </si>
  <si>
    <t>Cuadro 15. Evolución de la producción de servicios específicos de protección ambiental, otros productores especializados en actividades de aguas residuales.</t>
  </si>
  <si>
    <t>Producción total</t>
  </si>
  <si>
    <t>Variación anual 
2016pr-2015p (%)</t>
  </si>
  <si>
    <t>Participación
2015p (%)</t>
  </si>
  <si>
    <t>Variación anual 
2015p-2014 (%)</t>
  </si>
  <si>
    <t>Participación
2014 (%)</t>
  </si>
  <si>
    <t>Variación anual 
2015p - 2014 (%)</t>
  </si>
  <si>
    <t>Resultados 2014 - 2015 provisional - 2016 preliminar</t>
  </si>
  <si>
    <t>*El indicador relaciona el gasto del gobierno en protección ambiental y el gasto total de gobierno en todas sus finalidades.</t>
  </si>
  <si>
    <t>*El indicador relaciona el gasto del gobierno en protección ambiental y el producto interno bruto.</t>
  </si>
  <si>
    <t>*El indicador relaciona el gasto de la industria manufacturera en protección ambiental y el producto interno bruto.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</si>
</sst>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[$€]\ * #,##0.00_);_([$€]\ * \(#,##0.00\);_([$€]\ * &quot;-&quot;??_);_(@_)"/>
    <numFmt numFmtId="168" formatCode="_ * #,##0.00_ ;_ * \-#,##0.00_ ;_ * &quot;-&quot;??_ ;_ @_ "/>
    <numFmt numFmtId="169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 val="single"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4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4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4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4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5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6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47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4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4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4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4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4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7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0" applyNumberFormat="0" applyAlignment="0" applyProtection="0"/>
    <xf numFmtId="0" fontId="26" fillId="36" borderId="11" applyNumberFormat="0" applyAlignment="0" applyProtection="0"/>
    <xf numFmtId="0" fontId="26" fillId="36" borderId="11" applyNumberFormat="0" applyAlignment="0" applyProtection="0"/>
    <xf numFmtId="0" fontId="26" fillId="36" borderId="11" applyNumberFormat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5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32" fillId="0" borderId="18" applyNumberFormat="0" applyFill="0" applyAlignment="0" applyProtection="0"/>
  </cellStyleXfs>
  <cellXfs count="147">
    <xf numFmtId="0" fontId="0" fillId="0" borderId="0" xfId="0" applyFont="1" applyAlignment="1">
      <alignment/>
    </xf>
    <xf numFmtId="0" fontId="3" fillId="55" borderId="0" xfId="173" applyFont="1" applyFill="1" applyBorder="1" applyAlignment="1">
      <alignment/>
      <protection/>
    </xf>
    <xf numFmtId="0" fontId="2" fillId="55" borderId="0" xfId="173" applyFont="1" applyFill="1">
      <alignment/>
      <protection/>
    </xf>
    <xf numFmtId="0" fontId="61" fillId="55" borderId="0" xfId="0" applyFont="1" applyFill="1" applyAlignment="1">
      <alignment/>
    </xf>
    <xf numFmtId="0" fontId="5" fillId="55" borderId="0" xfId="173" applyFont="1" applyFill="1" applyAlignment="1">
      <alignment horizontal="right"/>
      <protection/>
    </xf>
    <xf numFmtId="0" fontId="62" fillId="55" borderId="0" xfId="0" applyFont="1" applyFill="1" applyAlignment="1">
      <alignment/>
    </xf>
    <xf numFmtId="0" fontId="63" fillId="55" borderId="19" xfId="0" applyFont="1" applyFill="1" applyBorder="1" applyAlignment="1">
      <alignment/>
    </xf>
    <xf numFmtId="0" fontId="63" fillId="55" borderId="0" xfId="0" applyFont="1" applyFill="1" applyBorder="1" applyAlignment="1">
      <alignment horizontal="left" indent="2"/>
    </xf>
    <xf numFmtId="164" fontId="63" fillId="55" borderId="0" xfId="155" applyNumberFormat="1" applyFont="1" applyFill="1" applyBorder="1" applyAlignment="1">
      <alignment/>
    </xf>
    <xf numFmtId="164" fontId="63" fillId="55" borderId="0" xfId="155" applyNumberFormat="1" applyFont="1" applyFill="1" applyBorder="1" applyAlignment="1">
      <alignment horizontal="right"/>
    </xf>
    <xf numFmtId="0" fontId="6" fillId="55" borderId="19" xfId="173" applyFont="1" applyFill="1" applyBorder="1" applyAlignment="1">
      <alignment horizontal="center"/>
      <protection/>
    </xf>
    <xf numFmtId="0" fontId="63" fillId="56" borderId="0" xfId="0" applyFont="1" applyFill="1" applyBorder="1" applyAlignment="1">
      <alignment/>
    </xf>
    <xf numFmtId="164" fontId="63" fillId="56" borderId="0" xfId="155" applyNumberFormat="1" applyFont="1" applyFill="1" applyBorder="1" applyAlignment="1">
      <alignment/>
    </xf>
    <xf numFmtId="0" fontId="63" fillId="56" borderId="20" xfId="0" applyFont="1" applyFill="1" applyBorder="1" applyAlignment="1">
      <alignment/>
    </xf>
    <xf numFmtId="164" fontId="63" fillId="56" borderId="20" xfId="155" applyNumberFormat="1" applyFont="1" applyFill="1" applyBorder="1" applyAlignment="1">
      <alignment/>
    </xf>
    <xf numFmtId="164" fontId="63" fillId="56" borderId="0" xfId="155" applyNumberFormat="1" applyFont="1" applyFill="1" applyBorder="1" applyAlignment="1">
      <alignment horizontal="right"/>
    </xf>
    <xf numFmtId="164" fontId="63" fillId="56" borderId="0" xfId="0" applyNumberFormat="1" applyFont="1" applyFill="1" applyBorder="1" applyAlignment="1">
      <alignment/>
    </xf>
    <xf numFmtId="0" fontId="61" fillId="55" borderId="0" xfId="0" applyFont="1" applyFill="1" applyBorder="1" applyAlignment="1">
      <alignment/>
    </xf>
    <xf numFmtId="0" fontId="63" fillId="55" borderId="0" xfId="0" applyFont="1" applyFill="1" applyBorder="1" applyAlignment="1">
      <alignment/>
    </xf>
    <xf numFmtId="0" fontId="64" fillId="55" borderId="0" xfId="0" applyFont="1" applyFill="1" applyBorder="1" applyAlignment="1">
      <alignment/>
    </xf>
    <xf numFmtId="0" fontId="62" fillId="55" borderId="0" xfId="0" applyFont="1" applyFill="1" applyBorder="1" applyAlignment="1">
      <alignment/>
    </xf>
    <xf numFmtId="0" fontId="65" fillId="55" borderId="19" xfId="0" applyFont="1" applyFill="1" applyBorder="1" applyAlignment="1">
      <alignment/>
    </xf>
    <xf numFmtId="0" fontId="6" fillId="56" borderId="21" xfId="173" applyFont="1" applyFill="1" applyBorder="1" applyAlignment="1">
      <alignment horizontal="left"/>
      <protection/>
    </xf>
    <xf numFmtId="164" fontId="6" fillId="56" borderId="21" xfId="173" applyNumberFormat="1" applyFont="1" applyFill="1" applyBorder="1" applyAlignment="1">
      <alignment horizontal="center"/>
      <protection/>
    </xf>
    <xf numFmtId="165" fontId="63" fillId="55" borderId="0" xfId="155" applyNumberFormat="1" applyFont="1" applyFill="1" applyBorder="1" applyAlignment="1">
      <alignment/>
    </xf>
    <xf numFmtId="165" fontId="6" fillId="56" borderId="21" xfId="173" applyNumberFormat="1" applyFont="1" applyFill="1" applyBorder="1" applyAlignment="1">
      <alignment horizontal="center"/>
      <protection/>
    </xf>
    <xf numFmtId="165" fontId="63" fillId="56" borderId="0" xfId="155" applyNumberFormat="1" applyFont="1" applyFill="1" applyBorder="1" applyAlignment="1">
      <alignment/>
    </xf>
    <xf numFmtId="165" fontId="63" fillId="55" borderId="0" xfId="155" applyNumberFormat="1" applyFont="1" applyFill="1" applyBorder="1" applyAlignment="1">
      <alignment horizontal="right"/>
    </xf>
    <xf numFmtId="165" fontId="63" fillId="56" borderId="20" xfId="155" applyNumberFormat="1" applyFont="1" applyFill="1" applyBorder="1" applyAlignment="1">
      <alignment/>
    </xf>
    <xf numFmtId="165" fontId="63" fillId="56" borderId="0" xfId="155" applyNumberFormat="1" applyFont="1" applyFill="1" applyBorder="1" applyAlignment="1">
      <alignment horizontal="right"/>
    </xf>
    <xf numFmtId="0" fontId="64" fillId="55" borderId="0" xfId="0" applyFont="1" applyFill="1" applyBorder="1" applyAlignment="1">
      <alignment horizontal="left"/>
    </xf>
    <xf numFmtId="0" fontId="6" fillId="55" borderId="21" xfId="173" applyFont="1" applyFill="1" applyBorder="1" applyAlignment="1">
      <alignment horizontal="center"/>
      <protection/>
    </xf>
    <xf numFmtId="0" fontId="6" fillId="55" borderId="0" xfId="173" applyFont="1" applyFill="1" applyBorder="1" applyAlignment="1">
      <alignment horizontal="center" vertical="center" wrapText="1"/>
      <protection/>
    </xf>
    <xf numFmtId="0" fontId="63" fillId="55" borderId="0" xfId="0" applyFont="1" applyFill="1" applyBorder="1" applyAlignment="1">
      <alignment vertical="center"/>
    </xf>
    <xf numFmtId="165" fontId="63" fillId="55" borderId="19" xfId="155" applyNumberFormat="1" applyFont="1" applyFill="1" applyBorder="1" applyAlignment="1">
      <alignment/>
    </xf>
    <xf numFmtId="0" fontId="6" fillId="55" borderId="19" xfId="173" applyFont="1" applyFill="1" applyBorder="1" applyAlignment="1">
      <alignment horizontal="left"/>
      <protection/>
    </xf>
    <xf numFmtId="0" fontId="6" fillId="55" borderId="0" xfId="173" applyFont="1" applyFill="1" applyBorder="1" applyAlignment="1">
      <alignment horizontal="left"/>
      <protection/>
    </xf>
    <xf numFmtId="0" fontId="6" fillId="56" borderId="20" xfId="173" applyFont="1" applyFill="1" applyBorder="1" applyAlignment="1">
      <alignment horizontal="left"/>
      <protection/>
    </xf>
    <xf numFmtId="0" fontId="6" fillId="55" borderId="19" xfId="173" applyFont="1" applyFill="1" applyBorder="1" applyAlignment="1">
      <alignment horizontal="center" vertical="center"/>
      <protection/>
    </xf>
    <xf numFmtId="43" fontId="61" fillId="55" borderId="0" xfId="155" applyNumberFormat="1" applyFont="1" applyFill="1" applyBorder="1" applyAlignment="1">
      <alignment/>
    </xf>
    <xf numFmtId="43" fontId="62" fillId="55" borderId="0" xfId="155" applyNumberFormat="1" applyFont="1" applyFill="1" applyBorder="1" applyAlignment="1">
      <alignment/>
    </xf>
    <xf numFmtId="0" fontId="6" fillId="55" borderId="21" xfId="173" applyFont="1" applyFill="1" applyBorder="1" applyAlignment="1">
      <alignment horizontal="center" vertical="center"/>
      <protection/>
    </xf>
    <xf numFmtId="0" fontId="6" fillId="55" borderId="19" xfId="173" applyFont="1" applyFill="1" applyBorder="1" applyAlignment="1">
      <alignment horizontal="center"/>
      <protection/>
    </xf>
    <xf numFmtId="9" fontId="63" fillId="55" borderId="0" xfId="218" applyFont="1" applyFill="1" applyBorder="1" applyAlignment="1">
      <alignment horizontal="right"/>
    </xf>
    <xf numFmtId="9" fontId="63" fillId="56" borderId="0" xfId="218" applyFont="1" applyFill="1" applyBorder="1" applyAlignment="1">
      <alignment horizontal="right"/>
    </xf>
    <xf numFmtId="9" fontId="6" fillId="55" borderId="19" xfId="218" applyFont="1" applyFill="1" applyBorder="1" applyAlignment="1">
      <alignment horizontal="right"/>
    </xf>
    <xf numFmtId="9" fontId="63" fillId="55" borderId="19" xfId="218" applyFont="1" applyFill="1" applyBorder="1" applyAlignment="1">
      <alignment horizontal="right"/>
    </xf>
    <xf numFmtId="165" fontId="6" fillId="55" borderId="19" xfId="155" applyNumberFormat="1" applyFont="1" applyFill="1" applyBorder="1" applyAlignment="1">
      <alignment horizontal="left"/>
    </xf>
    <xf numFmtId="165" fontId="6" fillId="55" borderId="0" xfId="155" applyNumberFormat="1" applyFont="1" applyFill="1" applyBorder="1" applyAlignment="1">
      <alignment horizontal="left"/>
    </xf>
    <xf numFmtId="165" fontId="6" fillId="56" borderId="20" xfId="155" applyNumberFormat="1" applyFont="1" applyFill="1" applyBorder="1" applyAlignment="1">
      <alignment horizontal="left"/>
    </xf>
    <xf numFmtId="164" fontId="6" fillId="55" borderId="19" xfId="155" applyNumberFormat="1" applyFont="1" applyFill="1" applyBorder="1" applyAlignment="1">
      <alignment horizontal="left"/>
    </xf>
    <xf numFmtId="164" fontId="6" fillId="55" borderId="0" xfId="155" applyNumberFormat="1" applyFont="1" applyFill="1" applyBorder="1" applyAlignment="1">
      <alignment horizontal="left"/>
    </xf>
    <xf numFmtId="164" fontId="6" fillId="56" borderId="20" xfId="155" applyNumberFormat="1" applyFont="1" applyFill="1" applyBorder="1" applyAlignment="1">
      <alignment horizontal="left"/>
    </xf>
    <xf numFmtId="164" fontId="6" fillId="56" borderId="19" xfId="155" applyNumberFormat="1" applyFont="1" applyFill="1" applyBorder="1" applyAlignment="1">
      <alignment horizontal="left"/>
    </xf>
    <xf numFmtId="164" fontId="6" fillId="56" borderId="0" xfId="155" applyNumberFormat="1" applyFont="1" applyFill="1" applyBorder="1" applyAlignment="1">
      <alignment horizontal="left"/>
    </xf>
    <xf numFmtId="0" fontId="6" fillId="55" borderId="0" xfId="173" applyFont="1" applyFill="1" applyBorder="1" applyAlignment="1">
      <alignment horizontal="center"/>
      <protection/>
    </xf>
    <xf numFmtId="0" fontId="2" fillId="55" borderId="0" xfId="173" applyFont="1" applyFill="1" applyBorder="1">
      <alignment/>
      <protection/>
    </xf>
    <xf numFmtId="0" fontId="2" fillId="55" borderId="0" xfId="173" applyFont="1" applyFill="1" applyAlignment="1">
      <alignment horizontal="right"/>
      <protection/>
    </xf>
    <xf numFmtId="166" fontId="6" fillId="55" borderId="0" xfId="218" applyNumberFormat="1" applyFont="1" applyFill="1" applyBorder="1" applyAlignment="1">
      <alignment horizontal="right"/>
    </xf>
    <xf numFmtId="166" fontId="6" fillId="56" borderId="0" xfId="218" applyNumberFormat="1" applyFont="1" applyFill="1" applyBorder="1" applyAlignment="1">
      <alignment horizontal="right"/>
    </xf>
    <xf numFmtId="0" fontId="8" fillId="57" borderId="0" xfId="0" applyFont="1" applyFill="1" applyAlignment="1">
      <alignment/>
    </xf>
    <xf numFmtId="0" fontId="11" fillId="57" borderId="0" xfId="0" applyFont="1" applyFill="1" applyAlignment="1">
      <alignment/>
    </xf>
    <xf numFmtId="0" fontId="12" fillId="57" borderId="0" xfId="0" applyFont="1" applyFill="1" applyAlignment="1">
      <alignment/>
    </xf>
    <xf numFmtId="0" fontId="13" fillId="57" borderId="0" xfId="0" applyFont="1" applyFill="1" applyAlignment="1">
      <alignment/>
    </xf>
    <xf numFmtId="0" fontId="9" fillId="57" borderId="0" xfId="0" applyFont="1" applyFill="1" applyAlignment="1">
      <alignment/>
    </xf>
    <xf numFmtId="0" fontId="15" fillId="57" borderId="0" xfId="150" applyFont="1" applyFill="1" applyAlignment="1" applyProtection="1">
      <alignment/>
      <protection/>
    </xf>
    <xf numFmtId="0" fontId="66" fillId="55" borderId="0" xfId="173" applyFont="1" applyFill="1" applyBorder="1" applyAlignment="1">
      <alignment/>
      <protection/>
    </xf>
    <xf numFmtId="0" fontId="63" fillId="55" borderId="19" xfId="0" applyFont="1" applyFill="1" applyBorder="1" applyAlignment="1">
      <alignment horizontal="center" vertical="center"/>
    </xf>
    <xf numFmtId="164" fontId="63" fillId="55" borderId="0" xfId="155" applyNumberFormat="1" applyFont="1" applyFill="1" applyBorder="1" applyAlignment="1">
      <alignment horizontal="right" vertical="center"/>
    </xf>
    <xf numFmtId="0" fontId="6" fillId="55" borderId="0" xfId="173" applyFont="1" applyFill="1" applyBorder="1" applyAlignment="1">
      <alignment vertical="top"/>
      <protection/>
    </xf>
    <xf numFmtId="0" fontId="6" fillId="55" borderId="20" xfId="173" applyFont="1" applyFill="1" applyBorder="1" applyAlignment="1">
      <alignment vertical="top"/>
      <protection/>
    </xf>
    <xf numFmtId="165" fontId="63" fillId="55" borderId="20" xfId="155" applyNumberFormat="1" applyFont="1" applyFill="1" applyBorder="1" applyAlignment="1">
      <alignment horizontal="right" vertical="center"/>
    </xf>
    <xf numFmtId="0" fontId="6" fillId="55" borderId="21" xfId="173" applyFont="1" applyFill="1" applyBorder="1" applyAlignment="1">
      <alignment horizontal="center" vertical="center"/>
      <protection/>
    </xf>
    <xf numFmtId="0" fontId="6" fillId="55" borderId="19" xfId="173" applyFont="1" applyFill="1" applyBorder="1" applyAlignment="1">
      <alignment horizontal="center"/>
      <protection/>
    </xf>
    <xf numFmtId="0" fontId="6" fillId="55" borderId="21" xfId="173" applyFont="1" applyFill="1" applyBorder="1" applyAlignment="1">
      <alignment horizontal="center"/>
      <protection/>
    </xf>
    <xf numFmtId="165" fontId="6" fillId="55" borderId="0" xfId="155" applyNumberFormat="1" applyFont="1" applyFill="1" applyBorder="1" applyAlignment="1">
      <alignment horizontal="center"/>
    </xf>
    <xf numFmtId="164" fontId="6" fillId="55" borderId="0" xfId="155" applyNumberFormat="1" applyFont="1" applyFill="1" applyBorder="1" applyAlignment="1">
      <alignment horizontal="center"/>
    </xf>
    <xf numFmtId="0" fontId="64" fillId="55" borderId="19" xfId="0" applyFont="1" applyFill="1" applyBorder="1" applyAlignment="1">
      <alignment/>
    </xf>
    <xf numFmtId="165" fontId="6" fillId="56" borderId="21" xfId="155" applyNumberFormat="1" applyFont="1" applyFill="1" applyBorder="1" applyAlignment="1">
      <alignment horizontal="center"/>
    </xf>
    <xf numFmtId="165" fontId="6" fillId="55" borderId="19" xfId="155" applyNumberFormat="1" applyFont="1" applyFill="1" applyBorder="1" applyAlignment="1">
      <alignment horizontal="center"/>
    </xf>
    <xf numFmtId="9" fontId="63" fillId="55" borderId="0" xfId="218" applyFont="1" applyFill="1" applyBorder="1" applyAlignment="1">
      <alignment/>
    </xf>
    <xf numFmtId="9" fontId="63" fillId="56" borderId="20" xfId="218" applyFont="1" applyFill="1" applyBorder="1" applyAlignment="1">
      <alignment/>
    </xf>
    <xf numFmtId="9" fontId="63" fillId="55" borderId="19" xfId="218" applyFont="1" applyFill="1" applyBorder="1" applyAlignment="1">
      <alignment/>
    </xf>
    <xf numFmtId="0" fontId="35" fillId="57" borderId="0" xfId="0" applyFont="1" applyFill="1" applyAlignment="1">
      <alignment/>
    </xf>
    <xf numFmtId="0" fontId="36" fillId="57" borderId="0" xfId="0" applyFont="1" applyFill="1" applyAlignment="1">
      <alignment/>
    </xf>
    <xf numFmtId="0" fontId="13" fillId="57" borderId="0" xfId="0" applyFont="1" applyFill="1" applyAlignment="1">
      <alignment horizontal="left" indent="1"/>
    </xf>
    <xf numFmtId="0" fontId="64" fillId="55" borderId="0" xfId="0" applyFont="1" applyFill="1" applyBorder="1" applyAlignment="1">
      <alignment horizontal="left"/>
    </xf>
    <xf numFmtId="0" fontId="6" fillId="55" borderId="21" xfId="173" applyFont="1" applyFill="1" applyBorder="1" applyAlignment="1">
      <alignment horizontal="center" vertical="center"/>
      <protection/>
    </xf>
    <xf numFmtId="0" fontId="6" fillId="55" borderId="21" xfId="173" applyFont="1" applyFill="1" applyBorder="1" applyAlignment="1">
      <alignment horizontal="center"/>
      <protection/>
    </xf>
    <xf numFmtId="0" fontId="6" fillId="55" borderId="19" xfId="173" applyFont="1" applyFill="1" applyBorder="1" applyAlignment="1">
      <alignment horizontal="center" vertical="center"/>
      <protection/>
    </xf>
    <xf numFmtId="0" fontId="6" fillId="55" borderId="21" xfId="173" applyFont="1" applyFill="1" applyBorder="1" applyAlignment="1">
      <alignment horizontal="center"/>
      <protection/>
    </xf>
    <xf numFmtId="0" fontId="38" fillId="57" borderId="0" xfId="0" applyFont="1" applyFill="1" applyAlignment="1">
      <alignment/>
    </xf>
    <xf numFmtId="0" fontId="39" fillId="57" borderId="0" xfId="0" applyFont="1" applyFill="1" applyAlignment="1">
      <alignment/>
    </xf>
    <xf numFmtId="43" fontId="67" fillId="55" borderId="0" xfId="149" applyNumberFormat="1" applyFont="1" applyFill="1" applyBorder="1" applyAlignment="1">
      <alignment horizontal="right"/>
    </xf>
    <xf numFmtId="165" fontId="62" fillId="55" borderId="0" xfId="155" applyNumberFormat="1" applyFont="1" applyFill="1" applyBorder="1" applyAlignment="1">
      <alignment/>
    </xf>
    <xf numFmtId="165" fontId="61" fillId="55" borderId="0" xfId="155" applyNumberFormat="1" applyFont="1" applyFill="1" applyBorder="1" applyAlignment="1">
      <alignment/>
    </xf>
    <xf numFmtId="165" fontId="6" fillId="55" borderId="19" xfId="173" applyNumberFormat="1" applyFont="1" applyFill="1" applyBorder="1" applyAlignment="1">
      <alignment horizontal="center"/>
      <protection/>
    </xf>
    <xf numFmtId="165" fontId="63" fillId="55" borderId="19" xfId="0" applyNumberFormat="1" applyFont="1" applyFill="1" applyBorder="1" applyAlignment="1">
      <alignment/>
    </xf>
    <xf numFmtId="165" fontId="63" fillId="56" borderId="0" xfId="0" applyNumberFormat="1" applyFont="1" applyFill="1" applyBorder="1" applyAlignment="1">
      <alignment/>
    </xf>
    <xf numFmtId="165" fontId="67" fillId="55" borderId="0" xfId="149" applyNumberFormat="1" applyFont="1" applyFill="1" applyBorder="1" applyAlignment="1">
      <alignment horizontal="right"/>
    </xf>
    <xf numFmtId="166" fontId="62" fillId="55" borderId="0" xfId="218" applyNumberFormat="1" applyFont="1" applyFill="1" applyBorder="1" applyAlignment="1">
      <alignment/>
    </xf>
    <xf numFmtId="0" fontId="6" fillId="55" borderId="19" xfId="173" applyFont="1" applyFill="1" applyBorder="1" applyAlignment="1">
      <alignment horizontal="center"/>
      <protection/>
    </xf>
    <xf numFmtId="0" fontId="6" fillId="55" borderId="21" xfId="173" applyFont="1" applyFill="1" applyBorder="1" applyAlignment="1">
      <alignment horizontal="center"/>
      <protection/>
    </xf>
    <xf numFmtId="0" fontId="64" fillId="55" borderId="0" xfId="0" applyFont="1" applyFill="1" applyBorder="1" applyAlignment="1">
      <alignment horizontal="left"/>
    </xf>
    <xf numFmtId="0" fontId="6" fillId="55" borderId="0" xfId="173" applyFont="1" applyFill="1" applyBorder="1" applyAlignment="1">
      <alignment horizontal="center" vertical="center"/>
      <protection/>
    </xf>
    <xf numFmtId="0" fontId="36" fillId="55" borderId="0" xfId="0" applyFont="1" applyFill="1" applyAlignment="1">
      <alignment/>
    </xf>
    <xf numFmtId="164" fontId="63" fillId="56" borderId="19" xfId="155" applyNumberFormat="1" applyFont="1" applyFill="1" applyBorder="1" applyAlignment="1">
      <alignment/>
    </xf>
    <xf numFmtId="0" fontId="63" fillId="56" borderId="19" xfId="0" applyFont="1" applyFill="1" applyBorder="1" applyAlignment="1">
      <alignment horizontal="left" indent="2"/>
    </xf>
    <xf numFmtId="0" fontId="6" fillId="55" borderId="0" xfId="173" applyFont="1" applyFill="1" applyBorder="1" applyAlignment="1">
      <alignment horizontal="left" indent="2"/>
      <protection/>
    </xf>
    <xf numFmtId="0" fontId="67" fillId="55" borderId="0" xfId="149" applyFont="1" applyFill="1" applyAlignment="1">
      <alignment/>
    </xf>
    <xf numFmtId="0" fontId="63" fillId="55" borderId="19" xfId="0" applyFont="1" applyFill="1" applyBorder="1" applyAlignment="1">
      <alignment horizontal="left" indent="2"/>
    </xf>
    <xf numFmtId="164" fontId="63" fillId="55" borderId="19" xfId="155" applyNumberFormat="1" applyFont="1" applyFill="1" applyBorder="1" applyAlignment="1">
      <alignment/>
    </xf>
    <xf numFmtId="165" fontId="6" fillId="56" borderId="21" xfId="155" applyNumberFormat="1" applyFont="1" applyFill="1" applyBorder="1" applyAlignment="1">
      <alignment horizontal="right"/>
    </xf>
    <xf numFmtId="165" fontId="6" fillId="55" borderId="19" xfId="155" applyNumberFormat="1" applyFont="1" applyFill="1" applyBorder="1" applyAlignment="1">
      <alignment horizontal="right"/>
    </xf>
    <xf numFmtId="165" fontId="63" fillId="56" borderId="20" xfId="155" applyNumberFormat="1" applyFont="1" applyFill="1" applyBorder="1" applyAlignment="1">
      <alignment horizontal="right"/>
    </xf>
    <xf numFmtId="165" fontId="6" fillId="55" borderId="0" xfId="155" applyNumberFormat="1" applyFont="1" applyFill="1" applyBorder="1" applyAlignment="1">
      <alignment horizontal="right"/>
    </xf>
    <xf numFmtId="165" fontId="6" fillId="56" borderId="20" xfId="155" applyNumberFormat="1" applyFont="1" applyFill="1" applyBorder="1" applyAlignment="1">
      <alignment horizontal="right"/>
    </xf>
    <xf numFmtId="164" fontId="63" fillId="55" borderId="0" xfId="0" applyNumberFormat="1" applyFont="1" applyFill="1" applyBorder="1" applyAlignment="1">
      <alignment/>
    </xf>
    <xf numFmtId="0" fontId="5" fillId="55" borderId="0" xfId="173" applyFont="1" applyFill="1" applyBorder="1" applyAlignment="1">
      <alignment horizontal="right"/>
      <protection/>
    </xf>
    <xf numFmtId="164" fontId="6" fillId="55" borderId="0" xfId="173" applyNumberFormat="1" applyFont="1" applyFill="1" applyBorder="1" applyAlignment="1">
      <alignment horizontal="center"/>
      <protection/>
    </xf>
    <xf numFmtId="165" fontId="6" fillId="55" borderId="0" xfId="173" applyNumberFormat="1" applyFont="1" applyFill="1" applyBorder="1" applyAlignment="1">
      <alignment horizontal="center" vertical="center" wrapText="1"/>
      <protection/>
    </xf>
    <xf numFmtId="43" fontId="6" fillId="55" borderId="0" xfId="173" applyNumberFormat="1" applyFont="1" applyFill="1" applyBorder="1" applyAlignment="1">
      <alignment horizontal="center" vertical="center" wrapText="1"/>
      <protection/>
    </xf>
    <xf numFmtId="43" fontId="6" fillId="55" borderId="0" xfId="173" applyNumberFormat="1" applyFont="1" applyFill="1" applyBorder="1" applyAlignment="1">
      <alignment horizontal="center" vertical="center"/>
      <protection/>
    </xf>
    <xf numFmtId="0" fontId="5" fillId="55" borderId="0" xfId="173" applyFont="1" applyFill="1" applyBorder="1" applyAlignment="1">
      <alignment horizontal="center"/>
      <protection/>
    </xf>
    <xf numFmtId="165" fontId="63" fillId="55" borderId="0" xfId="0" applyNumberFormat="1" applyFont="1" applyFill="1" applyBorder="1" applyAlignment="1">
      <alignment/>
    </xf>
    <xf numFmtId="0" fontId="2" fillId="55" borderId="0" xfId="173" applyFont="1" applyFill="1" applyBorder="1" applyAlignment="1">
      <alignment horizontal="right"/>
      <protection/>
    </xf>
    <xf numFmtId="165" fontId="6" fillId="55" borderId="0" xfId="173" applyNumberFormat="1" applyFont="1" applyFill="1" applyBorder="1" applyAlignment="1">
      <alignment horizontal="center"/>
      <protection/>
    </xf>
    <xf numFmtId="9" fontId="6" fillId="55" borderId="0" xfId="218" applyFont="1" applyFill="1" applyBorder="1" applyAlignment="1">
      <alignment horizontal="right"/>
    </xf>
    <xf numFmtId="0" fontId="64" fillId="55" borderId="0" xfId="0" applyFont="1" applyFill="1" applyBorder="1" applyAlignment="1">
      <alignment horizontal="left"/>
    </xf>
    <xf numFmtId="165" fontId="6" fillId="55" borderId="19" xfId="173" applyNumberFormat="1" applyFont="1" applyFill="1" applyBorder="1" applyAlignment="1">
      <alignment horizontal="center" vertical="center" wrapText="1"/>
      <protection/>
    </xf>
    <xf numFmtId="165" fontId="6" fillId="55" borderId="20" xfId="173" applyNumberFormat="1" applyFont="1" applyFill="1" applyBorder="1" applyAlignment="1">
      <alignment horizontal="center" vertical="center" wrapText="1"/>
      <protection/>
    </xf>
    <xf numFmtId="0" fontId="6" fillId="55" borderId="21" xfId="173" applyFont="1" applyFill="1" applyBorder="1" applyAlignment="1">
      <alignment horizontal="center" vertical="center"/>
      <protection/>
    </xf>
    <xf numFmtId="0" fontId="6" fillId="55" borderId="19" xfId="173" applyFont="1" applyFill="1" applyBorder="1" applyAlignment="1">
      <alignment horizontal="center"/>
      <protection/>
    </xf>
    <xf numFmtId="0" fontId="6" fillId="55" borderId="20" xfId="173" applyFont="1" applyFill="1" applyBorder="1" applyAlignment="1">
      <alignment horizontal="center"/>
      <protection/>
    </xf>
    <xf numFmtId="43" fontId="6" fillId="55" borderId="19" xfId="173" applyNumberFormat="1" applyFont="1" applyFill="1" applyBorder="1" applyAlignment="1">
      <alignment horizontal="center" vertical="center" wrapText="1"/>
      <protection/>
    </xf>
    <xf numFmtId="43" fontId="6" fillId="55" borderId="20" xfId="173" applyNumberFormat="1" applyFont="1" applyFill="1" applyBorder="1" applyAlignment="1">
      <alignment horizontal="center" vertical="center"/>
      <protection/>
    </xf>
    <xf numFmtId="165" fontId="6" fillId="55" borderId="19" xfId="173" applyNumberFormat="1" applyFont="1" applyFill="1" applyBorder="1" applyAlignment="1">
      <alignment horizontal="center" vertical="center"/>
      <protection/>
    </xf>
    <xf numFmtId="165" fontId="6" fillId="55" borderId="20" xfId="173" applyNumberFormat="1" applyFont="1" applyFill="1" applyBorder="1" applyAlignment="1">
      <alignment horizontal="center" vertical="center"/>
      <protection/>
    </xf>
    <xf numFmtId="0" fontId="64" fillId="55" borderId="19" xfId="0" applyFont="1" applyFill="1" applyBorder="1" applyAlignment="1">
      <alignment horizontal="left"/>
    </xf>
    <xf numFmtId="0" fontId="6" fillId="55" borderId="19" xfId="173" applyFont="1" applyFill="1" applyBorder="1" applyAlignment="1">
      <alignment horizontal="center" vertical="center"/>
      <protection/>
    </xf>
    <xf numFmtId="0" fontId="6" fillId="55" borderId="20" xfId="173" applyFont="1" applyFill="1" applyBorder="1" applyAlignment="1">
      <alignment horizontal="center" vertical="center"/>
      <protection/>
    </xf>
    <xf numFmtId="0" fontId="6" fillId="55" borderId="19" xfId="173" applyFont="1" applyFill="1" applyBorder="1" applyAlignment="1">
      <alignment horizontal="center" vertical="center" wrapText="1"/>
      <protection/>
    </xf>
    <xf numFmtId="0" fontId="6" fillId="55" borderId="20" xfId="173" applyFont="1" applyFill="1" applyBorder="1" applyAlignment="1">
      <alignment horizontal="center" vertical="center" wrapText="1"/>
      <protection/>
    </xf>
    <xf numFmtId="0" fontId="5" fillId="55" borderId="21" xfId="173" applyFont="1" applyFill="1" applyBorder="1" applyAlignment="1">
      <alignment horizontal="center"/>
      <protection/>
    </xf>
    <xf numFmtId="0" fontId="6" fillId="55" borderId="21" xfId="173" applyFont="1" applyFill="1" applyBorder="1" applyAlignment="1">
      <alignment horizontal="center"/>
      <protection/>
    </xf>
    <xf numFmtId="0" fontId="34" fillId="55" borderId="19" xfId="173" applyFont="1" applyFill="1" applyBorder="1" applyAlignment="1">
      <alignment horizontal="center"/>
      <protection/>
    </xf>
    <xf numFmtId="0" fontId="34" fillId="55" borderId="0" xfId="173" applyFont="1" applyFill="1" applyBorder="1" applyAlignment="1">
      <alignment horizontal="center"/>
      <protection/>
    </xf>
  </cellXfs>
  <cellStyles count="238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2" xfId="20"/>
    <cellStyle name="20% - Énfasis2 2" xfId="21"/>
    <cellStyle name="20% - Énfasis2 2 2" xfId="22"/>
    <cellStyle name="20% - Énfasis2 3" xfId="23"/>
    <cellStyle name="20% - Énfasis2 4" xfId="24"/>
    <cellStyle name="20% - Énfasis3" xfId="25"/>
    <cellStyle name="20% - Énfasis3 2" xfId="26"/>
    <cellStyle name="20% - Énfasis3 2 2" xfId="27"/>
    <cellStyle name="20% - Énfasis3 3" xfId="28"/>
    <cellStyle name="20% - Énfasis3 4" xfId="29"/>
    <cellStyle name="20% - Énfasis4" xfId="30"/>
    <cellStyle name="20% - Énfasis4 2" xfId="31"/>
    <cellStyle name="20% - Énfasis4 2 2" xfId="32"/>
    <cellStyle name="20% - Énfasis4 3" xfId="33"/>
    <cellStyle name="20% - Énfasis4 4" xfId="34"/>
    <cellStyle name="20% - Énfasis5" xfId="35"/>
    <cellStyle name="20% - Énfasis5 2" xfId="36"/>
    <cellStyle name="20% - Énfasis5 2 2" xfId="37"/>
    <cellStyle name="20% - Énfasis5 3" xfId="38"/>
    <cellStyle name="20% - Énfasis5 4" xfId="39"/>
    <cellStyle name="20% - Énfasis6" xfId="40"/>
    <cellStyle name="20% - Énfasis6 2" xfId="41"/>
    <cellStyle name="20% - Énfasis6 2 2" xfId="42"/>
    <cellStyle name="20% - Énfasis6 3" xfId="43"/>
    <cellStyle name="20% - Énfasis6 4" xfId="44"/>
    <cellStyle name="40% - Énfasis1" xfId="45"/>
    <cellStyle name="40% - Énfasis1 2" xfId="46"/>
    <cellStyle name="40% - Énfasis1 2 2" xfId="47"/>
    <cellStyle name="40% - Énfasis1 3" xfId="48"/>
    <cellStyle name="40% - Énfasis1 4" xfId="49"/>
    <cellStyle name="40% - Énfasis2" xfId="50"/>
    <cellStyle name="40% - Énfasis2 2" xfId="51"/>
    <cellStyle name="40% - Énfasis2 2 2" xfId="52"/>
    <cellStyle name="40% - Énfasis2 3" xfId="53"/>
    <cellStyle name="40% - Énfasis2 4" xfId="54"/>
    <cellStyle name="40% - Énfasis3" xfId="55"/>
    <cellStyle name="40% - Énfasis3 2" xfId="56"/>
    <cellStyle name="40% - Énfasis3 2 2" xfId="57"/>
    <cellStyle name="40% - Énfasis3 3" xfId="58"/>
    <cellStyle name="40% - Énfasis3 4" xfId="59"/>
    <cellStyle name="40% - Énfasis4" xfId="60"/>
    <cellStyle name="40% - Énfasis4 2" xfId="61"/>
    <cellStyle name="40% - Énfasis4 2 2" xfId="62"/>
    <cellStyle name="40% - Énfasis4 3" xfId="63"/>
    <cellStyle name="40% - Énfasis4 4" xfId="64"/>
    <cellStyle name="40% - Énfasis5" xfId="65"/>
    <cellStyle name="40% - Énfasis5 2" xfId="66"/>
    <cellStyle name="40% - Énfasis5 2 2" xfId="67"/>
    <cellStyle name="40% - Énfasis5 3" xfId="68"/>
    <cellStyle name="40% - Énfasis5 4" xfId="69"/>
    <cellStyle name="40% - Énfasis6" xfId="70"/>
    <cellStyle name="40% - Énfasis6 2" xfId="71"/>
    <cellStyle name="40% - Énfasis6 2 2" xfId="72"/>
    <cellStyle name="40% - Énfasis6 3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Buena" xfId="99"/>
    <cellStyle name="Buena 2" xfId="100"/>
    <cellStyle name="Buena 3" xfId="101"/>
    <cellStyle name="Buena 4" xfId="102"/>
    <cellStyle name="Cálculo" xfId="103"/>
    <cellStyle name="Cálculo 2" xfId="104"/>
    <cellStyle name="Cálculo 3" xfId="105"/>
    <cellStyle name="Cálculo 4" xfId="106"/>
    <cellStyle name="Celda de comprobación" xfId="107"/>
    <cellStyle name="Celda de comprobación 2" xfId="108"/>
    <cellStyle name="Celda de comprobación 3" xfId="109"/>
    <cellStyle name="Celda de comprobación 4" xfId="110"/>
    <cellStyle name="Celda vinculada" xfId="111"/>
    <cellStyle name="Celda vinculada 2" xfId="112"/>
    <cellStyle name="Celda vinculada 3" xfId="113"/>
    <cellStyle name="Celda vinculada 4" xfId="114"/>
    <cellStyle name="Encabezado 1" xfId="115"/>
    <cellStyle name="Encabezado 4" xfId="116"/>
    <cellStyle name="Encabezado 4 2" xfId="117"/>
    <cellStyle name="Encabezado 4 3" xfId="118"/>
    <cellStyle name="Encabezado 4 4" xfId="119"/>
    <cellStyle name="Énfasis1" xfId="120"/>
    <cellStyle name="Énfasis1 2" xfId="121"/>
    <cellStyle name="Énfasis1 3" xfId="122"/>
    <cellStyle name="Énfasis1 4" xfId="123"/>
    <cellStyle name="Énfasis2" xfId="124"/>
    <cellStyle name="Énfasis2 2" xfId="125"/>
    <cellStyle name="Énfasis2 3" xfId="126"/>
    <cellStyle name="Énfasis2 4" xfId="127"/>
    <cellStyle name="Énfasis3" xfId="128"/>
    <cellStyle name="Énfasis3 2" xfId="129"/>
    <cellStyle name="Énfasis3 3" xfId="130"/>
    <cellStyle name="Énfasis3 4" xfId="131"/>
    <cellStyle name="Énfasis4" xfId="132"/>
    <cellStyle name="Énfasis4 2" xfId="133"/>
    <cellStyle name="Énfasis4 3" xfId="134"/>
    <cellStyle name="Énfasis4 4" xfId="135"/>
    <cellStyle name="Énfasis5" xfId="136"/>
    <cellStyle name="Énfasis5 2" xfId="137"/>
    <cellStyle name="Énfasis5 3" xfId="138"/>
    <cellStyle name="Énfasis5 4" xfId="139"/>
    <cellStyle name="Énfasis6" xfId="140"/>
    <cellStyle name="Énfasis6 2" xfId="141"/>
    <cellStyle name="Énfasis6 3" xfId="142"/>
    <cellStyle name="Énfasis6 4" xfId="143"/>
    <cellStyle name="Entrada" xfId="144"/>
    <cellStyle name="Entrada 2" xfId="145"/>
    <cellStyle name="Entrada 3" xfId="146"/>
    <cellStyle name="Entrada 4" xfId="147"/>
    <cellStyle name="Euro" xfId="148"/>
    <cellStyle name="Hyperlink" xfId="149"/>
    <cellStyle name="Hipervínculo 2" xfId="150"/>
    <cellStyle name="Incorrecto" xfId="151"/>
    <cellStyle name="Incorrecto 2" xfId="152"/>
    <cellStyle name="Incorrecto 3" xfId="153"/>
    <cellStyle name="Incorrecto 4" xfId="154"/>
    <cellStyle name="Comma" xfId="155"/>
    <cellStyle name="Comma [0]" xfId="156"/>
    <cellStyle name="Millares 2" xfId="157"/>
    <cellStyle name="Millares 2 2" xfId="158"/>
    <cellStyle name="Millares 2 3" xfId="159"/>
    <cellStyle name="Millares 3" xfId="160"/>
    <cellStyle name="Millares 4" xfId="161"/>
    <cellStyle name="Millares 5" xfId="162"/>
    <cellStyle name="Millares 5 2" xfId="163"/>
    <cellStyle name="Millares 6" xfId="164"/>
    <cellStyle name="Millares 7" xfId="165"/>
    <cellStyle name="Millares 7 2" xfId="166"/>
    <cellStyle name="Millares 8" xfId="167"/>
    <cellStyle name="Millares 8 2" xfId="168"/>
    <cellStyle name="Currency" xfId="169"/>
    <cellStyle name="Currency [0]" xfId="170"/>
    <cellStyle name="Neutral" xfId="171"/>
    <cellStyle name="Neutral 2" xfId="172"/>
    <cellStyle name="Normal 2" xfId="173"/>
    <cellStyle name="Normal 2 2" xfId="174"/>
    <cellStyle name="Normal 2 2 2" xfId="175"/>
    <cellStyle name="Normal 2 5" xfId="176"/>
    <cellStyle name="Normal 2_Cuadros base 2000 (Compendio) 07 10 2010" xfId="177"/>
    <cellStyle name="Normal 3" xfId="178"/>
    <cellStyle name="Normal 3 10" xfId="179"/>
    <cellStyle name="Normal 3 11" xfId="180"/>
    <cellStyle name="Normal 3 12" xfId="181"/>
    <cellStyle name="Normal 3 13" xfId="182"/>
    <cellStyle name="Normal 3 14" xfId="183"/>
    <cellStyle name="Normal 3 15" xfId="184"/>
    <cellStyle name="Normal 3 16" xfId="185"/>
    <cellStyle name="Normal 3 17" xfId="186"/>
    <cellStyle name="Normal 3 18" xfId="187"/>
    <cellStyle name="Normal 3 19" xfId="188"/>
    <cellStyle name="Normal 3 2" xfId="189"/>
    <cellStyle name="Normal 3 2 2" xfId="190"/>
    <cellStyle name="Normal 3 2_Cuadros de publicación base 2005_16 10 2010" xfId="191"/>
    <cellStyle name="Normal 3 20" xfId="192"/>
    <cellStyle name="Normal 3 21" xfId="193"/>
    <cellStyle name="Normal 3 22" xfId="194"/>
    <cellStyle name="Normal 3 23" xfId="195"/>
    <cellStyle name="Normal 3 24" xfId="196"/>
    <cellStyle name="Normal 3 25" xfId="197"/>
    <cellStyle name="Normal 3 26" xfId="198"/>
    <cellStyle name="Normal 3 27" xfId="199"/>
    <cellStyle name="Normal 3 2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Cuadros base 2000 (Compendio) 07 10 2010" xfId="208"/>
    <cellStyle name="Normal 4" xfId="209"/>
    <cellStyle name="Normal 4 2" xfId="210"/>
    <cellStyle name="Normal 5" xfId="211"/>
    <cellStyle name="Normal 6" xfId="212"/>
    <cellStyle name="Notas" xfId="213"/>
    <cellStyle name="Notas 2" xfId="214"/>
    <cellStyle name="Notas 2 2" xfId="215"/>
    <cellStyle name="Notas 3" xfId="216"/>
    <cellStyle name="Notas 4" xfId="217"/>
    <cellStyle name="Percent" xfId="218"/>
    <cellStyle name="Porcentaje 2" xfId="219"/>
    <cellStyle name="Salida" xfId="220"/>
    <cellStyle name="Salida 2" xfId="221"/>
    <cellStyle name="Salida 3" xfId="222"/>
    <cellStyle name="Salida 4" xfId="223"/>
    <cellStyle name="Texto de advertencia" xfId="224"/>
    <cellStyle name="Texto de advertencia 2" xfId="225"/>
    <cellStyle name="Texto de advertencia 2 2" xfId="226"/>
    <cellStyle name="Texto de advertencia 3" xfId="227"/>
    <cellStyle name="Texto de advertencia 4" xfId="228"/>
    <cellStyle name="Texto explicativo" xfId="229"/>
    <cellStyle name="Texto explicativo 2" xfId="230"/>
    <cellStyle name="Texto explicativo 3" xfId="231"/>
    <cellStyle name="Texto explicativo 4" xfId="232"/>
    <cellStyle name="Título" xfId="233"/>
    <cellStyle name="Título 1 2" xfId="234"/>
    <cellStyle name="Título 1 3" xfId="235"/>
    <cellStyle name="Título 1 4" xfId="236"/>
    <cellStyle name="Título 2" xfId="237"/>
    <cellStyle name="Título 2 2" xfId="238"/>
    <cellStyle name="Título 2 3" xfId="239"/>
    <cellStyle name="Título 2 4" xfId="240"/>
    <cellStyle name="Título 3" xfId="241"/>
    <cellStyle name="Título 3 2" xfId="242"/>
    <cellStyle name="Título 3 3" xfId="243"/>
    <cellStyle name="Título 3 4" xfId="244"/>
    <cellStyle name="Título 4" xfId="245"/>
    <cellStyle name="Título 5" xfId="246"/>
    <cellStyle name="Título 6" xfId="247"/>
    <cellStyle name="Título 7" xfId="248"/>
    <cellStyle name="Título 8" xfId="249"/>
    <cellStyle name="Total" xfId="250"/>
    <cellStyle name="Total 2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4</xdr:col>
      <xdr:colOff>619125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533400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533400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733425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733425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733425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733425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3276600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51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2.7109375" style="60" customWidth="1"/>
    <col min="2" max="2" width="3.140625" style="60" customWidth="1"/>
    <col min="3" max="3" width="25.57421875" style="60" customWidth="1"/>
    <col min="4" max="249" width="11.421875" style="60" customWidth="1"/>
    <col min="250" max="250" width="2.7109375" style="60" customWidth="1"/>
    <col min="251" max="251" width="3.140625" style="60" customWidth="1"/>
    <col min="252" max="252" width="11.57421875" style="60" customWidth="1"/>
    <col min="253" max="16384" width="11.421875" style="60" customWidth="1"/>
  </cols>
  <sheetData>
    <row r="1" ht="9.75" customHeight="1"/>
    <row r="2" ht="15" customHeight="1"/>
    <row r="3" ht="15" customHeight="1"/>
    <row r="4" ht="15" customHeight="1">
      <c r="C4" s="91"/>
    </row>
    <row r="5" ht="15" customHeight="1"/>
    <row r="6" ht="9.75" customHeight="1"/>
    <row r="7" spans="2:3" s="62" customFormat="1" ht="18">
      <c r="B7" s="61" t="s">
        <v>53</v>
      </c>
      <c r="C7" s="60"/>
    </row>
    <row r="8" ht="16.5">
      <c r="B8" s="63" t="s">
        <v>54</v>
      </c>
    </row>
    <row r="9" ht="16.5">
      <c r="B9" s="63" t="s">
        <v>55</v>
      </c>
    </row>
    <row r="11" ht="16.5">
      <c r="B11" s="63" t="s">
        <v>23</v>
      </c>
    </row>
    <row r="12" ht="16.5">
      <c r="B12" s="63"/>
    </row>
    <row r="13" ht="16.5">
      <c r="B13" s="63" t="s">
        <v>124</v>
      </c>
    </row>
    <row r="14" ht="16.5">
      <c r="B14" s="63"/>
    </row>
    <row r="15" ht="16.5">
      <c r="B15" s="85" t="s">
        <v>81</v>
      </c>
    </row>
    <row r="16" spans="2:3" ht="15">
      <c r="B16" s="91"/>
      <c r="C16" s="109" t="s">
        <v>49</v>
      </c>
    </row>
    <row r="17" spans="2:3" ht="15">
      <c r="B17" s="91"/>
      <c r="C17" s="109" t="s">
        <v>91</v>
      </c>
    </row>
    <row r="18" spans="2:3" ht="15">
      <c r="B18" s="91"/>
      <c r="C18" s="109" t="s">
        <v>92</v>
      </c>
    </row>
    <row r="19" spans="2:3" ht="15">
      <c r="B19" s="91"/>
      <c r="C19" s="109" t="s">
        <v>93</v>
      </c>
    </row>
    <row r="20" spans="2:3" ht="15">
      <c r="B20" s="91"/>
      <c r="C20" s="109" t="s">
        <v>94</v>
      </c>
    </row>
    <row r="21" spans="2:3" ht="15">
      <c r="B21" s="91"/>
      <c r="C21" s="109" t="s">
        <v>95</v>
      </c>
    </row>
    <row r="22" spans="2:3" ht="15">
      <c r="B22" s="91"/>
      <c r="C22" s="109" t="s">
        <v>96</v>
      </c>
    </row>
    <row r="23" spans="2:3" s="84" customFormat="1" ht="15">
      <c r="B23" s="92"/>
      <c r="C23" s="109" t="s">
        <v>97</v>
      </c>
    </row>
    <row r="24" spans="2:3" s="84" customFormat="1" ht="15">
      <c r="B24" s="92"/>
      <c r="C24" s="109" t="s">
        <v>98</v>
      </c>
    </row>
    <row r="25" spans="2:3" s="84" customFormat="1" ht="16.5">
      <c r="B25" s="83"/>
      <c r="C25" s="105"/>
    </row>
    <row r="26" spans="2:3" s="84" customFormat="1" ht="16.5">
      <c r="B26" s="85" t="s">
        <v>82</v>
      </c>
      <c r="C26" s="105"/>
    </row>
    <row r="27" spans="2:3" ht="15">
      <c r="B27" s="91"/>
      <c r="C27" s="109" t="s">
        <v>99</v>
      </c>
    </row>
    <row r="28" spans="2:3" ht="16.5">
      <c r="B28" s="63"/>
      <c r="C28" s="105"/>
    </row>
    <row r="29" spans="2:3" ht="16.5">
      <c r="B29" s="63" t="s">
        <v>83</v>
      </c>
      <c r="C29" s="105"/>
    </row>
    <row r="30" spans="2:3" ht="16.5">
      <c r="B30" s="63"/>
      <c r="C30" s="105"/>
    </row>
    <row r="31" spans="2:3" ht="16.5">
      <c r="B31" s="85" t="s">
        <v>81</v>
      </c>
      <c r="C31" s="105"/>
    </row>
    <row r="32" spans="2:3" ht="15">
      <c r="B32" s="91"/>
      <c r="C32" s="109" t="s">
        <v>116</v>
      </c>
    </row>
    <row r="33" spans="2:3" ht="15">
      <c r="B33" s="91"/>
      <c r="C33" s="109" t="s">
        <v>115</v>
      </c>
    </row>
    <row r="34" spans="2:3" ht="15">
      <c r="B34" s="91"/>
      <c r="C34" s="109" t="s">
        <v>114</v>
      </c>
    </row>
    <row r="35" spans="2:3" ht="15">
      <c r="B35" s="91"/>
      <c r="C35" s="109" t="s">
        <v>113</v>
      </c>
    </row>
    <row r="36" spans="2:3" ht="15">
      <c r="B36" s="91"/>
      <c r="C36" s="109" t="s">
        <v>112</v>
      </c>
    </row>
    <row r="37" spans="2:3" ht="15">
      <c r="B37" s="91"/>
      <c r="C37" s="109" t="s">
        <v>111</v>
      </c>
    </row>
    <row r="38" spans="2:3" ht="15">
      <c r="B38" s="92"/>
      <c r="C38" s="109" t="s">
        <v>110</v>
      </c>
    </row>
    <row r="39" spans="2:3" ht="16.5">
      <c r="B39" s="83"/>
      <c r="C39" s="105"/>
    </row>
    <row r="40" spans="2:3" ht="16.5">
      <c r="B40" s="85" t="s">
        <v>82</v>
      </c>
      <c r="C40" s="105"/>
    </row>
    <row r="41" spans="2:3" ht="15">
      <c r="B41" s="91"/>
      <c r="C41" s="109" t="s">
        <v>109</v>
      </c>
    </row>
    <row r="42" spans="2:3" ht="16.5">
      <c r="B42" s="63"/>
      <c r="C42" s="105"/>
    </row>
    <row r="43" spans="2:3" ht="16.5">
      <c r="B43" s="63" t="s">
        <v>56</v>
      </c>
      <c r="C43" s="105"/>
    </row>
    <row r="44" spans="2:3" ht="15">
      <c r="B44" s="91"/>
      <c r="C44" s="109" t="s">
        <v>108</v>
      </c>
    </row>
    <row r="45" spans="2:3" ht="15">
      <c r="B45" s="91"/>
      <c r="C45" s="109" t="s">
        <v>107</v>
      </c>
    </row>
    <row r="46" spans="2:3" ht="15">
      <c r="B46" s="91"/>
      <c r="C46" s="109" t="s">
        <v>106</v>
      </c>
    </row>
    <row r="47" spans="2:3" ht="15">
      <c r="B47" s="91"/>
      <c r="C47" s="109" t="s">
        <v>105</v>
      </c>
    </row>
    <row r="48" spans="2:3" ht="16.5">
      <c r="B48" s="63"/>
      <c r="C48" s="105"/>
    </row>
    <row r="49" ht="14.25">
      <c r="B49" s="64" t="s">
        <v>57</v>
      </c>
    </row>
    <row r="50" spans="2:4" ht="14.25">
      <c r="B50" s="64" t="s">
        <v>58</v>
      </c>
      <c r="D50" s="65" t="s">
        <v>59</v>
      </c>
    </row>
    <row r="51" ht="14.25">
      <c r="D51" s="65" t="s">
        <v>60</v>
      </c>
    </row>
  </sheetData>
  <sheetProtection/>
  <hyperlinks>
    <hyperlink ref="D51" r:id="rId1" display="contacto@dane.gov.co"/>
    <hyperlink ref="D50" r:id="rId2" display="dctasnales@dane.gov.co"/>
    <hyperlink ref="C16" location="'Cuadro 1.'!A1" display="Cuadro 1. Producción de servicios específicos de protección ambiental, productores del gobierno."/>
    <hyperlink ref="C17" location="'Cuadro 2'!A1" display="Cuadro 2. Gastos corrientes de servicios específicos de protección ambiental, productores del gobierno según actividades de protección ambiental."/>
    <hyperlink ref="C18" location="'Cuadro 3.'!A1" display="Cuadro 3. Gastos de inversión de servicios específicos de protección ambiental, productores del gobierno según actividades de protección ambiental."/>
    <hyperlink ref="C19" location="'Cuadro 4.'!A1" display="Cuadro 4. Producción de servicios específicos de protección ambiental, otros productores especializados."/>
    <hyperlink ref="C20" location="'Cuadro 5.'!A1" display="Cuadro 5. Producción de servicios específicos de protección ambiental, otros productores especializados en actividades de manejo de residuos."/>
    <hyperlink ref="C21" location="'Cuadro 6.'!A1" display="Cuadro 6. Producción de servicios específicos de protección ambiental, otros productores especializados en actividades de manejo de aguas residuales."/>
    <hyperlink ref="C22" location="'Cuadro 7.'!A1" display="Cuadro 7. Producción de servicios específicos de protección ambiental, productores no especializados (Industria manufacturera)."/>
    <hyperlink ref="C23" location="'Cuadro 8.'!A1" display="Cuadro 8. Gastos corrientes de servicios específicos de protección ambiental, productores no especializados (Industria manufacturera) según actividades de protección ambiental."/>
    <hyperlink ref="C24" location="'Cuadro 9.'!A1" display="Cuadro 9. Gastos de inversión de servicios específicos de protección ambiental, productores no especializados (Industria manufacturera) según actividades de protección ambiental."/>
    <hyperlink ref="C27" location="'Cuadro 10.'!A1" display="Cuadro 10. Gasto del consumo de materias primas secundarias, productores no especializados (Industria manufacturera) según tipo de material."/>
    <hyperlink ref="C32" location="'Cuadro 11.'!A1" display="Cuadro 11. Evolución de la producción de servicios específicos de protección ambiental, productores del gobierno."/>
    <hyperlink ref="C33" location="'Cuadro 12.'!A1" display="Cuadro 12. Evolución de la producción de servicios específicos de protección ambiental, productores del gobierno según actividades de protección ambiental."/>
    <hyperlink ref="C34" location="'Cuadro 13.'!A1" display="Cuadro 13. Evolución de la producción de servicios específicos de protección ambiental, otros productores especializados."/>
    <hyperlink ref="C35" location="'Cuadro 14.'!A1" display="Cuadro 14. Evolución de la producción de servicios específicos de protección ambiental, otros productores especializados en actividades de manejo de residuos."/>
    <hyperlink ref="C36" location="'Cuadro 15.'!A1" display="Cuadro 15. Evolución de la producción de servicios específicos de protección ambiental, otros productores especializados en actividades de manejo de aguas residuales."/>
    <hyperlink ref="C37" location="'Cuadro 16.'!A1" display="Cuadro 16. Evolución de la producción de servicios específicos de protección ambiental, productores no especializados (Industria manufacturera)."/>
    <hyperlink ref="C38" location="'Cuadro 17.'!A1" display="Cuadro 17. Evolución de la producción de servicios específicos de protección ambiental, productores no especializados (Industria manufacturera) según actividades de protección ambiental."/>
    <hyperlink ref="C41" location="'Cuadro 18.'!A1" display="Cuadro 18. Evolución de la gasto del consumo de materias primas secundarias, productores no especializados (Industria manufacturera) según tipo de material."/>
    <hyperlink ref="C44" location="'Cuadro 19.'!A1" display="Cuadro 19. Gasto del gobierno en protección ambiental con respecto al gasto total de Gobierno."/>
    <hyperlink ref="C45" location="'Cuadro 20.'!A1" display="Cuadro 20. Gasto del gobierno en protección ambiental con respecto al Producto Interno Bruto."/>
    <hyperlink ref="C46" location="'Cuadro 21.'!A1" display="Cuadro 21. Gasto de la industria manufacturera en protección ambiental con respecto a los gastos corrientes de la industria manufacturera."/>
    <hyperlink ref="C47" location="'Cuadro 22.'!A1" display="Cuadro 22. Gasto de la industria manufacturera en protección ambiental con respecto al Producto Interno Bruto.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4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8.00390625" style="5" customWidth="1"/>
    <col min="4" max="4" width="1.28515625" style="20" customWidth="1"/>
    <col min="5" max="5" width="18.00390625" style="20" customWidth="1"/>
    <col min="6" max="6" width="1.28515625" style="20" customWidth="1"/>
    <col min="7" max="7" width="18.00390625" style="20" customWidth="1"/>
    <col min="8" max="8" width="1.28515625" style="20" customWidth="1"/>
    <col min="9" max="9" width="18.00390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3" s="17" customFormat="1" ht="12.75">
      <c r="A6" s="1" t="s">
        <v>23</v>
      </c>
      <c r="B6" s="2"/>
      <c r="C6" s="3"/>
    </row>
    <row r="7" spans="1:3" s="17" customFormat="1" ht="12.75">
      <c r="A7" s="1" t="s">
        <v>98</v>
      </c>
      <c r="B7" s="2"/>
      <c r="C7" s="3"/>
    </row>
    <row r="8" spans="1:3" s="17" customFormat="1" ht="12.75">
      <c r="A8" s="1" t="s">
        <v>25</v>
      </c>
      <c r="B8" s="2"/>
      <c r="C8" s="3"/>
    </row>
    <row r="9" spans="1:2" s="17" customFormat="1" ht="12.75">
      <c r="A9" s="1" t="s">
        <v>104</v>
      </c>
      <c r="B9" s="3"/>
    </row>
    <row r="10" spans="1:9" s="18" customFormat="1" ht="12">
      <c r="A10" s="139" t="s">
        <v>35</v>
      </c>
      <c r="B10" s="141" t="s">
        <v>102</v>
      </c>
      <c r="C10" s="141" t="s">
        <v>103</v>
      </c>
      <c r="D10" s="32"/>
      <c r="E10" s="141" t="s">
        <v>123</v>
      </c>
      <c r="F10" s="32"/>
      <c r="G10" s="141" t="s">
        <v>122</v>
      </c>
      <c r="H10" s="104"/>
      <c r="I10" s="139" t="s">
        <v>50</v>
      </c>
    </row>
    <row r="11" spans="1:9" s="33" customFormat="1" ht="12">
      <c r="A11" s="140"/>
      <c r="B11" s="142"/>
      <c r="C11" s="142"/>
      <c r="D11" s="32"/>
      <c r="E11" s="142"/>
      <c r="F11" s="32"/>
      <c r="G11" s="140"/>
      <c r="H11" s="104"/>
      <c r="I11" s="140"/>
    </row>
    <row r="12" spans="1:9" s="18" customFormat="1" ht="12">
      <c r="A12" s="35" t="s">
        <v>36</v>
      </c>
      <c r="B12" s="50">
        <f>+'Cuadro 17.'!O12</f>
        <v>121706.56890704804</v>
      </c>
      <c r="C12" s="50">
        <f>+'Cuadro 17.'!S12</f>
        <v>227769.4326112427</v>
      </c>
      <c r="D12" s="51"/>
      <c r="E12" s="47">
        <f>+C12/B12*100-100</f>
        <v>87.1463756284173</v>
      </c>
      <c r="F12" s="51"/>
      <c r="G12" s="113">
        <f>+B12/$B$20*100</f>
        <v>59.71526992842783</v>
      </c>
      <c r="H12" s="58"/>
      <c r="I12" s="47">
        <f>+G12*E12/100</f>
        <v>52.03969343935104</v>
      </c>
    </row>
    <row r="13" spans="1:9" s="18" customFormat="1" ht="12">
      <c r="A13" s="36" t="s">
        <v>37</v>
      </c>
      <c r="B13" s="51">
        <f>+'Cuadro 17.'!O13</f>
        <v>60647.47368365776</v>
      </c>
      <c r="C13" s="51">
        <f>+'Cuadro 17.'!S13</f>
        <v>119234.07882823746</v>
      </c>
      <c r="D13" s="51"/>
      <c r="E13" s="48">
        <f aca="true" t="shared" si="0" ref="E13:E20">+C13/B13*100-100</f>
        <v>96.6018888934637</v>
      </c>
      <c r="F13" s="51"/>
      <c r="G13" s="115">
        <f aca="true" t="shared" si="1" ref="G13:G20">+B13/$B$20*100</f>
        <v>29.756654008238336</v>
      </c>
      <c r="H13" s="58"/>
      <c r="I13" s="48">
        <f aca="true" t="shared" si="2" ref="I13:I20">+G13*E13/100</f>
        <v>28.74548984345081</v>
      </c>
    </row>
    <row r="14" spans="1:9" s="18" customFormat="1" ht="12">
      <c r="A14" s="36" t="s">
        <v>38</v>
      </c>
      <c r="B14" s="51">
        <f>+'Cuadro 17.'!O14</f>
        <v>9879.951297690948</v>
      </c>
      <c r="C14" s="51">
        <f>+'Cuadro 17.'!S14</f>
        <v>5655.976546275064</v>
      </c>
      <c r="D14" s="51"/>
      <c r="E14" s="48">
        <f t="shared" si="0"/>
        <v>-42.75299163066799</v>
      </c>
      <c r="F14" s="51"/>
      <c r="G14" s="115">
        <f t="shared" si="1"/>
        <v>4.8475933872717185</v>
      </c>
      <c r="H14" s="58"/>
      <c r="I14" s="48">
        <f t="shared" si="2"/>
        <v>-2.0724911951490927</v>
      </c>
    </row>
    <row r="15" spans="1:9" s="18" customFormat="1" ht="12">
      <c r="A15" s="36" t="s">
        <v>39</v>
      </c>
      <c r="B15" s="51">
        <f>+'Cuadro 17.'!O15</f>
        <v>2930.667027470017</v>
      </c>
      <c r="C15" s="51">
        <f>+'Cuadro 17.'!S15</f>
        <v>14775.689818843723</v>
      </c>
      <c r="D15" s="51"/>
      <c r="E15" s="48">
        <f t="shared" si="0"/>
        <v>404.174977243978</v>
      </c>
      <c r="F15" s="51"/>
      <c r="G15" s="115">
        <f t="shared" si="1"/>
        <v>1.4379303778530943</v>
      </c>
      <c r="H15" s="58"/>
      <c r="I15" s="48">
        <f t="shared" si="2"/>
        <v>5.81175477747199</v>
      </c>
    </row>
    <row r="16" spans="1:9" s="18" customFormat="1" ht="12">
      <c r="A16" s="36" t="s">
        <v>40</v>
      </c>
      <c r="B16" s="51">
        <f>+'Cuadro 17.'!O16</f>
        <v>6642.988157451842</v>
      </c>
      <c r="C16" s="51">
        <f>+'Cuadro 17.'!S16</f>
        <v>2323.769464764774</v>
      </c>
      <c r="D16" s="51"/>
      <c r="E16" s="48">
        <f t="shared" si="0"/>
        <v>-65.01921409933479</v>
      </c>
      <c r="F16" s="51"/>
      <c r="G16" s="115">
        <f t="shared" si="1"/>
        <v>3.2593789679220344</v>
      </c>
      <c r="H16" s="58"/>
      <c r="I16" s="48">
        <f t="shared" si="2"/>
        <v>-2.1192225894619163</v>
      </c>
    </row>
    <row r="17" spans="1:9" s="18" customFormat="1" ht="12">
      <c r="A17" s="36" t="s">
        <v>41</v>
      </c>
      <c r="B17" s="51">
        <f>+'Cuadro 17.'!O17</f>
        <v>2003.8200080743688</v>
      </c>
      <c r="C17" s="51">
        <f>+'Cuadro 17.'!S17</f>
        <v>5086.955693548803</v>
      </c>
      <c r="D17" s="51"/>
      <c r="E17" s="48">
        <f t="shared" si="0"/>
        <v>153.86290550303795</v>
      </c>
      <c r="F17" s="51"/>
      <c r="G17" s="115">
        <f t="shared" si="1"/>
        <v>0.9831733302869893</v>
      </c>
      <c r="H17" s="58"/>
      <c r="I17" s="48">
        <f t="shared" si="2"/>
        <v>1.5127390521105415</v>
      </c>
    </row>
    <row r="18" spans="1:9" s="18" customFormat="1" ht="12">
      <c r="A18" s="36" t="s">
        <v>42</v>
      </c>
      <c r="B18" s="51">
        <f>+'Cuadro 17.'!O18</f>
        <v>0</v>
      </c>
      <c r="C18" s="51">
        <f>+'Cuadro 17.'!S18</f>
        <v>0</v>
      </c>
      <c r="D18" s="51"/>
      <c r="E18" s="48"/>
      <c r="F18" s="51"/>
      <c r="G18" s="115"/>
      <c r="H18" s="58"/>
      <c r="I18" s="48"/>
    </row>
    <row r="19" spans="1:9" s="18" customFormat="1" ht="12">
      <c r="A19" s="36" t="s">
        <v>43</v>
      </c>
      <c r="B19" s="51">
        <f>+'Cuadro 17.'!O19</f>
        <v>0</v>
      </c>
      <c r="C19" s="51">
        <f>+'Cuadro 17.'!S19</f>
        <v>0</v>
      </c>
      <c r="D19" s="51"/>
      <c r="E19" s="48"/>
      <c r="F19" s="51"/>
      <c r="G19" s="115"/>
      <c r="H19" s="58"/>
      <c r="I19" s="48"/>
    </row>
    <row r="20" spans="1:9" s="18" customFormat="1" ht="12">
      <c r="A20" s="37" t="s">
        <v>44</v>
      </c>
      <c r="B20" s="52">
        <f>+'Cuadro 17.'!O20</f>
        <v>203811.46908139298</v>
      </c>
      <c r="C20" s="52">
        <f>+'Cuadro 17.'!S20</f>
        <v>374845.9029629125</v>
      </c>
      <c r="D20" s="54"/>
      <c r="E20" s="49">
        <f t="shared" si="0"/>
        <v>83.91796332777338</v>
      </c>
      <c r="F20" s="54"/>
      <c r="G20" s="116">
        <f t="shared" si="1"/>
        <v>100</v>
      </c>
      <c r="H20" s="59"/>
      <c r="I20" s="49">
        <f t="shared" si="2"/>
        <v>83.91796332777338</v>
      </c>
    </row>
    <row r="21" spans="1:9" s="19" customFormat="1" ht="11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</row>
    <row r="22" spans="1:9" s="19" customFormat="1" ht="11.25">
      <c r="A22" s="128" t="s">
        <v>30</v>
      </c>
      <c r="B22" s="128"/>
      <c r="C22" s="128"/>
      <c r="D22" s="128"/>
      <c r="E22" s="128"/>
      <c r="F22" s="128"/>
      <c r="G22" s="128"/>
      <c r="H22" s="128"/>
      <c r="I22" s="128"/>
    </row>
    <row r="23" spans="1:9" s="19" customFormat="1" ht="11.25">
      <c r="A23" s="128" t="s">
        <v>52</v>
      </c>
      <c r="B23" s="128"/>
      <c r="C23" s="128"/>
      <c r="D23" s="128"/>
      <c r="E23" s="128"/>
      <c r="F23" s="128"/>
      <c r="G23" s="128"/>
      <c r="H23" s="128"/>
      <c r="I23" s="128"/>
    </row>
    <row r="24" spans="1:9" s="19" customFormat="1" ht="11.25">
      <c r="A24" s="128" t="s">
        <v>20</v>
      </c>
      <c r="B24" s="128"/>
      <c r="C24" s="128"/>
      <c r="D24" s="128"/>
      <c r="E24" s="128"/>
      <c r="F24" s="128"/>
      <c r="G24" s="128"/>
      <c r="H24" s="128"/>
      <c r="I24" s="128"/>
    </row>
    <row r="25" spans="1:9" s="19" customFormat="1" ht="11.25">
      <c r="A25" s="128" t="s">
        <v>22</v>
      </c>
      <c r="B25" s="128"/>
      <c r="C25" s="128"/>
      <c r="D25" s="128"/>
      <c r="E25" s="128"/>
      <c r="F25" s="128"/>
      <c r="G25" s="128"/>
      <c r="H25" s="128"/>
      <c r="I25" s="128"/>
    </row>
    <row r="26" spans="7:9" ht="14.25">
      <c r="G26" s="100"/>
      <c r="H26" s="100"/>
      <c r="I26" s="94"/>
    </row>
    <row r="27" spans="7:9" ht="14.25">
      <c r="G27" s="100"/>
      <c r="H27" s="100"/>
      <c r="I27" s="94"/>
    </row>
    <row r="28" spans="7:9" ht="14.25">
      <c r="G28" s="100"/>
      <c r="H28" s="100"/>
      <c r="I28" s="94"/>
    </row>
    <row r="29" spans="7:9" ht="14.25">
      <c r="G29" s="100"/>
      <c r="H29" s="100"/>
      <c r="I29" s="94"/>
    </row>
    <row r="30" spans="7:9" ht="14.25">
      <c r="G30" s="100"/>
      <c r="H30" s="100"/>
      <c r="I30" s="94"/>
    </row>
    <row r="31" spans="7:9" ht="14.25">
      <c r="G31" s="100"/>
      <c r="H31" s="100"/>
      <c r="I31" s="94"/>
    </row>
    <row r="32" spans="7:9" ht="14.25">
      <c r="G32" s="100"/>
      <c r="H32" s="100"/>
      <c r="I32" s="94"/>
    </row>
    <row r="33" spans="7:9" ht="14.25">
      <c r="G33" s="100"/>
      <c r="H33" s="100"/>
      <c r="I33" s="94"/>
    </row>
    <row r="34" spans="7:9" ht="14.25">
      <c r="G34" s="100"/>
      <c r="H34" s="100"/>
      <c r="I34" s="94"/>
    </row>
  </sheetData>
  <sheetProtection/>
  <mergeCells count="11">
    <mergeCell ref="I10:I11"/>
    <mergeCell ref="A10:A11"/>
    <mergeCell ref="B10:B11"/>
    <mergeCell ref="C10:C11"/>
    <mergeCell ref="E10:E11"/>
    <mergeCell ref="G10:G11"/>
    <mergeCell ref="A21:I21"/>
    <mergeCell ref="A22:I22"/>
    <mergeCell ref="A23:I23"/>
    <mergeCell ref="A24:I24"/>
    <mergeCell ref="A25:I25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8"/>
  <sheetViews>
    <sheetView zoomScale="110" zoomScaleNormal="110" zoomScalePageLayoutView="0" workbookViewId="0" topLeftCell="A1">
      <pane xSplit="1" ySplit="11" topLeftCell="B12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I26" sqref="I26"/>
    </sheetView>
  </sheetViews>
  <sheetFormatPr defaultColWidth="11.421875" defaultRowHeight="15"/>
  <cols>
    <col min="1" max="1" width="41.140625" style="5" customWidth="1"/>
    <col min="2" max="3" width="15.8515625" style="5" customWidth="1"/>
    <col min="4" max="4" width="1.28515625" style="20" customWidth="1"/>
    <col min="5" max="5" width="15.8515625" style="20" customWidth="1"/>
    <col min="6" max="6" width="1.28515625" style="20" customWidth="1"/>
    <col min="7" max="7" width="15.8515625" style="20" customWidth="1"/>
    <col min="8" max="8" width="1.28515625" style="20" customWidth="1"/>
    <col min="9" max="9" width="15.8515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3" s="17" customFormat="1" ht="12.75">
      <c r="A6" s="1" t="s">
        <v>23</v>
      </c>
      <c r="B6" s="2"/>
      <c r="C6" s="2"/>
    </row>
    <row r="7" spans="1:3" s="17" customFormat="1" ht="12.75">
      <c r="A7" s="1" t="s">
        <v>99</v>
      </c>
      <c r="B7" s="2"/>
      <c r="C7" s="2"/>
    </row>
    <row r="8" spans="1:3" s="17" customFormat="1" ht="12.75">
      <c r="A8" s="1" t="s">
        <v>25</v>
      </c>
      <c r="B8" s="2"/>
      <c r="C8" s="2"/>
    </row>
    <row r="9" s="17" customFormat="1" ht="12.75">
      <c r="A9" s="1" t="s">
        <v>75</v>
      </c>
    </row>
    <row r="10" spans="1:10" s="17" customFormat="1" ht="12.75" customHeight="1">
      <c r="A10" s="145"/>
      <c r="B10" s="144" t="s">
        <v>24</v>
      </c>
      <c r="C10" s="144"/>
      <c r="D10" s="18"/>
      <c r="E10" s="141" t="s">
        <v>123</v>
      </c>
      <c r="F10" s="32"/>
      <c r="G10" s="141" t="s">
        <v>122</v>
      </c>
      <c r="H10" s="104"/>
      <c r="I10" s="139" t="s">
        <v>50</v>
      </c>
      <c r="J10" s="18"/>
    </row>
    <row r="11" spans="1:9" s="18" customFormat="1" ht="12">
      <c r="A11" s="146"/>
      <c r="B11" s="42">
        <v>2014</v>
      </c>
      <c r="C11" s="42" t="s">
        <v>27</v>
      </c>
      <c r="E11" s="142"/>
      <c r="F11" s="32"/>
      <c r="G11" s="140"/>
      <c r="H11" s="104"/>
      <c r="I11" s="140"/>
    </row>
    <row r="12" spans="1:9" s="18" customFormat="1" ht="12">
      <c r="A12" s="36" t="s">
        <v>69</v>
      </c>
      <c r="B12" s="76">
        <v>786634.8209999999</v>
      </c>
      <c r="C12" s="76">
        <v>940712.1039999999</v>
      </c>
      <c r="E12" s="75">
        <f>+C12/B12*100-100</f>
        <v>19.586888208702888</v>
      </c>
      <c r="G12" s="115">
        <f>+B12/$B$16*100</f>
        <v>58.842724622526134</v>
      </c>
      <c r="I12" s="75">
        <f>+G12*E12/100</f>
        <v>11.525458690769083</v>
      </c>
    </row>
    <row r="13" spans="1:9" s="18" customFormat="1" ht="12">
      <c r="A13" s="36" t="s">
        <v>70</v>
      </c>
      <c r="B13" s="76">
        <v>433317.914</v>
      </c>
      <c r="C13" s="76">
        <v>477744.481</v>
      </c>
      <c r="E13" s="75">
        <f>+C13/B13*100-100</f>
        <v>10.252649513123984</v>
      </c>
      <c r="G13" s="115">
        <f>+B13/$B$16*100</f>
        <v>32.413524048040415</v>
      </c>
      <c r="I13" s="75">
        <f>+G13*E13/100</f>
        <v>3.323245015497741</v>
      </c>
    </row>
    <row r="14" spans="1:9" s="18" customFormat="1" ht="12">
      <c r="A14" s="36" t="s">
        <v>71</v>
      </c>
      <c r="B14" s="76">
        <v>40500</v>
      </c>
      <c r="C14" s="76">
        <v>45284.87166666659</v>
      </c>
      <c r="E14" s="75">
        <f>+C14/B14*100-100</f>
        <v>11.814497942386652</v>
      </c>
      <c r="G14" s="115">
        <f>+B14/$B$16*100</f>
        <v>3.029525624333262</v>
      </c>
      <c r="I14" s="75">
        <f>+G14*E14/100</f>
        <v>0.35792324255092955</v>
      </c>
    </row>
    <row r="15" spans="1:9" s="18" customFormat="1" ht="12">
      <c r="A15" s="36" t="s">
        <v>72</v>
      </c>
      <c r="B15" s="76">
        <v>76390.224</v>
      </c>
      <c r="C15" s="76">
        <v>62727.9</v>
      </c>
      <c r="E15" s="75">
        <f>+C15/B15*100-100</f>
        <v>-17.88491155622218</v>
      </c>
      <c r="G15" s="115">
        <f>+B15/$B$16*100</f>
        <v>5.7142257051001915</v>
      </c>
      <c r="I15" s="75">
        <f>+G15*E15/100</f>
        <v>-1.0219842134800823</v>
      </c>
    </row>
    <row r="16" spans="1:9" s="18" customFormat="1" ht="12">
      <c r="A16" s="22" t="s">
        <v>44</v>
      </c>
      <c r="B16" s="23">
        <v>1336842.9589999998</v>
      </c>
      <c r="C16" s="23">
        <v>1526469.3566666665</v>
      </c>
      <c r="E16" s="25">
        <f>+C16/B16*100-100</f>
        <v>14.18464273533769</v>
      </c>
      <c r="G16" s="112">
        <f>+B16/$B$16*100</f>
        <v>100</v>
      </c>
      <c r="I16" s="25">
        <f>+G16*E16/100</f>
        <v>14.184642735337688</v>
      </c>
    </row>
    <row r="17" spans="1:3" s="19" customFormat="1" ht="11.25">
      <c r="A17" s="128" t="s">
        <v>73</v>
      </c>
      <c r="B17" s="128"/>
      <c r="C17" s="128"/>
    </row>
    <row r="18" spans="1:3" s="19" customFormat="1" ht="11.25">
      <c r="A18" s="128" t="s">
        <v>22</v>
      </c>
      <c r="B18" s="128"/>
      <c r="C18" s="128"/>
    </row>
  </sheetData>
  <sheetProtection/>
  <mergeCells count="7">
    <mergeCell ref="I10:I11"/>
    <mergeCell ref="A17:C17"/>
    <mergeCell ref="A18:C18"/>
    <mergeCell ref="B10:C10"/>
    <mergeCell ref="A10:A11"/>
    <mergeCell ref="E10:E11"/>
    <mergeCell ref="G10:G11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39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F13" sqref="F13"/>
    </sheetView>
  </sheetViews>
  <sheetFormatPr defaultColWidth="11.421875" defaultRowHeight="15"/>
  <cols>
    <col min="1" max="1" width="62.00390625" style="5" customWidth="1"/>
    <col min="2" max="9" width="13.28125" style="5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9" s="17" customFormat="1" ht="12.75">
      <c r="A6" s="1" t="s">
        <v>23</v>
      </c>
      <c r="B6" s="2"/>
      <c r="C6" s="2"/>
      <c r="D6" s="2"/>
      <c r="E6" s="2"/>
      <c r="F6" s="2"/>
      <c r="G6" s="2"/>
      <c r="H6" s="2"/>
      <c r="I6" s="3"/>
    </row>
    <row r="7" spans="1:9" s="17" customFormat="1" ht="12.75">
      <c r="A7" s="1" t="s">
        <v>116</v>
      </c>
      <c r="B7" s="2"/>
      <c r="C7" s="2"/>
      <c r="D7" s="2"/>
      <c r="E7" s="2"/>
      <c r="F7" s="2"/>
      <c r="G7" s="2"/>
      <c r="H7" s="2"/>
      <c r="I7" s="3"/>
    </row>
    <row r="8" spans="1:9" s="17" customFormat="1" ht="12.75">
      <c r="A8" s="1" t="s">
        <v>25</v>
      </c>
      <c r="B8" s="2"/>
      <c r="C8" s="2"/>
      <c r="D8" s="2"/>
      <c r="E8" s="2"/>
      <c r="F8" s="2"/>
      <c r="G8" s="2"/>
      <c r="H8" s="2"/>
      <c r="I8" s="3"/>
    </row>
    <row r="9" spans="1:9" s="17" customFormat="1" ht="12.75">
      <c r="A9" s="1" t="s">
        <v>51</v>
      </c>
      <c r="B9" s="2"/>
      <c r="C9" s="2"/>
      <c r="D9" s="2"/>
      <c r="E9" s="2"/>
      <c r="F9" s="2"/>
      <c r="G9" s="2"/>
      <c r="H9" s="3"/>
      <c r="I9" s="4" t="s">
        <v>24</v>
      </c>
    </row>
    <row r="10" spans="1:9" s="18" customFormat="1" ht="12">
      <c r="A10" s="31"/>
      <c r="B10" s="31">
        <v>2009</v>
      </c>
      <c r="C10" s="31">
        <v>2010</v>
      </c>
      <c r="D10" s="31">
        <v>2011</v>
      </c>
      <c r="E10" s="31">
        <v>2012</v>
      </c>
      <c r="F10" s="31">
        <v>2013</v>
      </c>
      <c r="G10" s="31">
        <v>2014</v>
      </c>
      <c r="H10" s="31" t="s">
        <v>27</v>
      </c>
      <c r="I10" s="31" t="s">
        <v>28</v>
      </c>
    </row>
    <row r="11" spans="1:9" s="18" customFormat="1" ht="12">
      <c r="A11" s="22" t="s">
        <v>26</v>
      </c>
      <c r="B11" s="23">
        <v>2394594.2469556574</v>
      </c>
      <c r="C11" s="23">
        <v>2875000.0000000005</v>
      </c>
      <c r="D11" s="23">
        <v>3467948.9453359894</v>
      </c>
      <c r="E11" s="23">
        <v>2646761.382581087</v>
      </c>
      <c r="F11" s="23">
        <v>3130864.2553971917</v>
      </c>
      <c r="G11" s="23">
        <v>3425116.495234142</v>
      </c>
      <c r="H11" s="23">
        <v>4740883.775577702</v>
      </c>
      <c r="I11" s="23">
        <v>4249000.163442674</v>
      </c>
    </row>
    <row r="12" spans="1:9" s="18" customFormat="1" ht="12">
      <c r="A12" s="21" t="s">
        <v>19</v>
      </c>
      <c r="B12" s="10"/>
      <c r="C12" s="10"/>
      <c r="D12" s="10"/>
      <c r="E12" s="10"/>
      <c r="F12" s="10"/>
      <c r="G12" s="10"/>
      <c r="H12" s="10"/>
      <c r="I12" s="10"/>
    </row>
    <row r="13" spans="1:9" s="18" customFormat="1" ht="12">
      <c r="A13" s="11" t="s">
        <v>86</v>
      </c>
      <c r="B13" s="12">
        <v>651800.349815789</v>
      </c>
      <c r="C13" s="12">
        <v>857595.6610648744</v>
      </c>
      <c r="D13" s="12">
        <v>1359105.1393611436</v>
      </c>
      <c r="E13" s="12">
        <v>1666841.2975847449</v>
      </c>
      <c r="F13" s="12">
        <v>1516991.6286000828</v>
      </c>
      <c r="G13" s="12">
        <v>1663739.927390187</v>
      </c>
      <c r="H13" s="12">
        <v>2290023.787789971</v>
      </c>
      <c r="I13" s="12">
        <v>2227125.0730703934</v>
      </c>
    </row>
    <row r="14" spans="1:9" s="18" customFormat="1" ht="12">
      <c r="A14" s="11" t="s">
        <v>1</v>
      </c>
      <c r="B14" s="12">
        <v>651800.349815789</v>
      </c>
      <c r="C14" s="12">
        <v>639164.6677471744</v>
      </c>
      <c r="D14" s="12">
        <v>1122487.2325748946</v>
      </c>
      <c r="E14" s="12">
        <v>1405950.949089014</v>
      </c>
      <c r="F14" s="12">
        <v>1245601.4130312528</v>
      </c>
      <c r="G14" s="12">
        <v>1361523.678505558</v>
      </c>
      <c r="H14" s="12">
        <v>1928316.6331445815</v>
      </c>
      <c r="I14" s="12">
        <v>1850960.1689426533</v>
      </c>
    </row>
    <row r="15" spans="1:9" s="18" customFormat="1" ht="12">
      <c r="A15" s="7" t="s">
        <v>2</v>
      </c>
      <c r="B15" s="8">
        <v>379649.6251090963</v>
      </c>
      <c r="C15" s="8">
        <v>359640.1921429735</v>
      </c>
      <c r="D15" s="8">
        <v>725969.9934018041</v>
      </c>
      <c r="E15" s="8">
        <v>1036978.4979764837</v>
      </c>
      <c r="F15" s="8">
        <v>894433.3239110247</v>
      </c>
      <c r="G15" s="8">
        <v>924488.2860601724</v>
      </c>
      <c r="H15" s="8">
        <v>1418481.6193924113</v>
      </c>
      <c r="I15" s="8">
        <v>1237907.1476759966</v>
      </c>
    </row>
    <row r="16" spans="1:9" s="18" customFormat="1" ht="12">
      <c r="A16" s="7" t="s">
        <v>3</v>
      </c>
      <c r="B16" s="8">
        <v>272150.72470669274</v>
      </c>
      <c r="C16" s="8">
        <v>279524.47560420085</v>
      </c>
      <c r="D16" s="8">
        <v>396517.23917309055</v>
      </c>
      <c r="E16" s="8">
        <v>368972.4511125304</v>
      </c>
      <c r="F16" s="8">
        <v>351168.089120228</v>
      </c>
      <c r="G16" s="8">
        <v>437035.39244538563</v>
      </c>
      <c r="H16" s="8">
        <v>509835.01375217014</v>
      </c>
      <c r="I16" s="8">
        <v>613053.0212666567</v>
      </c>
    </row>
    <row r="17" spans="1:9" s="18" customFormat="1" ht="12">
      <c r="A17" s="11" t="s">
        <v>4</v>
      </c>
      <c r="B17" s="12">
        <v>206908.62366452365</v>
      </c>
      <c r="C17" s="12">
        <v>224315.19776004003</v>
      </c>
      <c r="D17" s="12">
        <v>243128.2249772489</v>
      </c>
      <c r="E17" s="12">
        <v>260890.34849573098</v>
      </c>
      <c r="F17" s="12">
        <v>280813.93591475004</v>
      </c>
      <c r="G17" s="12">
        <v>311590.27388750896</v>
      </c>
      <c r="H17" s="12">
        <v>369893.3011438496</v>
      </c>
      <c r="I17" s="12">
        <v>385549.79729474</v>
      </c>
    </row>
    <row r="18" spans="1:9" s="18" customFormat="1" ht="12">
      <c r="A18" s="7" t="s">
        <v>5</v>
      </c>
      <c r="B18" s="8">
        <v>201672.36320944366</v>
      </c>
      <c r="C18" s="8">
        <v>218430.99331770002</v>
      </c>
      <c r="D18" s="8">
        <v>236617.9067862489</v>
      </c>
      <c r="E18" s="8">
        <v>255148.40540933097</v>
      </c>
      <c r="F18" s="8">
        <v>271390.21556883</v>
      </c>
      <c r="G18" s="8">
        <v>302216.24888462893</v>
      </c>
      <c r="H18" s="8">
        <v>361707.15464538964</v>
      </c>
      <c r="I18" s="8">
        <v>376164.90412774</v>
      </c>
    </row>
    <row r="19" spans="1:9" s="18" customFormat="1" ht="12">
      <c r="A19" s="7" t="s">
        <v>6</v>
      </c>
      <c r="B19" s="8">
        <v>5236.26045508</v>
      </c>
      <c r="C19" s="8">
        <v>5884.204442340002</v>
      </c>
      <c r="D19" s="8">
        <v>6510.318191</v>
      </c>
      <c r="E19" s="8">
        <v>5741.943086400004</v>
      </c>
      <c r="F19" s="8">
        <v>9423.720345919999</v>
      </c>
      <c r="G19" s="8">
        <v>9374.02500288</v>
      </c>
      <c r="H19" s="8">
        <v>8186.14649846</v>
      </c>
      <c r="I19" s="8">
        <v>9384.893167000002</v>
      </c>
    </row>
    <row r="20" spans="1:9" s="18" customFormat="1" ht="12">
      <c r="A20" s="7" t="s">
        <v>7</v>
      </c>
      <c r="B20" s="9" t="s">
        <v>18</v>
      </c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9" t="s">
        <v>18</v>
      </c>
      <c r="I20" s="9" t="s">
        <v>18</v>
      </c>
    </row>
    <row r="21" spans="1:9" s="18" customFormat="1" ht="12">
      <c r="A21" s="13" t="s">
        <v>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s="18" customFormat="1" ht="12">
      <c r="A22" s="21" t="s">
        <v>9</v>
      </c>
      <c r="B22" s="6"/>
      <c r="C22" s="6"/>
      <c r="D22" s="6"/>
      <c r="E22" s="6"/>
      <c r="F22" s="6"/>
      <c r="G22" s="6"/>
      <c r="H22" s="6"/>
      <c r="I22" s="6"/>
    </row>
    <row r="23" spans="1:9" s="18" customFormat="1" ht="12">
      <c r="A23" s="11" t="s">
        <v>10</v>
      </c>
      <c r="B23" s="15" t="s">
        <v>18</v>
      </c>
      <c r="C23" s="15" t="s">
        <v>18</v>
      </c>
      <c r="D23" s="15" t="s">
        <v>18</v>
      </c>
      <c r="E23" s="15" t="s">
        <v>18</v>
      </c>
      <c r="F23" s="15" t="s">
        <v>18</v>
      </c>
      <c r="G23" s="15" t="s">
        <v>18</v>
      </c>
      <c r="H23" s="15" t="s">
        <v>18</v>
      </c>
      <c r="I23" s="15" t="s">
        <v>18</v>
      </c>
    </row>
    <row r="24" spans="1:9" s="18" customFormat="1" ht="12">
      <c r="A24" s="11" t="s">
        <v>11</v>
      </c>
      <c r="B24" s="16">
        <v>1535885.2734753448</v>
      </c>
      <c r="C24" s="16">
        <v>2011520.1344927861</v>
      </c>
      <c r="D24" s="16">
        <v>2102333.487783846</v>
      </c>
      <c r="E24" s="16">
        <v>979920.0849963417</v>
      </c>
      <c r="F24" s="16">
        <v>1604448.906451189</v>
      </c>
      <c r="G24" s="16">
        <v>1752002.542841075</v>
      </c>
      <c r="H24" s="16">
        <v>2442673.8412892707</v>
      </c>
      <c r="I24" s="16">
        <v>2012490.1972052811</v>
      </c>
    </row>
    <row r="25" spans="1:9" s="18" customFormat="1" ht="12">
      <c r="A25" s="7" t="s">
        <v>12</v>
      </c>
      <c r="B25" s="8">
        <v>27744.909857606457</v>
      </c>
      <c r="C25" s="8">
        <v>24647.730137224382</v>
      </c>
      <c r="D25" s="8">
        <v>37226.706058189135</v>
      </c>
      <c r="E25" s="8">
        <v>18493.719077018173</v>
      </c>
      <c r="F25" s="8">
        <v>37745.45835415999</v>
      </c>
      <c r="G25" s="8">
        <v>43482.73381273999</v>
      </c>
      <c r="H25" s="8">
        <v>275231.43715442996</v>
      </c>
      <c r="I25" s="8">
        <v>93526.12629885002</v>
      </c>
    </row>
    <row r="26" spans="1:9" s="18" customFormat="1" ht="12">
      <c r="A26" s="7" t="s">
        <v>13</v>
      </c>
      <c r="B26" s="8">
        <v>448.52971238</v>
      </c>
      <c r="C26" s="8">
        <v>0</v>
      </c>
      <c r="D26" s="8">
        <v>0</v>
      </c>
      <c r="E26" s="8">
        <v>0</v>
      </c>
      <c r="F26" s="8">
        <v>0</v>
      </c>
      <c r="G26" s="8">
        <v>6368.59232445</v>
      </c>
      <c r="H26" s="8">
        <v>29101.8068315595</v>
      </c>
      <c r="I26" s="8">
        <v>17539.94360115</v>
      </c>
    </row>
    <row r="27" spans="1:9" s="18" customFormat="1" ht="12">
      <c r="A27" s="7" t="s">
        <v>45</v>
      </c>
      <c r="B27" s="8">
        <v>13.93699765</v>
      </c>
      <c r="C27" s="8">
        <v>2.975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s="18" customFormat="1" ht="12">
      <c r="A28" s="7" t="s">
        <v>14</v>
      </c>
      <c r="B28" s="8">
        <v>1408.183168</v>
      </c>
      <c r="C28" s="8">
        <v>4325.8811251</v>
      </c>
      <c r="D28" s="8">
        <v>1866.3686780639998</v>
      </c>
      <c r="E28" s="8">
        <v>5489.735997</v>
      </c>
      <c r="F28" s="8">
        <v>21797.162660659997</v>
      </c>
      <c r="G28" s="8">
        <v>20873.52589737</v>
      </c>
      <c r="H28" s="8">
        <v>20641.5493452</v>
      </c>
      <c r="I28" s="8">
        <v>13125.32647072</v>
      </c>
    </row>
    <row r="29" spans="1:9" s="18" customFormat="1" ht="12">
      <c r="A29" s="7" t="s">
        <v>15</v>
      </c>
      <c r="B29" s="8">
        <v>987491.6076497266</v>
      </c>
      <c r="C29" s="8">
        <v>998625.860337279</v>
      </c>
      <c r="D29" s="8">
        <v>1198842.3848150123</v>
      </c>
      <c r="E29" s="8">
        <v>324661.5899940346</v>
      </c>
      <c r="F29" s="8">
        <v>711816.6442946005</v>
      </c>
      <c r="G29" s="8">
        <v>875983.5308501563</v>
      </c>
      <c r="H29" s="8">
        <v>1043224.2717734306</v>
      </c>
      <c r="I29" s="8">
        <v>1136106.1940353073</v>
      </c>
    </row>
    <row r="30" spans="1:9" s="18" customFormat="1" ht="12">
      <c r="A30" s="7" t="s">
        <v>46</v>
      </c>
      <c r="B30" s="8">
        <v>47.023652999999996</v>
      </c>
      <c r="C30" s="8">
        <v>57.845496</v>
      </c>
      <c r="D30" s="8">
        <v>25.626049</v>
      </c>
      <c r="E30" s="8">
        <v>4382.535106</v>
      </c>
      <c r="F30" s="8">
        <v>22240.993309999998</v>
      </c>
      <c r="G30" s="8">
        <v>21801.263227</v>
      </c>
      <c r="H30" s="8">
        <v>27487.919060999993</v>
      </c>
      <c r="I30" s="8">
        <v>19987.520967</v>
      </c>
    </row>
    <row r="31" spans="1:9" s="18" customFormat="1" ht="12">
      <c r="A31" s="7" t="s">
        <v>47</v>
      </c>
      <c r="B31" s="8">
        <v>17484.371631187067</v>
      </c>
      <c r="C31" s="8">
        <v>14210.520061630858</v>
      </c>
      <c r="D31" s="8">
        <v>23600.61045459225</v>
      </c>
      <c r="E31" s="8">
        <v>19260.121906045995</v>
      </c>
      <c r="F31" s="8">
        <v>25508.94391557</v>
      </c>
      <c r="G31" s="8">
        <v>47457.81365833161</v>
      </c>
      <c r="H31" s="8">
        <v>69469.96239399</v>
      </c>
      <c r="I31" s="8">
        <v>63293.80031158001</v>
      </c>
    </row>
    <row r="32" spans="1:9" s="18" customFormat="1" ht="12">
      <c r="A32" s="7" t="s">
        <v>16</v>
      </c>
      <c r="B32" s="8">
        <v>49837.76928337014</v>
      </c>
      <c r="C32" s="8">
        <v>46210.94272704645</v>
      </c>
      <c r="D32" s="8">
        <v>72340.21915517983</v>
      </c>
      <c r="E32" s="8">
        <v>45079.90179692612</v>
      </c>
      <c r="F32" s="8">
        <v>88563.58985601</v>
      </c>
      <c r="G32" s="8">
        <v>90620.31403736</v>
      </c>
      <c r="H32" s="8">
        <v>111849.36510122006</v>
      </c>
      <c r="I32" s="8">
        <v>61478.34693694998</v>
      </c>
    </row>
    <row r="33" spans="1:9" s="18" customFormat="1" ht="12">
      <c r="A33" s="7" t="s">
        <v>48</v>
      </c>
      <c r="B33" s="8">
        <v>2841.156323999999</v>
      </c>
      <c r="C33" s="8">
        <v>3883.9931269999997</v>
      </c>
      <c r="D33" s="8">
        <v>4460.714010639999</v>
      </c>
      <c r="E33" s="8">
        <v>4171.96464042</v>
      </c>
      <c r="F33" s="8">
        <v>0</v>
      </c>
      <c r="G33" s="8">
        <v>0</v>
      </c>
      <c r="H33" s="8">
        <v>0</v>
      </c>
      <c r="I33" s="8">
        <v>0</v>
      </c>
    </row>
    <row r="34" spans="1:9" s="18" customFormat="1" ht="12">
      <c r="A34" s="7" t="s">
        <v>17</v>
      </c>
      <c r="B34" s="8">
        <v>448567.7851984245</v>
      </c>
      <c r="C34" s="8">
        <v>919554.3864815054</v>
      </c>
      <c r="D34" s="8">
        <v>763970.8585631684</v>
      </c>
      <c r="E34" s="8">
        <v>558380.5164788968</v>
      </c>
      <c r="F34" s="8">
        <v>696776.1140601883</v>
      </c>
      <c r="G34" s="8">
        <v>645414.7690336668</v>
      </c>
      <c r="H34" s="8">
        <v>865667.5296284403</v>
      </c>
      <c r="I34" s="8">
        <v>607432.9385837237</v>
      </c>
    </row>
    <row r="35" spans="1:9" s="19" customFormat="1" ht="11.25">
      <c r="A35" s="138" t="s">
        <v>21</v>
      </c>
      <c r="B35" s="138"/>
      <c r="C35" s="138"/>
      <c r="D35" s="138"/>
      <c r="E35" s="138"/>
      <c r="F35" s="138"/>
      <c r="G35" s="138"/>
      <c r="H35" s="138"/>
      <c r="I35" s="138"/>
    </row>
    <row r="36" spans="1:9" s="19" customFormat="1" ht="11.25">
      <c r="A36" s="128" t="s">
        <v>29</v>
      </c>
      <c r="B36" s="128"/>
      <c r="C36" s="128"/>
      <c r="D36" s="128"/>
      <c r="E36" s="128"/>
      <c r="F36" s="128"/>
      <c r="G36" s="128"/>
      <c r="H36" s="128"/>
      <c r="I36" s="128"/>
    </row>
    <row r="37" spans="1:9" s="19" customFormat="1" ht="11.25">
      <c r="A37" s="128" t="s">
        <v>30</v>
      </c>
      <c r="B37" s="128"/>
      <c r="C37" s="128"/>
      <c r="D37" s="128"/>
      <c r="E37" s="128"/>
      <c r="F37" s="128"/>
      <c r="G37" s="128"/>
      <c r="H37" s="128"/>
      <c r="I37" s="128"/>
    </row>
    <row r="38" spans="1:9" s="19" customFormat="1" ht="11.25">
      <c r="A38" s="128" t="s">
        <v>20</v>
      </c>
      <c r="B38" s="128"/>
      <c r="C38" s="128"/>
      <c r="D38" s="128"/>
      <c r="E38" s="128"/>
      <c r="F38" s="128"/>
      <c r="G38" s="128"/>
      <c r="H38" s="128"/>
      <c r="I38" s="128"/>
    </row>
    <row r="39" spans="1:9" s="19" customFormat="1" ht="11.25">
      <c r="A39" s="128" t="s">
        <v>22</v>
      </c>
      <c r="B39" s="128"/>
      <c r="C39" s="128"/>
      <c r="D39" s="128"/>
      <c r="E39" s="128"/>
      <c r="F39" s="128"/>
      <c r="G39" s="128"/>
      <c r="H39" s="128"/>
      <c r="I39" s="128"/>
    </row>
  </sheetData>
  <sheetProtection/>
  <mergeCells count="5">
    <mergeCell ref="A35:I35"/>
    <mergeCell ref="A38:I38"/>
    <mergeCell ref="A39:I39"/>
    <mergeCell ref="A36:I36"/>
    <mergeCell ref="A37:I37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F25"/>
  <sheetViews>
    <sheetView zoomScale="110" zoomScaleNormal="110" zoomScalePageLayoutView="0" workbookViewId="0" topLeftCell="A1">
      <pane xSplit="1" ySplit="11" topLeftCell="T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4" width="13.00390625" style="5" customWidth="1"/>
    <col min="5" max="5" width="1.1484375" style="20" customWidth="1"/>
    <col min="6" max="8" width="13.00390625" style="5" customWidth="1"/>
    <col min="9" max="9" width="1.1484375" style="20" customWidth="1"/>
    <col min="10" max="12" width="13.00390625" style="5" customWidth="1"/>
    <col min="13" max="13" width="1.1484375" style="20" customWidth="1"/>
    <col min="14" max="16" width="13.00390625" style="5" customWidth="1"/>
    <col min="17" max="17" width="1.1484375" style="20" customWidth="1"/>
    <col min="18" max="20" width="13.00390625" style="5" customWidth="1"/>
    <col min="21" max="21" width="1.1484375" style="20" customWidth="1"/>
    <col min="22" max="24" width="13.00390625" style="5" customWidth="1"/>
    <col min="25" max="25" width="1.1484375" style="20" customWidth="1"/>
    <col min="26" max="28" width="13.00390625" style="5" customWidth="1"/>
    <col min="29" max="29" width="1.1484375" style="20" customWidth="1"/>
    <col min="30" max="32" width="13.00390625" style="5" customWidth="1"/>
    <col min="33" max="16384" width="11.421875" style="20" customWidth="1"/>
  </cols>
  <sheetData>
    <row r="1" ht="14.25"/>
    <row r="2" ht="14.25"/>
    <row r="3" ht="14.25">
      <c r="AF3" s="93" t="s">
        <v>90</v>
      </c>
    </row>
    <row r="4" ht="14.25"/>
    <row r="5" ht="14.25"/>
    <row r="6" spans="1:32" s="17" customFormat="1" ht="12.7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56"/>
      <c r="AD6" s="3"/>
      <c r="AE6" s="3"/>
      <c r="AF6" s="3"/>
    </row>
    <row r="7" spans="1:32" s="17" customFormat="1" ht="12.75">
      <c r="A7" s="1" t="s">
        <v>115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2"/>
      <c r="AC7" s="56"/>
      <c r="AD7" s="3"/>
      <c r="AE7" s="3"/>
      <c r="AF7" s="3"/>
    </row>
    <row r="8" spans="1:32" s="17" customFormat="1" ht="12.75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2"/>
      <c r="AB8" s="2"/>
      <c r="AC8" s="56"/>
      <c r="AD8" s="3"/>
      <c r="AE8" s="3"/>
      <c r="AF8" s="3"/>
    </row>
    <row r="9" spans="1:32" s="17" customFormat="1" ht="12.75">
      <c r="A9" s="1" t="s">
        <v>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"/>
      <c r="AA9" s="3"/>
      <c r="AB9" s="3"/>
      <c r="AF9" s="4" t="s">
        <v>24</v>
      </c>
    </row>
    <row r="10" spans="1:32" s="18" customFormat="1" ht="12" customHeight="1">
      <c r="A10" s="139" t="s">
        <v>35</v>
      </c>
      <c r="B10" s="144">
        <v>2009</v>
      </c>
      <c r="C10" s="144"/>
      <c r="D10" s="144"/>
      <c r="E10" s="55"/>
      <c r="F10" s="144">
        <v>2010</v>
      </c>
      <c r="G10" s="144"/>
      <c r="H10" s="144"/>
      <c r="I10" s="55"/>
      <c r="J10" s="144">
        <v>2011</v>
      </c>
      <c r="K10" s="144"/>
      <c r="L10" s="144"/>
      <c r="M10" s="55"/>
      <c r="N10" s="144">
        <v>2012</v>
      </c>
      <c r="O10" s="144"/>
      <c r="P10" s="144"/>
      <c r="Q10" s="55"/>
      <c r="R10" s="144">
        <v>2013</v>
      </c>
      <c r="S10" s="144"/>
      <c r="T10" s="144"/>
      <c r="U10" s="55"/>
      <c r="V10" s="144">
        <v>2014</v>
      </c>
      <c r="W10" s="144"/>
      <c r="X10" s="144"/>
      <c r="Y10" s="55"/>
      <c r="Z10" s="144" t="s">
        <v>27</v>
      </c>
      <c r="AA10" s="144"/>
      <c r="AB10" s="144"/>
      <c r="AC10" s="55"/>
      <c r="AD10" s="144" t="s">
        <v>28</v>
      </c>
      <c r="AE10" s="144"/>
      <c r="AF10" s="144"/>
    </row>
    <row r="11" spans="1:32" s="33" customFormat="1" ht="24">
      <c r="A11" s="140"/>
      <c r="B11" s="32" t="s">
        <v>32</v>
      </c>
      <c r="C11" s="32" t="s">
        <v>33</v>
      </c>
      <c r="D11" s="32" t="s">
        <v>34</v>
      </c>
      <c r="E11" s="32"/>
      <c r="F11" s="32" t="s">
        <v>32</v>
      </c>
      <c r="G11" s="32" t="s">
        <v>33</v>
      </c>
      <c r="H11" s="32" t="s">
        <v>34</v>
      </c>
      <c r="I11" s="32"/>
      <c r="J11" s="32" t="s">
        <v>32</v>
      </c>
      <c r="K11" s="32" t="s">
        <v>33</v>
      </c>
      <c r="L11" s="32" t="s">
        <v>34</v>
      </c>
      <c r="M11" s="32"/>
      <c r="N11" s="32" t="s">
        <v>32</v>
      </c>
      <c r="O11" s="32" t="s">
        <v>33</v>
      </c>
      <c r="P11" s="32" t="s">
        <v>34</v>
      </c>
      <c r="Q11" s="32"/>
      <c r="R11" s="32" t="s">
        <v>32</v>
      </c>
      <c r="S11" s="32" t="s">
        <v>33</v>
      </c>
      <c r="T11" s="32" t="s">
        <v>34</v>
      </c>
      <c r="U11" s="32"/>
      <c r="V11" s="32" t="s">
        <v>32</v>
      </c>
      <c r="W11" s="32" t="s">
        <v>33</v>
      </c>
      <c r="X11" s="32" t="s">
        <v>34</v>
      </c>
      <c r="Y11" s="32"/>
      <c r="Z11" s="32" t="s">
        <v>32</v>
      </c>
      <c r="AA11" s="32" t="s">
        <v>33</v>
      </c>
      <c r="AB11" s="32" t="s">
        <v>34</v>
      </c>
      <c r="AC11" s="32"/>
      <c r="AD11" s="32" t="s">
        <v>32</v>
      </c>
      <c r="AE11" s="32" t="s">
        <v>33</v>
      </c>
      <c r="AF11" s="32" t="s">
        <v>34</v>
      </c>
    </row>
    <row r="12" spans="1:32" s="18" customFormat="1" ht="12">
      <c r="A12" s="35" t="s">
        <v>36</v>
      </c>
      <c r="B12" s="50">
        <v>19548.548591220606</v>
      </c>
      <c r="C12" s="50">
        <v>5415.332335</v>
      </c>
      <c r="D12" s="53">
        <v>24963.880926220605</v>
      </c>
      <c r="E12" s="51"/>
      <c r="F12" s="50">
        <v>32071.639700048774</v>
      </c>
      <c r="G12" s="50">
        <v>2944.1598449999997</v>
      </c>
      <c r="H12" s="53">
        <v>35015.79954504877</v>
      </c>
      <c r="I12" s="51"/>
      <c r="J12" s="50">
        <v>29956.732208999998</v>
      </c>
      <c r="K12" s="50">
        <v>9538.01212</v>
      </c>
      <c r="L12" s="53">
        <v>39494.744328999994</v>
      </c>
      <c r="M12" s="51"/>
      <c r="N12" s="50">
        <v>23131.50417100102</v>
      </c>
      <c r="O12" s="50">
        <v>6579.434433</v>
      </c>
      <c r="P12" s="53">
        <v>29710.93860400102</v>
      </c>
      <c r="Q12" s="51"/>
      <c r="R12" s="50">
        <v>29024.060736389994</v>
      </c>
      <c r="S12" s="50">
        <v>3056.63194096</v>
      </c>
      <c r="T12" s="53">
        <v>32080.692677349994</v>
      </c>
      <c r="U12" s="51"/>
      <c r="V12" s="50">
        <v>23343.895359180002</v>
      </c>
      <c r="W12" s="50">
        <v>6551.079616100001</v>
      </c>
      <c r="X12" s="53">
        <v>29894.97497528</v>
      </c>
      <c r="Y12" s="51"/>
      <c r="Z12" s="50">
        <v>38057.31499711</v>
      </c>
      <c r="AA12" s="50">
        <v>6929.204507</v>
      </c>
      <c r="AB12" s="53">
        <v>44986.51950411</v>
      </c>
      <c r="AC12" s="51"/>
      <c r="AD12" s="50">
        <v>127483.49686546999</v>
      </c>
      <c r="AE12" s="50">
        <v>11306.107345999999</v>
      </c>
      <c r="AF12" s="53">
        <v>138789.60421147</v>
      </c>
    </row>
    <row r="13" spans="1:32" s="18" customFormat="1" ht="12">
      <c r="A13" s="36" t="s">
        <v>37</v>
      </c>
      <c r="B13" s="51">
        <v>84120.70841611938</v>
      </c>
      <c r="C13" s="51">
        <v>678346.9788146641</v>
      </c>
      <c r="D13" s="54">
        <v>762467.6872307834</v>
      </c>
      <c r="E13" s="51"/>
      <c r="F13" s="51">
        <v>58069.312379807874</v>
      </c>
      <c r="G13" s="51">
        <v>723578.4895809011</v>
      </c>
      <c r="H13" s="54">
        <v>781647.801960709</v>
      </c>
      <c r="I13" s="51"/>
      <c r="J13" s="51">
        <v>208718.34474159995</v>
      </c>
      <c r="K13" s="51">
        <v>881275.9764022238</v>
      </c>
      <c r="L13" s="54">
        <v>1089994.3211438237</v>
      </c>
      <c r="M13" s="51"/>
      <c r="N13" s="51">
        <v>646160.1260451004</v>
      </c>
      <c r="O13" s="51">
        <v>145415.2726112354</v>
      </c>
      <c r="P13" s="54">
        <v>791575.3986563358</v>
      </c>
      <c r="Q13" s="51"/>
      <c r="R13" s="51">
        <v>499786.3127326309</v>
      </c>
      <c r="S13" s="51">
        <v>428845.74276806007</v>
      </c>
      <c r="T13" s="54">
        <v>928632.0555006909</v>
      </c>
      <c r="U13" s="51"/>
      <c r="V13" s="51">
        <v>314406.59500189027</v>
      </c>
      <c r="W13" s="51">
        <v>530337.8566681003</v>
      </c>
      <c r="X13" s="54">
        <v>844744.4516699906</v>
      </c>
      <c r="Y13" s="51"/>
      <c r="Z13" s="51">
        <v>440190.66600825894</v>
      </c>
      <c r="AA13" s="51">
        <v>775745.2248799795</v>
      </c>
      <c r="AB13" s="54">
        <v>1215935.8908882383</v>
      </c>
      <c r="AC13" s="51"/>
      <c r="AD13" s="51">
        <v>343040.14621365996</v>
      </c>
      <c r="AE13" s="51">
        <v>744423.3387644604</v>
      </c>
      <c r="AF13" s="54">
        <v>1087463.4849781203</v>
      </c>
    </row>
    <row r="14" spans="1:32" s="18" customFormat="1" ht="12">
      <c r="A14" s="36" t="s">
        <v>38</v>
      </c>
      <c r="B14" s="51">
        <v>177981.9905112966</v>
      </c>
      <c r="C14" s="51">
        <v>74502.64384531566</v>
      </c>
      <c r="D14" s="54">
        <v>252484.63435661228</v>
      </c>
      <c r="E14" s="51"/>
      <c r="F14" s="51">
        <v>148440.73731816345</v>
      </c>
      <c r="G14" s="51">
        <v>76358.93585181302</v>
      </c>
      <c r="H14" s="54">
        <v>224799.67316997645</v>
      </c>
      <c r="I14" s="51"/>
      <c r="J14" s="51">
        <v>197544.758253275</v>
      </c>
      <c r="K14" s="51">
        <v>130933.07145193993</v>
      </c>
      <c r="L14" s="54">
        <v>328477.82970521494</v>
      </c>
      <c r="M14" s="51"/>
      <c r="N14" s="51">
        <v>213110.16390051536</v>
      </c>
      <c r="O14" s="51">
        <v>51121.03394510411</v>
      </c>
      <c r="P14" s="54">
        <v>264231.19784561946</v>
      </c>
      <c r="Q14" s="51"/>
      <c r="R14" s="51">
        <v>129369.58341601997</v>
      </c>
      <c r="S14" s="51">
        <v>85574.56156340997</v>
      </c>
      <c r="T14" s="54">
        <v>214944.14497942996</v>
      </c>
      <c r="U14" s="51"/>
      <c r="V14" s="51">
        <v>255646.9718581</v>
      </c>
      <c r="W14" s="51">
        <v>88793.83470056996</v>
      </c>
      <c r="X14" s="54">
        <v>344440.80655866995</v>
      </c>
      <c r="Y14" s="51"/>
      <c r="Z14" s="51">
        <v>362294.47597826034</v>
      </c>
      <c r="AA14" s="51">
        <v>109096.89521400012</v>
      </c>
      <c r="AB14" s="54">
        <v>471391.37119226047</v>
      </c>
      <c r="AC14" s="51"/>
      <c r="AD14" s="51">
        <v>260933.78554213158</v>
      </c>
      <c r="AE14" s="51">
        <v>71111.35360749999</v>
      </c>
      <c r="AF14" s="54">
        <v>332045.13914963155</v>
      </c>
    </row>
    <row r="15" spans="1:32" s="18" customFormat="1" ht="12">
      <c r="A15" s="36" t="s">
        <v>39</v>
      </c>
      <c r="B15" s="51">
        <v>26322.430853376758</v>
      </c>
      <c r="C15" s="51">
        <v>251954.65150321348</v>
      </c>
      <c r="D15" s="54">
        <v>278277.08235659025</v>
      </c>
      <c r="E15" s="51"/>
      <c r="F15" s="51">
        <v>9662.383495190003</v>
      </c>
      <c r="G15" s="51">
        <v>258797.43648853494</v>
      </c>
      <c r="H15" s="54">
        <v>268459.8199837249</v>
      </c>
      <c r="I15" s="51"/>
      <c r="J15" s="51">
        <v>16782.630843742</v>
      </c>
      <c r="K15" s="51">
        <v>253589.65991289716</v>
      </c>
      <c r="L15" s="54">
        <v>270372.29075663915</v>
      </c>
      <c r="M15" s="51"/>
      <c r="N15" s="51">
        <v>10533.489144785999</v>
      </c>
      <c r="O15" s="51">
        <v>113125.73003812999</v>
      </c>
      <c r="P15" s="54">
        <v>123659.21918291599</v>
      </c>
      <c r="Q15" s="51"/>
      <c r="R15" s="51">
        <v>65947.802806172</v>
      </c>
      <c r="S15" s="51">
        <v>311488.9089385221</v>
      </c>
      <c r="T15" s="54">
        <v>377436.7117446941</v>
      </c>
      <c r="U15" s="51"/>
      <c r="V15" s="51">
        <v>141078.08491416</v>
      </c>
      <c r="W15" s="51">
        <v>343038.03777142905</v>
      </c>
      <c r="X15" s="54">
        <v>484116.122685589</v>
      </c>
      <c r="Y15" s="51"/>
      <c r="Z15" s="51">
        <v>249820.85567158018</v>
      </c>
      <c r="AA15" s="51">
        <v>395794.1768082001</v>
      </c>
      <c r="AB15" s="54">
        <v>645615.0324797803</v>
      </c>
      <c r="AC15" s="51"/>
      <c r="AD15" s="51">
        <v>190474.1412938141</v>
      </c>
      <c r="AE15" s="51">
        <v>430580.0236251378</v>
      </c>
      <c r="AF15" s="54">
        <v>621054.1649189519</v>
      </c>
    </row>
    <row r="16" spans="1:32" s="18" customFormat="1" ht="12">
      <c r="A16" s="36" t="s">
        <v>40</v>
      </c>
      <c r="B16" s="51">
        <v>93.031415</v>
      </c>
      <c r="C16" s="51">
        <v>0</v>
      </c>
      <c r="D16" s="54">
        <v>93.031415</v>
      </c>
      <c r="E16" s="51"/>
      <c r="F16" s="51">
        <v>27.840121</v>
      </c>
      <c r="G16" s="51">
        <v>32.689983</v>
      </c>
      <c r="H16" s="54">
        <v>60.530103999999994</v>
      </c>
      <c r="I16" s="51"/>
      <c r="J16" s="51">
        <v>570.109759</v>
      </c>
      <c r="K16" s="51">
        <v>0</v>
      </c>
      <c r="L16" s="54">
        <v>570.109759</v>
      </c>
      <c r="M16" s="51"/>
      <c r="N16" s="51">
        <v>0</v>
      </c>
      <c r="O16" s="51">
        <v>0</v>
      </c>
      <c r="P16" s="54">
        <v>0</v>
      </c>
      <c r="Q16" s="51"/>
      <c r="R16" s="51">
        <v>2985.876656</v>
      </c>
      <c r="S16" s="51">
        <v>6.73449734</v>
      </c>
      <c r="T16" s="54">
        <v>2992.61115334</v>
      </c>
      <c r="U16" s="51"/>
      <c r="V16" s="51">
        <v>9312.904386479999</v>
      </c>
      <c r="W16" s="51">
        <v>0</v>
      </c>
      <c r="X16" s="54">
        <v>9312.904386479999</v>
      </c>
      <c r="Y16" s="51"/>
      <c r="Z16" s="51">
        <v>2154.0174675</v>
      </c>
      <c r="AA16" s="51">
        <v>54.633557</v>
      </c>
      <c r="AB16" s="54">
        <v>2208.6510245</v>
      </c>
      <c r="AC16" s="51"/>
      <c r="AD16" s="51">
        <v>885.63293026</v>
      </c>
      <c r="AE16" s="51">
        <v>543.89774</v>
      </c>
      <c r="AF16" s="54">
        <v>1429.53067026</v>
      </c>
    </row>
    <row r="17" spans="1:32" s="18" customFormat="1" ht="12">
      <c r="A17" s="36" t="s">
        <v>41</v>
      </c>
      <c r="B17" s="51">
        <v>50930.41171169298</v>
      </c>
      <c r="C17" s="51">
        <v>502086.88997727993</v>
      </c>
      <c r="D17" s="54">
        <v>553017.3016889729</v>
      </c>
      <c r="E17" s="51"/>
      <c r="F17" s="51">
        <v>101782.30574550337</v>
      </c>
      <c r="G17" s="51">
        <v>608582.6427258939</v>
      </c>
      <c r="H17" s="54">
        <v>710364.9484713973</v>
      </c>
      <c r="I17" s="51"/>
      <c r="J17" s="51">
        <v>114013.88175443705</v>
      </c>
      <c r="K17" s="51">
        <v>668302.4621423889</v>
      </c>
      <c r="L17" s="54">
        <v>782316.343896826</v>
      </c>
      <c r="M17" s="51"/>
      <c r="N17" s="51">
        <v>131628.37234833607</v>
      </c>
      <c r="O17" s="51">
        <v>492132.0814907057</v>
      </c>
      <c r="P17" s="54">
        <v>623760.4538390418</v>
      </c>
      <c r="Q17" s="51"/>
      <c r="R17" s="51">
        <v>160050.85283481202</v>
      </c>
      <c r="S17" s="51">
        <v>725008.6819794849</v>
      </c>
      <c r="T17" s="54">
        <v>885059.5348142969</v>
      </c>
      <c r="U17" s="51"/>
      <c r="V17" s="51">
        <v>180699.83454036212</v>
      </c>
      <c r="W17" s="51">
        <v>721758.3862245033</v>
      </c>
      <c r="X17" s="54">
        <v>902458.2207648654</v>
      </c>
      <c r="Y17" s="51"/>
      <c r="Z17" s="51">
        <v>325282.60119490226</v>
      </c>
      <c r="AA17" s="51">
        <v>1063049.9429008495</v>
      </c>
      <c r="AB17" s="54">
        <v>1388332.5440957518</v>
      </c>
      <c r="AC17" s="51"/>
      <c r="AD17" s="51">
        <v>299206.41933161113</v>
      </c>
      <c r="AE17" s="51">
        <v>659119.7982882436</v>
      </c>
      <c r="AF17" s="54">
        <v>958326.2176198547</v>
      </c>
    </row>
    <row r="18" spans="1:32" s="18" customFormat="1" ht="12">
      <c r="A18" s="36" t="s">
        <v>42</v>
      </c>
      <c r="B18" s="51">
        <v>20652.503610390006</v>
      </c>
      <c r="C18" s="51">
        <v>10194.443964430004</v>
      </c>
      <c r="D18" s="54">
        <v>30846.94757482001</v>
      </c>
      <c r="E18" s="51"/>
      <c r="F18" s="51">
        <v>9585.97338326</v>
      </c>
      <c r="G18" s="51">
        <v>0</v>
      </c>
      <c r="H18" s="54">
        <v>9585.97338326</v>
      </c>
      <c r="I18" s="51"/>
      <c r="J18" s="51">
        <v>15081.19569375</v>
      </c>
      <c r="K18" s="51">
        <v>0</v>
      </c>
      <c r="L18" s="54">
        <v>15081.19569375</v>
      </c>
      <c r="M18" s="51"/>
      <c r="N18" s="51">
        <v>16387.360614909998</v>
      </c>
      <c r="O18" s="51">
        <v>0</v>
      </c>
      <c r="P18" s="54">
        <v>16387.360614909998</v>
      </c>
      <c r="Q18" s="51"/>
      <c r="R18" s="51">
        <v>7268.834729</v>
      </c>
      <c r="S18" s="51">
        <v>0</v>
      </c>
      <c r="T18" s="54">
        <v>7268.834729</v>
      </c>
      <c r="U18" s="51"/>
      <c r="V18" s="51">
        <v>0</v>
      </c>
      <c r="W18" s="51">
        <v>6368.592324450001</v>
      </c>
      <c r="X18" s="54">
        <v>6368.592324450001</v>
      </c>
      <c r="Y18" s="51"/>
      <c r="Z18" s="51">
        <v>681.6880748</v>
      </c>
      <c r="AA18" s="51">
        <v>28499.276237159494</v>
      </c>
      <c r="AB18" s="54">
        <v>29180.964311959495</v>
      </c>
      <c r="AC18" s="51"/>
      <c r="AD18" s="51">
        <v>15883.52549905</v>
      </c>
      <c r="AE18" s="51">
        <v>20511.19929615</v>
      </c>
      <c r="AF18" s="54">
        <v>36394.7247952</v>
      </c>
    </row>
    <row r="19" spans="1:32" s="18" customFormat="1" ht="12">
      <c r="A19" s="36" t="s">
        <v>43</v>
      </c>
      <c r="B19" s="51">
        <v>479059.3483712168</v>
      </c>
      <c r="C19" s="51">
        <v>13384.333035439999</v>
      </c>
      <c r="D19" s="54">
        <v>492443.6814066568</v>
      </c>
      <c r="E19" s="51"/>
      <c r="F19" s="51">
        <v>503839.67336424056</v>
      </c>
      <c r="G19" s="51">
        <v>341225.780017642</v>
      </c>
      <c r="H19" s="54">
        <v>845065.4533818825</v>
      </c>
      <c r="I19" s="51"/>
      <c r="J19" s="51">
        <v>782947.8042973394</v>
      </c>
      <c r="K19" s="51">
        <v>158694.04673738818</v>
      </c>
      <c r="L19" s="54">
        <v>941641.8510347276</v>
      </c>
      <c r="M19" s="51"/>
      <c r="N19" s="51">
        <v>625890.28136009</v>
      </c>
      <c r="O19" s="51">
        <v>171546.53247817297</v>
      </c>
      <c r="P19" s="54">
        <v>797436.813838263</v>
      </c>
      <c r="Q19" s="51"/>
      <c r="R19" s="51">
        <v>631982.0250349777</v>
      </c>
      <c r="S19" s="51">
        <v>50467.644763410004</v>
      </c>
      <c r="T19" s="54">
        <v>682449.6697983877</v>
      </c>
      <c r="U19" s="51"/>
      <c r="V19" s="51">
        <v>748625.6663328944</v>
      </c>
      <c r="W19" s="51">
        <v>55154.755535921606</v>
      </c>
      <c r="X19" s="54">
        <v>803780.421868816</v>
      </c>
      <c r="Y19" s="51"/>
      <c r="Z19" s="51">
        <v>879728.3148960199</v>
      </c>
      <c r="AA19" s="51">
        <v>63504.48718508</v>
      </c>
      <c r="AB19" s="54">
        <v>943232.8020810998</v>
      </c>
      <c r="AC19" s="51"/>
      <c r="AD19" s="51">
        <v>998602.8185613968</v>
      </c>
      <c r="AE19" s="51">
        <v>74894.47853779</v>
      </c>
      <c r="AF19" s="54">
        <v>1073497.2970991868</v>
      </c>
    </row>
    <row r="20" spans="1:32" s="18" customFormat="1" ht="12">
      <c r="A20" s="37" t="s">
        <v>44</v>
      </c>
      <c r="B20" s="52">
        <v>858708.9734803131</v>
      </c>
      <c r="C20" s="52">
        <v>1535885.273475343</v>
      </c>
      <c r="D20" s="52">
        <v>2394594.246955656</v>
      </c>
      <c r="E20" s="51"/>
      <c r="F20" s="52">
        <v>863479.8655072141</v>
      </c>
      <c r="G20" s="52">
        <v>2011520.134492785</v>
      </c>
      <c r="H20" s="52">
        <v>2874999.999999999</v>
      </c>
      <c r="I20" s="51"/>
      <c r="J20" s="52">
        <v>1365615.4575521434</v>
      </c>
      <c r="K20" s="52">
        <v>2102333.228766838</v>
      </c>
      <c r="L20" s="52">
        <v>3467948.6863189815</v>
      </c>
      <c r="M20" s="51"/>
      <c r="N20" s="52">
        <v>1666841.2975847388</v>
      </c>
      <c r="O20" s="52">
        <v>979920.0849963482</v>
      </c>
      <c r="P20" s="52">
        <v>2646761.382581087</v>
      </c>
      <c r="Q20" s="51"/>
      <c r="R20" s="52">
        <v>1526415.3489460025</v>
      </c>
      <c r="S20" s="52">
        <v>1604448.906451187</v>
      </c>
      <c r="T20" s="52">
        <v>3130864.2553971894</v>
      </c>
      <c r="U20" s="51"/>
      <c r="V20" s="52">
        <v>1673113.9523930666</v>
      </c>
      <c r="W20" s="52">
        <v>1752002.542841074</v>
      </c>
      <c r="X20" s="52">
        <v>3425116.4952341407</v>
      </c>
      <c r="Y20" s="51"/>
      <c r="Z20" s="52">
        <v>2298209.934288432</v>
      </c>
      <c r="AA20" s="52">
        <v>2442673.841289269</v>
      </c>
      <c r="AB20" s="52">
        <v>4740883.775577701</v>
      </c>
      <c r="AC20" s="51"/>
      <c r="AD20" s="52">
        <v>2236509.9662373937</v>
      </c>
      <c r="AE20" s="52">
        <v>2012490.1972052816</v>
      </c>
      <c r="AF20" s="52">
        <v>4249000.163442675</v>
      </c>
    </row>
    <row r="21" spans="1:20" s="19" customFormat="1" ht="11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9" customFormat="1" ht="11.25">
      <c r="A22" s="128" t="s">
        <v>30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9" customFormat="1" ht="11.25">
      <c r="A23" s="128" t="s">
        <v>52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0" s="19" customFormat="1" ht="11.25">
      <c r="A24" s="128" t="s">
        <v>20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9" customFormat="1" ht="11.25">
      <c r="A25" s="128" t="s">
        <v>22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</sheetData>
  <sheetProtection/>
  <mergeCells count="14">
    <mergeCell ref="A21:T21"/>
    <mergeCell ref="A22:T22"/>
    <mergeCell ref="A23:T23"/>
    <mergeCell ref="A24:T24"/>
    <mergeCell ref="A25:T25"/>
    <mergeCell ref="V10:X10"/>
    <mergeCell ref="Z10:AB10"/>
    <mergeCell ref="AD10:AF10"/>
    <mergeCell ref="A10:A11"/>
    <mergeCell ref="B10:D10"/>
    <mergeCell ref="F10:H10"/>
    <mergeCell ref="J10:L10"/>
    <mergeCell ref="N10:P10"/>
    <mergeCell ref="R10:T10"/>
  </mergeCells>
  <hyperlinks>
    <hyperlink ref="AF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4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11.421875" defaultRowHeight="15"/>
  <cols>
    <col min="1" max="1" width="62.00390625" style="5" customWidth="1"/>
    <col min="2" max="6" width="13.28125" style="5" customWidth="1"/>
    <col min="7" max="16384" width="11.421875" style="20" customWidth="1"/>
  </cols>
  <sheetData>
    <row r="1" ht="14.25"/>
    <row r="2" ht="14.25"/>
    <row r="3" ht="14.25">
      <c r="F3" s="93" t="s">
        <v>90</v>
      </c>
    </row>
    <row r="4" ht="14.25"/>
    <row r="5" ht="14.25"/>
    <row r="6" spans="1:6" s="17" customFormat="1" ht="12.75">
      <c r="A6" s="1" t="s">
        <v>23</v>
      </c>
      <c r="B6" s="2"/>
      <c r="C6" s="2"/>
      <c r="D6" s="2"/>
      <c r="E6" s="2"/>
      <c r="F6" s="2"/>
    </row>
    <row r="7" spans="1:6" s="17" customFormat="1" ht="12.75">
      <c r="A7" s="1" t="s">
        <v>114</v>
      </c>
      <c r="B7" s="2"/>
      <c r="C7" s="2"/>
      <c r="D7" s="2"/>
      <c r="E7" s="2"/>
      <c r="F7" s="2"/>
    </row>
    <row r="8" spans="1:6" s="17" customFormat="1" ht="12.75">
      <c r="A8" s="1" t="s">
        <v>25</v>
      </c>
      <c r="B8" s="2"/>
      <c r="C8" s="2"/>
      <c r="D8" s="2"/>
      <c r="E8" s="2"/>
      <c r="F8" s="2"/>
    </row>
    <row r="9" spans="1:6" s="17" customFormat="1" ht="12.75">
      <c r="A9" s="1" t="s">
        <v>80</v>
      </c>
      <c r="B9" s="2"/>
      <c r="C9" s="2"/>
      <c r="D9" s="2"/>
      <c r="E9" s="2"/>
      <c r="F9" s="4" t="s">
        <v>24</v>
      </c>
    </row>
    <row r="10" spans="1:6" s="18" customFormat="1" ht="12">
      <c r="A10" s="90"/>
      <c r="B10" s="101">
        <v>2011</v>
      </c>
      <c r="C10" s="101">
        <v>2012</v>
      </c>
      <c r="D10" s="101">
        <v>2013</v>
      </c>
      <c r="E10" s="101">
        <v>2014</v>
      </c>
      <c r="F10" s="101" t="s">
        <v>27</v>
      </c>
    </row>
    <row r="11" spans="1:6" s="18" customFormat="1" ht="12">
      <c r="A11" s="110" t="s">
        <v>88</v>
      </c>
      <c r="B11" s="111">
        <v>2332107.0542972707</v>
      </c>
      <c r="C11" s="111">
        <v>2379202.81636605</v>
      </c>
      <c r="D11" s="111">
        <v>2493890.8083045604</v>
      </c>
      <c r="E11" s="111">
        <v>2565390.9770404464</v>
      </c>
      <c r="F11" s="111">
        <v>2879108.9375333395</v>
      </c>
    </row>
    <row r="12" spans="1:6" s="18" customFormat="1" ht="12">
      <c r="A12" s="108" t="s">
        <v>89</v>
      </c>
      <c r="B12" s="76">
        <v>77046.19274465868</v>
      </c>
      <c r="C12" s="76">
        <v>84358.42845995008</v>
      </c>
      <c r="D12" s="76">
        <v>93331.77583603101</v>
      </c>
      <c r="E12" s="76">
        <v>103587.79857655292</v>
      </c>
      <c r="F12" s="76">
        <v>105913.9280609083</v>
      </c>
    </row>
    <row r="13" spans="1:6" s="18" customFormat="1" ht="12">
      <c r="A13" s="13" t="s">
        <v>118</v>
      </c>
      <c r="B13" s="14">
        <v>2409153.2470419295</v>
      </c>
      <c r="C13" s="14">
        <v>2463561.244826</v>
      </c>
      <c r="D13" s="14">
        <v>2587222.5841405913</v>
      </c>
      <c r="E13" s="14">
        <v>2668978.7756169997</v>
      </c>
      <c r="F13" s="14">
        <v>2985022.865594248</v>
      </c>
    </row>
    <row r="14" spans="1:6" s="18" customFormat="1" ht="12">
      <c r="A14" s="11" t="s">
        <v>1</v>
      </c>
      <c r="B14" s="12">
        <v>695430.2470419293</v>
      </c>
      <c r="C14" s="12">
        <v>720911.6606739999</v>
      </c>
      <c r="D14" s="12">
        <v>780002.8642751828</v>
      </c>
      <c r="E14" s="12">
        <v>848298.827969999</v>
      </c>
      <c r="F14" s="12">
        <v>900776.8655942478</v>
      </c>
    </row>
    <row r="15" spans="1:6" s="18" customFormat="1" ht="12">
      <c r="A15" s="7" t="s">
        <v>2</v>
      </c>
      <c r="B15" s="8">
        <v>695430.2470419293</v>
      </c>
      <c r="C15" s="8">
        <v>720911.6606739999</v>
      </c>
      <c r="D15" s="8">
        <v>780002.8642751828</v>
      </c>
      <c r="E15" s="8">
        <v>848298.827969999</v>
      </c>
      <c r="F15" s="8">
        <v>900776.8655942478</v>
      </c>
    </row>
    <row r="16" spans="1:6" s="18" customFormat="1" ht="12">
      <c r="A16" s="11" t="s">
        <v>4</v>
      </c>
      <c r="B16" s="12">
        <v>1713723</v>
      </c>
      <c r="C16" s="12">
        <v>1742649.584152</v>
      </c>
      <c r="D16" s="12">
        <v>1807219.7198654085</v>
      </c>
      <c r="E16" s="12">
        <v>1820679.9476470004</v>
      </c>
      <c r="F16" s="12">
        <v>2084246</v>
      </c>
    </row>
    <row r="17" spans="1:6" s="18" customFormat="1" ht="12">
      <c r="A17" s="7" t="s">
        <v>5</v>
      </c>
      <c r="B17" s="8">
        <v>781000</v>
      </c>
      <c r="C17" s="8">
        <v>574857.256692</v>
      </c>
      <c r="D17" s="8">
        <v>548698.152003</v>
      </c>
      <c r="E17" s="8">
        <v>545940.0923460001</v>
      </c>
      <c r="F17" s="8">
        <v>782000</v>
      </c>
    </row>
    <row r="18" spans="1:6" s="18" customFormat="1" ht="12">
      <c r="A18" s="7" t="s">
        <v>6</v>
      </c>
      <c r="B18" s="8">
        <v>75600</v>
      </c>
      <c r="C18" s="8">
        <v>86803.15779699999</v>
      </c>
      <c r="D18" s="8">
        <v>94165</v>
      </c>
      <c r="E18" s="8">
        <v>94566.59508499998</v>
      </c>
      <c r="F18" s="8">
        <v>91800</v>
      </c>
    </row>
    <row r="19" spans="1:6" s="18" customFormat="1" ht="12">
      <c r="A19" s="7" t="s">
        <v>7</v>
      </c>
      <c r="B19" s="9" t="s">
        <v>18</v>
      </c>
      <c r="C19" s="9" t="s">
        <v>18</v>
      </c>
      <c r="D19" s="9" t="s">
        <v>18</v>
      </c>
      <c r="E19" s="9" t="s">
        <v>18</v>
      </c>
      <c r="F19" s="9" t="s">
        <v>18</v>
      </c>
    </row>
    <row r="20" spans="1:6" s="18" customFormat="1" ht="12">
      <c r="A20" s="13" t="s">
        <v>8</v>
      </c>
      <c r="B20" s="14">
        <v>857123</v>
      </c>
      <c r="C20" s="14">
        <v>1080989.169663</v>
      </c>
      <c r="D20" s="14">
        <v>1164356.5678624085</v>
      </c>
      <c r="E20" s="14">
        <v>1180173.2602160003</v>
      </c>
      <c r="F20" s="14">
        <v>1210446</v>
      </c>
    </row>
    <row r="21" spans="1:6" s="19" customFormat="1" ht="11.25">
      <c r="A21" s="128" t="s">
        <v>21</v>
      </c>
      <c r="B21" s="128"/>
      <c r="C21" s="128"/>
      <c r="D21" s="128"/>
      <c r="E21" s="128"/>
      <c r="F21" s="128"/>
    </row>
    <row r="22" spans="1:6" s="19" customFormat="1" ht="11.25">
      <c r="A22" s="128" t="s">
        <v>29</v>
      </c>
      <c r="B22" s="128"/>
      <c r="C22" s="128"/>
      <c r="D22" s="128"/>
      <c r="E22" s="128"/>
      <c r="F22" s="128"/>
    </row>
    <row r="23" spans="1:6" s="19" customFormat="1" ht="11.25">
      <c r="A23" s="128" t="s">
        <v>87</v>
      </c>
      <c r="B23" s="128"/>
      <c r="C23" s="128"/>
      <c r="D23" s="128"/>
      <c r="E23" s="128"/>
      <c r="F23" s="128"/>
    </row>
    <row r="24" spans="1:6" s="19" customFormat="1" ht="11.25">
      <c r="A24" s="128" t="s">
        <v>22</v>
      </c>
      <c r="B24" s="128"/>
      <c r="C24" s="128"/>
      <c r="D24" s="128"/>
      <c r="E24" s="128"/>
      <c r="F24" s="128"/>
    </row>
  </sheetData>
  <sheetProtection/>
  <mergeCells count="4">
    <mergeCell ref="A21:F21"/>
    <mergeCell ref="A22:F22"/>
    <mergeCell ref="A23:F23"/>
    <mergeCell ref="A24:F24"/>
  </mergeCells>
  <hyperlinks>
    <hyperlink ref="F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4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0" sqref="A10"/>
    </sheetView>
  </sheetViews>
  <sheetFormatPr defaultColWidth="11.421875" defaultRowHeight="15"/>
  <cols>
    <col min="1" max="1" width="62.00390625" style="5" customWidth="1"/>
    <col min="2" max="6" width="13.28125" style="5" customWidth="1"/>
    <col min="7" max="16384" width="11.421875" style="20" customWidth="1"/>
  </cols>
  <sheetData>
    <row r="1" ht="14.25"/>
    <row r="2" ht="14.25"/>
    <row r="3" ht="14.25">
      <c r="F3" s="93" t="s">
        <v>90</v>
      </c>
    </row>
    <row r="4" ht="14.25"/>
    <row r="5" ht="14.25"/>
    <row r="6" spans="1:6" s="17" customFormat="1" ht="12.75">
      <c r="A6" s="1" t="s">
        <v>23</v>
      </c>
      <c r="B6" s="2"/>
      <c r="C6" s="2"/>
      <c r="D6" s="2"/>
      <c r="E6" s="2"/>
      <c r="F6" s="2"/>
    </row>
    <row r="7" spans="1:6" s="17" customFormat="1" ht="12.75">
      <c r="A7" s="1" t="s">
        <v>113</v>
      </c>
      <c r="B7" s="2"/>
      <c r="C7" s="2"/>
      <c r="D7" s="2"/>
      <c r="E7" s="2"/>
      <c r="F7" s="2"/>
    </row>
    <row r="8" spans="1:6" s="17" customFormat="1" ht="12.75">
      <c r="A8" s="1" t="s">
        <v>25</v>
      </c>
      <c r="B8" s="2"/>
      <c r="C8" s="2"/>
      <c r="D8" s="2"/>
      <c r="E8" s="2"/>
      <c r="F8" s="2"/>
    </row>
    <row r="9" spans="1:6" s="17" customFormat="1" ht="12.75">
      <c r="A9" s="1" t="s">
        <v>80</v>
      </c>
      <c r="B9" s="2"/>
      <c r="C9" s="2"/>
      <c r="D9" s="2"/>
      <c r="E9" s="2"/>
      <c r="F9" s="4" t="s">
        <v>24</v>
      </c>
    </row>
    <row r="10" spans="1:6" s="18" customFormat="1" ht="12">
      <c r="A10" s="88"/>
      <c r="B10" s="88">
        <v>2011</v>
      </c>
      <c r="C10" s="88">
        <v>2012</v>
      </c>
      <c r="D10" s="88">
        <v>2013</v>
      </c>
      <c r="E10" s="88">
        <v>2014</v>
      </c>
      <c r="F10" s="88" t="s">
        <v>27</v>
      </c>
    </row>
    <row r="11" spans="1:6" s="18" customFormat="1" ht="12">
      <c r="A11" s="110" t="s">
        <v>88</v>
      </c>
      <c r="B11" s="111">
        <v>923102.4522140721</v>
      </c>
      <c r="C11" s="111">
        <v>867303.8624469825</v>
      </c>
      <c r="D11" s="111">
        <v>910048.4109508859</v>
      </c>
      <c r="E11" s="111">
        <v>935701.3299936032</v>
      </c>
      <c r="F11" s="111">
        <v>1076697.8107362157</v>
      </c>
    </row>
    <row r="12" spans="1:6" s="18" customFormat="1" ht="12">
      <c r="A12" s="108" t="s">
        <v>89</v>
      </c>
      <c r="B12" s="76">
        <v>26234.671306892516</v>
      </c>
      <c r="C12" s="76">
        <v>30709.382379017465</v>
      </c>
      <c r="D12" s="76">
        <v>37292.173189705565</v>
      </c>
      <c r="E12" s="76">
        <v>39074.39035039641</v>
      </c>
      <c r="F12" s="76">
        <v>40246.6220609083</v>
      </c>
    </row>
    <row r="13" spans="1:6" s="18" customFormat="1" ht="12">
      <c r="A13" s="13" t="s">
        <v>118</v>
      </c>
      <c r="B13" s="14">
        <v>949337.1235209646</v>
      </c>
      <c r="C13" s="14">
        <v>898013.244826</v>
      </c>
      <c r="D13" s="14">
        <v>947340.5841405914</v>
      </c>
      <c r="E13" s="14">
        <v>974775.7203439996</v>
      </c>
      <c r="F13" s="14">
        <v>1116944.432797124</v>
      </c>
    </row>
    <row r="14" spans="1:6" s="18" customFormat="1" ht="12">
      <c r="A14" s="11" t="s">
        <v>1</v>
      </c>
      <c r="B14" s="12">
        <v>347715.12352096464</v>
      </c>
      <c r="C14" s="12">
        <v>360455.83033699996</v>
      </c>
      <c r="D14" s="12">
        <v>390001.4321375914</v>
      </c>
      <c r="E14" s="12">
        <v>424149.4139849995</v>
      </c>
      <c r="F14" s="12">
        <v>450388.4327971239</v>
      </c>
    </row>
    <row r="15" spans="1:6" s="18" customFormat="1" ht="12">
      <c r="A15" s="7" t="s">
        <v>2</v>
      </c>
      <c r="B15" s="8">
        <v>347715.12352096464</v>
      </c>
      <c r="C15" s="8">
        <v>360455.83033699996</v>
      </c>
      <c r="D15" s="8">
        <v>390001.4321375914</v>
      </c>
      <c r="E15" s="8">
        <v>424149.4139849995</v>
      </c>
      <c r="F15" s="8">
        <v>450388.4327971239</v>
      </c>
    </row>
    <row r="16" spans="1:6" s="18" customFormat="1" ht="12">
      <c r="A16" s="11" t="s">
        <v>4</v>
      </c>
      <c r="B16" s="12">
        <v>601622</v>
      </c>
      <c r="C16" s="12">
        <v>537557.414489</v>
      </c>
      <c r="D16" s="12">
        <v>557339.152003</v>
      </c>
      <c r="E16" s="12">
        <v>550626.306359</v>
      </c>
      <c r="F16" s="12">
        <v>666556</v>
      </c>
    </row>
    <row r="17" spans="1:6" s="18" customFormat="1" ht="12">
      <c r="A17" s="7" t="s">
        <v>5</v>
      </c>
      <c r="B17" s="8">
        <v>375123</v>
      </c>
      <c r="C17" s="8">
        <v>301694.256692</v>
      </c>
      <c r="D17" s="8">
        <v>300645.152003</v>
      </c>
      <c r="E17" s="8">
        <v>298559.4530050001</v>
      </c>
      <c r="F17" s="8">
        <v>401000</v>
      </c>
    </row>
    <row r="18" spans="1:6" s="18" customFormat="1" ht="12">
      <c r="A18" s="7" t="s">
        <v>6</v>
      </c>
      <c r="B18" s="8">
        <v>21600</v>
      </c>
      <c r="C18" s="8">
        <v>24506.157797</v>
      </c>
      <c r="D18" s="8">
        <v>27052</v>
      </c>
      <c r="E18" s="8">
        <v>29441.853354000003</v>
      </c>
      <c r="F18" s="8">
        <v>31800</v>
      </c>
    </row>
    <row r="19" spans="1:6" s="18" customFormat="1" ht="12">
      <c r="A19" s="7" t="s">
        <v>7</v>
      </c>
      <c r="B19" s="9" t="s">
        <v>18</v>
      </c>
      <c r="C19" s="9" t="s">
        <v>18</v>
      </c>
      <c r="D19" s="9" t="s">
        <v>18</v>
      </c>
      <c r="E19" s="9" t="s">
        <v>18</v>
      </c>
      <c r="F19" s="9" t="s">
        <v>18</v>
      </c>
    </row>
    <row r="20" spans="1:6" s="18" customFormat="1" ht="12">
      <c r="A20" s="13" t="s">
        <v>8</v>
      </c>
      <c r="B20" s="14">
        <v>204899</v>
      </c>
      <c r="C20" s="14">
        <v>211357</v>
      </c>
      <c r="D20" s="14">
        <v>229642</v>
      </c>
      <c r="E20" s="14">
        <v>222625</v>
      </c>
      <c r="F20" s="14">
        <v>233756</v>
      </c>
    </row>
    <row r="21" spans="1:6" s="19" customFormat="1" ht="11.25">
      <c r="A21" s="128" t="s">
        <v>21</v>
      </c>
      <c r="B21" s="128"/>
      <c r="C21" s="128"/>
      <c r="D21" s="128"/>
      <c r="E21" s="128"/>
      <c r="F21" s="128"/>
    </row>
    <row r="22" spans="1:6" s="19" customFormat="1" ht="11.25">
      <c r="A22" s="128" t="s">
        <v>29</v>
      </c>
      <c r="B22" s="128"/>
      <c r="C22" s="128"/>
      <c r="D22" s="128"/>
      <c r="E22" s="128"/>
      <c r="F22" s="128"/>
    </row>
    <row r="23" spans="1:6" s="19" customFormat="1" ht="11.25">
      <c r="A23" s="128" t="s">
        <v>87</v>
      </c>
      <c r="B23" s="128"/>
      <c r="C23" s="128"/>
      <c r="D23" s="128"/>
      <c r="E23" s="128"/>
      <c r="F23" s="128"/>
    </row>
    <row r="24" spans="1:6" s="19" customFormat="1" ht="11.25">
      <c r="A24" s="128" t="s">
        <v>22</v>
      </c>
      <c r="B24" s="128"/>
      <c r="C24" s="128"/>
      <c r="D24" s="128"/>
      <c r="E24" s="128"/>
      <c r="F24" s="128"/>
    </row>
  </sheetData>
  <sheetProtection/>
  <mergeCells count="4">
    <mergeCell ref="A21:F21"/>
    <mergeCell ref="A22:F22"/>
    <mergeCell ref="A23:F23"/>
    <mergeCell ref="A24:F24"/>
  </mergeCells>
  <hyperlinks>
    <hyperlink ref="F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24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F3" sqref="F3"/>
    </sheetView>
  </sheetViews>
  <sheetFormatPr defaultColWidth="11.421875" defaultRowHeight="15"/>
  <cols>
    <col min="1" max="1" width="62.00390625" style="5" customWidth="1"/>
    <col min="2" max="6" width="13.28125" style="5" customWidth="1"/>
    <col min="7" max="16384" width="11.421875" style="20" customWidth="1"/>
  </cols>
  <sheetData>
    <row r="1" ht="14.25"/>
    <row r="2" ht="14.25"/>
    <row r="3" ht="14.25">
      <c r="F3" s="93" t="s">
        <v>90</v>
      </c>
    </row>
    <row r="4" ht="14.25"/>
    <row r="5" ht="14.25"/>
    <row r="6" spans="1:6" s="17" customFormat="1" ht="12.75">
      <c r="A6" s="1" t="s">
        <v>23</v>
      </c>
      <c r="B6" s="2"/>
      <c r="C6" s="2"/>
      <c r="D6" s="2"/>
      <c r="E6" s="2"/>
      <c r="F6" s="2"/>
    </row>
    <row r="7" spans="1:6" s="17" customFormat="1" ht="12.75">
      <c r="A7" s="1" t="s">
        <v>117</v>
      </c>
      <c r="B7" s="2"/>
      <c r="C7" s="2"/>
      <c r="D7" s="2"/>
      <c r="E7" s="2"/>
      <c r="F7" s="2"/>
    </row>
    <row r="8" spans="1:6" s="17" customFormat="1" ht="12.75">
      <c r="A8" s="1" t="s">
        <v>25</v>
      </c>
      <c r="B8" s="2"/>
      <c r="C8" s="2"/>
      <c r="D8" s="2"/>
      <c r="E8" s="2"/>
      <c r="F8" s="2"/>
    </row>
    <row r="9" spans="1:6" s="17" customFormat="1" ht="12.75">
      <c r="A9" s="1" t="s">
        <v>80</v>
      </c>
      <c r="B9" s="2"/>
      <c r="C9" s="2"/>
      <c r="D9" s="2"/>
      <c r="E9" s="2"/>
      <c r="F9" s="4" t="s">
        <v>24</v>
      </c>
    </row>
    <row r="10" spans="1:6" s="18" customFormat="1" ht="12">
      <c r="A10" s="90"/>
      <c r="B10" s="90">
        <v>2011</v>
      </c>
      <c r="C10" s="90">
        <v>2012</v>
      </c>
      <c r="D10" s="90">
        <v>2013</v>
      </c>
      <c r="E10" s="90">
        <v>2014</v>
      </c>
      <c r="F10" s="90" t="s">
        <v>27</v>
      </c>
    </row>
    <row r="11" spans="1:6" s="18" customFormat="1" ht="12">
      <c r="A11" s="107" t="s">
        <v>88</v>
      </c>
      <c r="B11" s="106">
        <v>1409004.6020831985</v>
      </c>
      <c r="C11" s="106">
        <v>1511898.9539190673</v>
      </c>
      <c r="D11" s="106">
        <v>1583842.3973536745</v>
      </c>
      <c r="E11" s="106">
        <v>1629689.6470468433</v>
      </c>
      <c r="F11" s="106">
        <v>1802411.1267971238</v>
      </c>
    </row>
    <row r="12" spans="1:6" s="18" customFormat="1" ht="12">
      <c r="A12" s="108" t="s">
        <v>89</v>
      </c>
      <c r="B12" s="76">
        <v>50811.52143776617</v>
      </c>
      <c r="C12" s="76">
        <v>53649.04608093262</v>
      </c>
      <c r="D12" s="76">
        <v>56039.602646325446</v>
      </c>
      <c r="E12" s="76">
        <v>64513.4082261565</v>
      </c>
      <c r="F12" s="76">
        <v>65667.306</v>
      </c>
    </row>
    <row r="13" spans="1:6" s="18" customFormat="1" ht="12">
      <c r="A13" s="13" t="s">
        <v>118</v>
      </c>
      <c r="B13" s="14">
        <v>1459816.1235209648</v>
      </c>
      <c r="C13" s="14">
        <v>1565548</v>
      </c>
      <c r="D13" s="14">
        <v>1639882</v>
      </c>
      <c r="E13" s="14">
        <v>1694203.055273</v>
      </c>
      <c r="F13" s="14">
        <v>1868078.432797124</v>
      </c>
    </row>
    <row r="14" spans="1:6" s="18" customFormat="1" ht="12">
      <c r="A14" s="11" t="s">
        <v>1</v>
      </c>
      <c r="B14" s="12">
        <v>347715.12352096464</v>
      </c>
      <c r="C14" s="12">
        <v>360455.83033699996</v>
      </c>
      <c r="D14" s="12">
        <v>390001.4321375914</v>
      </c>
      <c r="E14" s="12">
        <v>424149.4139849995</v>
      </c>
      <c r="F14" s="12">
        <v>450388.4327971239</v>
      </c>
    </row>
    <row r="15" spans="1:6" s="18" customFormat="1" ht="12">
      <c r="A15" s="7" t="s">
        <v>2</v>
      </c>
      <c r="B15" s="8">
        <v>347715.12352096464</v>
      </c>
      <c r="C15" s="8">
        <v>360455.83033699996</v>
      </c>
      <c r="D15" s="8">
        <v>390001.4321375914</v>
      </c>
      <c r="E15" s="8">
        <v>424149.4139849995</v>
      </c>
      <c r="F15" s="8">
        <v>450388.4327971239</v>
      </c>
    </row>
    <row r="16" spans="1:6" s="18" customFormat="1" ht="12">
      <c r="A16" s="11" t="s">
        <v>4</v>
      </c>
      <c r="B16" s="12">
        <v>1112101</v>
      </c>
      <c r="C16" s="12">
        <v>1205092.169663</v>
      </c>
      <c r="D16" s="12">
        <v>1249880.5678624085</v>
      </c>
      <c r="E16" s="12">
        <v>1270053.6412880004</v>
      </c>
      <c r="F16" s="12">
        <v>1417690</v>
      </c>
    </row>
    <row r="17" spans="1:6" s="18" customFormat="1" ht="12">
      <c r="A17" s="7" t="s">
        <v>5</v>
      </c>
      <c r="B17" s="8">
        <v>405877</v>
      </c>
      <c r="C17" s="8">
        <v>273163</v>
      </c>
      <c r="D17" s="8">
        <v>248053</v>
      </c>
      <c r="E17" s="8">
        <v>247380.63934100006</v>
      </c>
      <c r="F17" s="8">
        <v>381000</v>
      </c>
    </row>
    <row r="18" spans="1:6" s="18" customFormat="1" ht="12">
      <c r="A18" s="7" t="s">
        <v>6</v>
      </c>
      <c r="B18" s="8">
        <v>54000</v>
      </c>
      <c r="C18" s="8">
        <v>62297</v>
      </c>
      <c r="D18" s="8">
        <v>67113</v>
      </c>
      <c r="E18" s="8">
        <v>65124.74173099998</v>
      </c>
      <c r="F18" s="8">
        <v>60000</v>
      </c>
    </row>
    <row r="19" spans="1:6" s="18" customFormat="1" ht="12">
      <c r="A19" s="7" t="s">
        <v>7</v>
      </c>
      <c r="B19" s="9" t="s">
        <v>18</v>
      </c>
      <c r="C19" s="9" t="s">
        <v>18</v>
      </c>
      <c r="D19" s="9" t="s">
        <v>18</v>
      </c>
      <c r="E19" s="9" t="s">
        <v>18</v>
      </c>
      <c r="F19" s="9" t="s">
        <v>18</v>
      </c>
    </row>
    <row r="20" spans="1:6" s="18" customFormat="1" ht="12">
      <c r="A20" s="13" t="s">
        <v>8</v>
      </c>
      <c r="B20" s="14">
        <v>652224</v>
      </c>
      <c r="C20" s="14">
        <v>869632.169663</v>
      </c>
      <c r="D20" s="14">
        <v>934714.5678624085</v>
      </c>
      <c r="E20" s="14">
        <v>957548.2602160003</v>
      </c>
      <c r="F20" s="14">
        <v>976690</v>
      </c>
    </row>
    <row r="21" spans="1:6" s="19" customFormat="1" ht="11.25">
      <c r="A21" s="128" t="s">
        <v>21</v>
      </c>
      <c r="B21" s="128"/>
      <c r="C21" s="128"/>
      <c r="D21" s="128"/>
      <c r="E21" s="128"/>
      <c r="F21" s="128"/>
    </row>
    <row r="22" spans="1:6" s="19" customFormat="1" ht="11.25">
      <c r="A22" s="128" t="s">
        <v>29</v>
      </c>
      <c r="B22" s="128"/>
      <c r="C22" s="128"/>
      <c r="D22" s="128"/>
      <c r="E22" s="128"/>
      <c r="F22" s="128"/>
    </row>
    <row r="23" spans="1:6" s="19" customFormat="1" ht="11.25">
      <c r="A23" s="128" t="s">
        <v>87</v>
      </c>
      <c r="B23" s="128"/>
      <c r="C23" s="128"/>
      <c r="D23" s="128"/>
      <c r="E23" s="128"/>
      <c r="F23" s="128"/>
    </row>
    <row r="24" spans="1:6" s="19" customFormat="1" ht="11.25">
      <c r="A24" s="128" t="s">
        <v>22</v>
      </c>
      <c r="B24" s="128"/>
      <c r="C24" s="128"/>
      <c r="D24" s="128"/>
      <c r="E24" s="128"/>
      <c r="F24" s="128"/>
    </row>
  </sheetData>
  <sheetProtection/>
  <mergeCells count="4">
    <mergeCell ref="A21:F21"/>
    <mergeCell ref="A22:F22"/>
    <mergeCell ref="A23:F23"/>
    <mergeCell ref="A24:F24"/>
  </mergeCells>
  <hyperlinks>
    <hyperlink ref="F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1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F3" sqref="F3"/>
    </sheetView>
  </sheetViews>
  <sheetFormatPr defaultColWidth="11.421875" defaultRowHeight="15"/>
  <cols>
    <col min="1" max="1" width="62.00390625" style="5" customWidth="1"/>
    <col min="2" max="6" width="13.28125" style="5" customWidth="1"/>
    <col min="7" max="16384" width="11.421875" style="20" customWidth="1"/>
  </cols>
  <sheetData>
    <row r="1" ht="14.25"/>
    <row r="2" ht="14.25"/>
    <row r="3" ht="14.25">
      <c r="F3" s="93" t="s">
        <v>90</v>
      </c>
    </row>
    <row r="4" ht="14.25"/>
    <row r="5" ht="14.25"/>
    <row r="6" spans="1:6" s="17" customFormat="1" ht="12.75">
      <c r="A6" s="1" t="s">
        <v>23</v>
      </c>
      <c r="B6" s="2"/>
      <c r="C6" s="2"/>
      <c r="D6" s="2"/>
      <c r="E6" s="2"/>
      <c r="F6" s="2"/>
    </row>
    <row r="7" spans="1:6" s="17" customFormat="1" ht="12.75">
      <c r="A7" s="1" t="s">
        <v>111</v>
      </c>
      <c r="B7" s="2"/>
      <c r="C7" s="2"/>
      <c r="D7" s="2"/>
      <c r="E7" s="2"/>
      <c r="F7" s="2"/>
    </row>
    <row r="8" spans="1:6" s="17" customFormat="1" ht="12.75">
      <c r="A8" s="1" t="s">
        <v>25</v>
      </c>
      <c r="B8" s="2"/>
      <c r="C8" s="2"/>
      <c r="D8" s="2"/>
      <c r="E8" s="2"/>
      <c r="F8" s="2"/>
    </row>
    <row r="9" spans="1:6" s="17" customFormat="1" ht="12.75">
      <c r="A9" s="1" t="s">
        <v>80</v>
      </c>
      <c r="B9" s="2"/>
      <c r="C9" s="2"/>
      <c r="D9" s="2"/>
      <c r="E9" s="2"/>
      <c r="F9" s="4" t="s">
        <v>24</v>
      </c>
    </row>
    <row r="10" spans="1:6" s="18" customFormat="1" ht="12">
      <c r="A10" s="74"/>
      <c r="B10" s="74">
        <v>2011</v>
      </c>
      <c r="C10" s="74">
        <v>2012</v>
      </c>
      <c r="D10" s="74">
        <v>2013</v>
      </c>
      <c r="E10" s="74">
        <v>2014</v>
      </c>
      <c r="F10" s="74" t="s">
        <v>27</v>
      </c>
    </row>
    <row r="11" spans="1:6" s="18" customFormat="1" ht="12">
      <c r="A11" s="22" t="s">
        <v>76</v>
      </c>
      <c r="B11" s="23">
        <v>1186752.1354442495</v>
      </c>
      <c r="C11" s="23">
        <v>1219779.497066781</v>
      </c>
      <c r="D11" s="23">
        <v>1206785.2550606513</v>
      </c>
      <c r="E11" s="23">
        <v>813880.022605723</v>
      </c>
      <c r="F11" s="23">
        <v>1271073.813706368</v>
      </c>
    </row>
    <row r="12" spans="1:6" s="18" customFormat="1" ht="12">
      <c r="A12" s="21" t="s">
        <v>19</v>
      </c>
      <c r="B12" s="73"/>
      <c r="C12" s="73"/>
      <c r="D12" s="73"/>
      <c r="E12" s="73"/>
      <c r="F12" s="73"/>
    </row>
    <row r="13" spans="1:6" s="18" customFormat="1" ht="12">
      <c r="A13" s="11" t="s">
        <v>0</v>
      </c>
      <c r="B13" s="12">
        <v>785526.0952384844</v>
      </c>
      <c r="C13" s="12">
        <v>865221.54095815</v>
      </c>
      <c r="D13" s="12">
        <v>878402.5590592732</v>
      </c>
      <c r="E13" s="12">
        <v>610068.55352433</v>
      </c>
      <c r="F13" s="12">
        <v>896227.9107434556</v>
      </c>
    </row>
    <row r="14" spans="1:6" s="18" customFormat="1" ht="12">
      <c r="A14" s="11" t="s">
        <v>1</v>
      </c>
      <c r="B14" s="12">
        <v>573474.1144435079</v>
      </c>
      <c r="C14" s="12">
        <v>624529.8533463004</v>
      </c>
      <c r="D14" s="12">
        <v>637953.9704632417</v>
      </c>
      <c r="E14" s="12">
        <v>438356.59873206454</v>
      </c>
      <c r="F14" s="12">
        <v>635632.5044589608</v>
      </c>
    </row>
    <row r="15" spans="1:6" s="18" customFormat="1" ht="12">
      <c r="A15" s="7" t="s">
        <v>77</v>
      </c>
      <c r="B15" s="9">
        <v>573474.1144435079</v>
      </c>
      <c r="C15" s="9">
        <v>624529.8533463004</v>
      </c>
      <c r="D15" s="9">
        <v>637953.9704632417</v>
      </c>
      <c r="E15" s="9">
        <v>438356.59873206454</v>
      </c>
      <c r="F15" s="9">
        <v>635632.5044589608</v>
      </c>
    </row>
    <row r="16" spans="1:6" s="18" customFormat="1" ht="12">
      <c r="A16" s="11" t="s">
        <v>4</v>
      </c>
      <c r="B16" s="12">
        <v>212051.98079497652</v>
      </c>
      <c r="C16" s="12">
        <v>240691.6876118496</v>
      </c>
      <c r="D16" s="12">
        <v>240448.58859603156</v>
      </c>
      <c r="E16" s="12">
        <v>171711.95479226555</v>
      </c>
      <c r="F16" s="12">
        <v>260595.4062844948</v>
      </c>
    </row>
    <row r="17" spans="1:6" s="18" customFormat="1" ht="12">
      <c r="A17" s="7" t="s">
        <v>5</v>
      </c>
      <c r="B17" s="8">
        <v>173337.67648982958</v>
      </c>
      <c r="C17" s="8">
        <v>212317.28382902752</v>
      </c>
      <c r="D17" s="8">
        <v>216296.63349678746</v>
      </c>
      <c r="E17" s="8">
        <v>151159.98113887137</v>
      </c>
      <c r="F17" s="8">
        <v>231104.45582152664</v>
      </c>
    </row>
    <row r="18" spans="1:6" s="18" customFormat="1" ht="12">
      <c r="A18" s="7" t="s">
        <v>6</v>
      </c>
      <c r="B18" s="8">
        <v>38714.304305146936</v>
      </c>
      <c r="C18" s="8">
        <v>28374.403782822075</v>
      </c>
      <c r="D18" s="8">
        <v>24151.955099244118</v>
      </c>
      <c r="E18" s="8">
        <v>20551.973653394183</v>
      </c>
      <c r="F18" s="8">
        <v>29490.95046296816</v>
      </c>
    </row>
    <row r="19" spans="1:6" s="18" customFormat="1" ht="12">
      <c r="A19" s="7" t="s">
        <v>7</v>
      </c>
      <c r="B19" s="9" t="s">
        <v>18</v>
      </c>
      <c r="C19" s="9" t="s">
        <v>18</v>
      </c>
      <c r="D19" s="9" t="s">
        <v>18</v>
      </c>
      <c r="E19" s="9" t="s">
        <v>18</v>
      </c>
      <c r="F19" s="9" t="s">
        <v>18</v>
      </c>
    </row>
    <row r="20" spans="1:6" s="18" customFormat="1" ht="12">
      <c r="A20" s="13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s="18" customFormat="1" ht="12">
      <c r="A21" s="21" t="s">
        <v>9</v>
      </c>
      <c r="B21" s="6"/>
      <c r="C21" s="6"/>
      <c r="D21" s="6"/>
      <c r="E21" s="6"/>
      <c r="F21" s="6"/>
    </row>
    <row r="22" spans="1:6" s="18" customFormat="1" ht="12">
      <c r="A22" s="11" t="s">
        <v>10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</row>
    <row r="23" spans="1:6" s="18" customFormat="1" ht="12">
      <c r="A23" s="11" t="s">
        <v>11</v>
      </c>
      <c r="B23" s="16">
        <v>401226.04020576517</v>
      </c>
      <c r="C23" s="16">
        <v>354557.9561086308</v>
      </c>
      <c r="D23" s="16">
        <v>328382.69600137806</v>
      </c>
      <c r="E23" s="16">
        <v>203811.469081393</v>
      </c>
      <c r="F23" s="16">
        <v>374845.9029629124</v>
      </c>
    </row>
    <row r="24" spans="1:6" s="18" customFormat="1" ht="12">
      <c r="A24" s="7" t="s">
        <v>15</v>
      </c>
      <c r="B24" s="8">
        <v>79444.60734193685</v>
      </c>
      <c r="C24" s="8">
        <v>129043.30176361672</v>
      </c>
      <c r="D24" s="8">
        <v>84452.57619184675</v>
      </c>
      <c r="E24" s="8">
        <v>51394.58564131321</v>
      </c>
      <c r="F24" s="8">
        <v>79169.3930412584</v>
      </c>
    </row>
    <row r="25" spans="1:6" s="18" customFormat="1" ht="12">
      <c r="A25" s="7" t="s">
        <v>47</v>
      </c>
      <c r="B25" s="8">
        <v>313524.1115604461</v>
      </c>
      <c r="C25" s="8">
        <v>220864.0138276877</v>
      </c>
      <c r="D25" s="8">
        <v>238738.6431423866</v>
      </c>
      <c r="E25" s="8">
        <v>150022.57357451523</v>
      </c>
      <c r="F25" s="8">
        <v>290542.1663781771</v>
      </c>
    </row>
    <row r="26" spans="1:6" s="18" customFormat="1" ht="12">
      <c r="A26" s="7" t="s">
        <v>17</v>
      </c>
      <c r="B26" s="8">
        <v>8257.321303382234</v>
      </c>
      <c r="C26" s="8">
        <v>4650.640517326338</v>
      </c>
      <c r="D26" s="8">
        <v>5191.476667144745</v>
      </c>
      <c r="E26" s="8">
        <v>2394.3098655645576</v>
      </c>
      <c r="F26" s="8">
        <v>5134.343543476914</v>
      </c>
    </row>
    <row r="27" spans="1:6" s="19" customFormat="1" ht="11.25">
      <c r="A27" s="138" t="s">
        <v>21</v>
      </c>
      <c r="B27" s="138"/>
      <c r="C27" s="138"/>
      <c r="D27" s="138"/>
      <c r="E27" s="138"/>
      <c r="F27" s="138"/>
    </row>
    <row r="28" spans="1:6" s="19" customFormat="1" ht="11.25">
      <c r="A28" s="128" t="s">
        <v>29</v>
      </c>
      <c r="B28" s="128"/>
      <c r="C28" s="128"/>
      <c r="D28" s="128"/>
      <c r="E28" s="128"/>
      <c r="F28" s="128"/>
    </row>
    <row r="29" spans="1:6" s="19" customFormat="1" ht="11.25">
      <c r="A29" s="128" t="s">
        <v>78</v>
      </c>
      <c r="B29" s="128"/>
      <c r="C29" s="128"/>
      <c r="D29" s="128"/>
      <c r="E29" s="128"/>
      <c r="F29" s="128"/>
    </row>
    <row r="30" spans="1:6" s="19" customFormat="1" ht="11.25">
      <c r="A30" s="128" t="s">
        <v>79</v>
      </c>
      <c r="B30" s="128"/>
      <c r="C30" s="128"/>
      <c r="D30" s="128"/>
      <c r="E30" s="128"/>
      <c r="F30" s="128"/>
    </row>
    <row r="31" spans="1:6" s="19" customFormat="1" ht="11.25">
      <c r="A31" s="128" t="s">
        <v>22</v>
      </c>
      <c r="B31" s="128"/>
      <c r="C31" s="128"/>
      <c r="D31" s="128"/>
      <c r="E31" s="128"/>
      <c r="F31" s="128"/>
    </row>
  </sheetData>
  <sheetProtection/>
  <mergeCells count="5">
    <mergeCell ref="A27:F27"/>
    <mergeCell ref="A28:F28"/>
    <mergeCell ref="A29:F29"/>
    <mergeCell ref="A30:F30"/>
    <mergeCell ref="A31:F31"/>
  </mergeCells>
  <hyperlinks>
    <hyperlink ref="F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23"/>
  <sheetViews>
    <sheetView zoomScale="110" zoomScaleNormal="110" zoomScalePageLayoutView="0" workbookViewId="0" topLeftCell="A1">
      <pane xSplit="1" ySplit="11" topLeftCell="H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0" sqref="A10:A11"/>
    </sheetView>
  </sheetViews>
  <sheetFormatPr defaultColWidth="11.421875" defaultRowHeight="15"/>
  <cols>
    <col min="1" max="1" width="62.00390625" style="5" customWidth="1"/>
    <col min="2" max="4" width="13.00390625" style="5" customWidth="1"/>
    <col min="5" max="5" width="1.1484375" style="20" customWidth="1"/>
    <col min="6" max="8" width="13.00390625" style="5" customWidth="1"/>
    <col min="9" max="9" width="1.1484375" style="20" customWidth="1"/>
    <col min="10" max="12" width="13.00390625" style="5" customWidth="1"/>
    <col min="13" max="13" width="1.1484375" style="20" customWidth="1"/>
    <col min="14" max="16" width="13.00390625" style="5" customWidth="1"/>
    <col min="17" max="17" width="1.1484375" style="20" customWidth="1"/>
    <col min="18" max="20" width="13.00390625" style="5" customWidth="1"/>
    <col min="21" max="16384" width="11.421875" style="20" customWidth="1"/>
  </cols>
  <sheetData>
    <row r="1" ht="14.25"/>
    <row r="2" ht="14.25"/>
    <row r="3" ht="14.25">
      <c r="T3" s="93" t="s">
        <v>90</v>
      </c>
    </row>
    <row r="4" ht="14.25"/>
    <row r="5" ht="14.25"/>
    <row r="6" spans="1:20" s="17" customFormat="1" ht="12.7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s="17" customFormat="1" ht="12.75">
      <c r="A7" s="1" t="s">
        <v>110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s="17" customFormat="1" ht="12.75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</row>
    <row r="9" spans="1:20" s="17" customFormat="1" ht="12.75">
      <c r="A9" s="1" t="s">
        <v>80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4" t="s">
        <v>24</v>
      </c>
    </row>
    <row r="10" spans="1:20" s="18" customFormat="1" ht="12" customHeight="1">
      <c r="A10" s="139" t="s">
        <v>35</v>
      </c>
      <c r="B10" s="144">
        <v>2011</v>
      </c>
      <c r="C10" s="144"/>
      <c r="D10" s="144"/>
      <c r="E10" s="55"/>
      <c r="F10" s="144">
        <v>2012</v>
      </c>
      <c r="G10" s="144"/>
      <c r="H10" s="144"/>
      <c r="I10" s="55"/>
      <c r="J10" s="144">
        <v>2013</v>
      </c>
      <c r="K10" s="144"/>
      <c r="L10" s="144"/>
      <c r="M10" s="55"/>
      <c r="N10" s="144">
        <v>2014</v>
      </c>
      <c r="O10" s="144"/>
      <c r="P10" s="144"/>
      <c r="Q10" s="55"/>
      <c r="R10" s="144" t="s">
        <v>27</v>
      </c>
      <c r="S10" s="144"/>
      <c r="T10" s="144"/>
    </row>
    <row r="11" spans="1:20" s="33" customFormat="1" ht="24">
      <c r="A11" s="140"/>
      <c r="B11" s="32" t="s">
        <v>32</v>
      </c>
      <c r="C11" s="32" t="s">
        <v>33</v>
      </c>
      <c r="D11" s="32" t="s">
        <v>34</v>
      </c>
      <c r="E11" s="32"/>
      <c r="F11" s="32" t="s">
        <v>32</v>
      </c>
      <c r="G11" s="32" t="s">
        <v>33</v>
      </c>
      <c r="H11" s="32" t="s">
        <v>34</v>
      </c>
      <c r="I11" s="32"/>
      <c r="J11" s="32" t="s">
        <v>32</v>
      </c>
      <c r="K11" s="32" t="s">
        <v>33</v>
      </c>
      <c r="L11" s="32" t="s">
        <v>34</v>
      </c>
      <c r="M11" s="32"/>
      <c r="N11" s="32" t="s">
        <v>32</v>
      </c>
      <c r="O11" s="32" t="s">
        <v>33</v>
      </c>
      <c r="P11" s="32" t="s">
        <v>34</v>
      </c>
      <c r="Q11" s="32"/>
      <c r="R11" s="32" t="s">
        <v>32</v>
      </c>
      <c r="S11" s="32" t="s">
        <v>33</v>
      </c>
      <c r="T11" s="32" t="s">
        <v>34</v>
      </c>
    </row>
    <row r="12" spans="1:20" s="18" customFormat="1" ht="12">
      <c r="A12" s="35" t="s">
        <v>36</v>
      </c>
      <c r="B12" s="50">
        <v>107384.82892490504</v>
      </c>
      <c r="C12" s="50">
        <v>221157.3144025965</v>
      </c>
      <c r="D12" s="53">
        <v>328542.14332750154</v>
      </c>
      <c r="E12" s="51"/>
      <c r="F12" s="50">
        <v>118822.12659597961</v>
      </c>
      <c r="G12" s="50">
        <v>202976.26310150768</v>
      </c>
      <c r="H12" s="53">
        <v>321798.3896974873</v>
      </c>
      <c r="I12" s="51"/>
      <c r="J12" s="50">
        <v>112693.78796101673</v>
      </c>
      <c r="K12" s="50">
        <v>168992.6375985187</v>
      </c>
      <c r="L12" s="53">
        <v>281686.4255595354</v>
      </c>
      <c r="M12" s="51"/>
      <c r="N12" s="50">
        <v>68761.97354339004</v>
      </c>
      <c r="O12" s="50">
        <v>121706.56890704804</v>
      </c>
      <c r="P12" s="53">
        <v>190468.54245043808</v>
      </c>
      <c r="Q12" s="51"/>
      <c r="R12" s="50">
        <v>100390.2927881141</v>
      </c>
      <c r="S12" s="50">
        <v>227769.4326112427</v>
      </c>
      <c r="T12" s="53">
        <v>328159.7253993568</v>
      </c>
    </row>
    <row r="13" spans="1:20" s="18" customFormat="1" ht="12">
      <c r="A13" s="36" t="s">
        <v>37</v>
      </c>
      <c r="B13" s="51">
        <v>247028.58396764877</v>
      </c>
      <c r="C13" s="51">
        <v>123462.36300010687</v>
      </c>
      <c r="D13" s="54">
        <v>370490.9469677556</v>
      </c>
      <c r="E13" s="51"/>
      <c r="F13" s="51">
        <v>259585.9135529849</v>
      </c>
      <c r="G13" s="51">
        <v>89248.81604140668</v>
      </c>
      <c r="H13" s="54">
        <v>348834.72959439154</v>
      </c>
      <c r="I13" s="51"/>
      <c r="J13" s="51">
        <v>276809.3721782848</v>
      </c>
      <c r="K13" s="51">
        <v>94795.27158919943</v>
      </c>
      <c r="L13" s="54">
        <v>371604.64376748423</v>
      </c>
      <c r="M13" s="51"/>
      <c r="N13" s="51">
        <v>204335.5190329576</v>
      </c>
      <c r="O13" s="51">
        <v>60647.47368365776</v>
      </c>
      <c r="P13" s="54">
        <v>264982.9927166154</v>
      </c>
      <c r="Q13" s="51"/>
      <c r="R13" s="51">
        <v>290642.1286789848</v>
      </c>
      <c r="S13" s="51">
        <v>119234.07882823746</v>
      </c>
      <c r="T13" s="54">
        <v>409876.2075072223</v>
      </c>
    </row>
    <row r="14" spans="1:20" s="18" customFormat="1" ht="12">
      <c r="A14" s="36" t="s">
        <v>38</v>
      </c>
      <c r="B14" s="51">
        <v>183147.80645721688</v>
      </c>
      <c r="C14" s="51">
        <v>35687.9184686239</v>
      </c>
      <c r="D14" s="54">
        <v>218835.7249258408</v>
      </c>
      <c r="E14" s="51"/>
      <c r="F14" s="51">
        <v>198050.60354835007</v>
      </c>
      <c r="G14" s="51">
        <v>30992.850756887834</v>
      </c>
      <c r="H14" s="54">
        <v>229043.45430523792</v>
      </c>
      <c r="I14" s="51"/>
      <c r="J14" s="51">
        <v>199209.39382963732</v>
      </c>
      <c r="K14" s="51">
        <v>38913.6739549805</v>
      </c>
      <c r="L14" s="54">
        <v>238123.06778461783</v>
      </c>
      <c r="M14" s="51"/>
      <c r="N14" s="51">
        <v>129071.04464083645</v>
      </c>
      <c r="O14" s="51">
        <v>9879.951297690948</v>
      </c>
      <c r="P14" s="54">
        <v>138950.9959385274</v>
      </c>
      <c r="Q14" s="51"/>
      <c r="R14" s="51">
        <v>198897.82394779363</v>
      </c>
      <c r="S14" s="51">
        <v>5655.976546275064</v>
      </c>
      <c r="T14" s="54">
        <v>204553.80049406868</v>
      </c>
    </row>
    <row r="15" spans="1:20" s="18" customFormat="1" ht="12">
      <c r="A15" s="36" t="s">
        <v>39</v>
      </c>
      <c r="B15" s="51">
        <v>17602.992133363477</v>
      </c>
      <c r="C15" s="51">
        <v>6328.233882010863</v>
      </c>
      <c r="D15" s="54">
        <v>23931.22601537434</v>
      </c>
      <c r="E15" s="51"/>
      <c r="F15" s="51">
        <v>22154.460882456176</v>
      </c>
      <c r="G15" s="51">
        <v>13268.165866507308</v>
      </c>
      <c r="H15" s="54">
        <v>35422.626748963485</v>
      </c>
      <c r="I15" s="51"/>
      <c r="J15" s="51">
        <v>24423.10098888709</v>
      </c>
      <c r="K15" s="51">
        <v>13544.12858691287</v>
      </c>
      <c r="L15" s="54">
        <v>37967.22957579996</v>
      </c>
      <c r="M15" s="51"/>
      <c r="N15" s="51">
        <v>20534.93444865638</v>
      </c>
      <c r="O15" s="51">
        <v>2930.667027470017</v>
      </c>
      <c r="P15" s="54">
        <v>23465.601476126394</v>
      </c>
      <c r="Q15" s="51"/>
      <c r="R15" s="51">
        <v>22008.19739272922</v>
      </c>
      <c r="S15" s="51">
        <v>14775.689818843723</v>
      </c>
      <c r="T15" s="54">
        <v>36783.88721157295</v>
      </c>
    </row>
    <row r="16" spans="1:20" s="18" customFormat="1" ht="12">
      <c r="A16" s="36" t="s">
        <v>40</v>
      </c>
      <c r="B16" s="51">
        <v>7026.727711230322</v>
      </c>
      <c r="C16" s="51">
        <v>12328.038524637468</v>
      </c>
      <c r="D16" s="54">
        <v>19354.76623586779</v>
      </c>
      <c r="E16" s="51"/>
      <c r="F16" s="51">
        <v>9356.302437298767</v>
      </c>
      <c r="G16" s="51">
        <v>15944.925992011884</v>
      </c>
      <c r="H16" s="54">
        <v>25301.22842931065</v>
      </c>
      <c r="I16" s="51"/>
      <c r="J16" s="51">
        <v>9282.300012911965</v>
      </c>
      <c r="K16" s="51">
        <v>8457.333670203123</v>
      </c>
      <c r="L16" s="54">
        <v>17739.633683115087</v>
      </c>
      <c r="M16" s="51"/>
      <c r="N16" s="51">
        <v>10144.363342238572</v>
      </c>
      <c r="O16" s="51">
        <v>6642.988157451842</v>
      </c>
      <c r="P16" s="54">
        <v>16787.351499690412</v>
      </c>
      <c r="Q16" s="51"/>
      <c r="R16" s="51">
        <v>14818.56136762967</v>
      </c>
      <c r="S16" s="51">
        <v>2323.769464764774</v>
      </c>
      <c r="T16" s="54">
        <v>17142.330832394444</v>
      </c>
    </row>
    <row r="17" spans="1:20" s="18" customFormat="1" ht="12">
      <c r="A17" s="36" t="s">
        <v>41</v>
      </c>
      <c r="B17" s="51">
        <v>3896.119054751317</v>
      </c>
      <c r="C17" s="51">
        <v>2262.1719277894726</v>
      </c>
      <c r="D17" s="54">
        <v>6158.29098254079</v>
      </c>
      <c r="E17" s="51"/>
      <c r="F17" s="51">
        <v>10991.836345845175</v>
      </c>
      <c r="G17" s="51">
        <v>2126.934350309411</v>
      </c>
      <c r="H17" s="54">
        <v>13118.770696154586</v>
      </c>
      <c r="I17" s="51"/>
      <c r="J17" s="51">
        <v>13644.355860409078</v>
      </c>
      <c r="K17" s="51">
        <v>3679.6506015634673</v>
      </c>
      <c r="L17" s="54">
        <v>17324.006461972545</v>
      </c>
      <c r="M17" s="51"/>
      <c r="N17" s="51">
        <v>5760.4412544977595</v>
      </c>
      <c r="O17" s="51">
        <v>2003.8200080743688</v>
      </c>
      <c r="P17" s="54">
        <v>7764.2612625721285</v>
      </c>
      <c r="Q17" s="51"/>
      <c r="R17" s="51">
        <v>7211.7458886596205</v>
      </c>
      <c r="S17" s="51">
        <v>5086.955693548803</v>
      </c>
      <c r="T17" s="54">
        <v>12298.701582208423</v>
      </c>
    </row>
    <row r="18" spans="1:20" s="18" customFormat="1" ht="12">
      <c r="A18" s="36" t="s">
        <v>42</v>
      </c>
      <c r="B18" s="51">
        <v>18759.668985031716</v>
      </c>
      <c r="C18" s="51">
        <v>0</v>
      </c>
      <c r="D18" s="54">
        <v>18759.668985031716</v>
      </c>
      <c r="E18" s="51"/>
      <c r="F18" s="51">
        <v>2812.843071303017</v>
      </c>
      <c r="G18" s="51">
        <v>0</v>
      </c>
      <c r="H18" s="54">
        <v>2812.843071303017</v>
      </c>
      <c r="I18" s="51"/>
      <c r="J18" s="51">
        <v>4009.2171684017403</v>
      </c>
      <c r="K18" s="51">
        <v>0</v>
      </c>
      <c r="L18" s="54">
        <v>4009.2171684017403</v>
      </c>
      <c r="M18" s="51"/>
      <c r="N18" s="51">
        <v>2119.4859697921934</v>
      </c>
      <c r="O18" s="51">
        <v>0</v>
      </c>
      <c r="P18" s="54">
        <v>2119.4859697921934</v>
      </c>
      <c r="Q18" s="51"/>
      <c r="R18" s="51">
        <v>5140.752083566566</v>
      </c>
      <c r="S18" s="51">
        <v>0</v>
      </c>
      <c r="T18" s="54">
        <v>5140.752083566566</v>
      </c>
    </row>
    <row r="19" spans="1:20" s="18" customFormat="1" ht="12">
      <c r="A19" s="36" t="s">
        <v>43</v>
      </c>
      <c r="B19" s="51">
        <v>200679.36800433695</v>
      </c>
      <c r="C19" s="51">
        <v>0</v>
      </c>
      <c r="D19" s="54">
        <v>200679.36800433695</v>
      </c>
      <c r="E19" s="51"/>
      <c r="F19" s="51">
        <v>243447.45452393233</v>
      </c>
      <c r="G19" s="51">
        <v>0</v>
      </c>
      <c r="H19" s="54">
        <v>243447.45452393233</v>
      </c>
      <c r="I19" s="51"/>
      <c r="J19" s="51">
        <v>238331.03105972466</v>
      </c>
      <c r="K19" s="51">
        <v>0</v>
      </c>
      <c r="L19" s="54">
        <v>238331.03105972466</v>
      </c>
      <c r="M19" s="51"/>
      <c r="N19" s="51">
        <v>169340.79129196113</v>
      </c>
      <c r="O19" s="51">
        <v>0</v>
      </c>
      <c r="P19" s="54">
        <v>169340.79129196113</v>
      </c>
      <c r="Q19" s="51"/>
      <c r="R19" s="51">
        <v>257118.40859597802</v>
      </c>
      <c r="S19" s="51">
        <v>0</v>
      </c>
      <c r="T19" s="54">
        <v>257118.40859597802</v>
      </c>
    </row>
    <row r="20" spans="1:20" s="18" customFormat="1" ht="12">
      <c r="A20" s="37" t="s">
        <v>44</v>
      </c>
      <c r="B20" s="52">
        <v>785526.0952384844</v>
      </c>
      <c r="C20" s="52">
        <v>401226.04020576505</v>
      </c>
      <c r="D20" s="52">
        <v>1186752.1354442495</v>
      </c>
      <c r="E20" s="51"/>
      <c r="F20" s="52">
        <v>865221.5409581499</v>
      </c>
      <c r="G20" s="52">
        <v>354557.95610863087</v>
      </c>
      <c r="H20" s="52">
        <v>1219779.497066781</v>
      </c>
      <c r="I20" s="51"/>
      <c r="J20" s="52">
        <v>878402.5590592735</v>
      </c>
      <c r="K20" s="52">
        <v>328382.69600137806</v>
      </c>
      <c r="L20" s="52">
        <v>1206785.2550606516</v>
      </c>
      <c r="M20" s="51"/>
      <c r="N20" s="52">
        <v>610068.5535243301</v>
      </c>
      <c r="O20" s="52">
        <v>203811.46908139298</v>
      </c>
      <c r="P20" s="52">
        <v>813880.0226057231</v>
      </c>
      <c r="Q20" s="51"/>
      <c r="R20" s="52">
        <v>896227.9107434558</v>
      </c>
      <c r="S20" s="52">
        <v>374845.9029629125</v>
      </c>
      <c r="T20" s="52">
        <v>1271073.8137063682</v>
      </c>
    </row>
    <row r="21" spans="1:12" s="19" customFormat="1" ht="11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s="19" customFormat="1" ht="11.25">
      <c r="A22" s="128" t="s">
        <v>79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s="19" customFormat="1" ht="11.25">
      <c r="A23" s="128" t="s">
        <v>22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</sheetData>
  <sheetProtection/>
  <mergeCells count="9">
    <mergeCell ref="A22:L22"/>
    <mergeCell ref="A23:L23"/>
    <mergeCell ref="N10:P10"/>
    <mergeCell ref="R10:T10"/>
    <mergeCell ref="A21:L21"/>
    <mergeCell ref="A10:A11"/>
    <mergeCell ref="B10:D10"/>
    <mergeCell ref="F10:H10"/>
    <mergeCell ref="J10:L10"/>
  </mergeCells>
  <hyperlinks>
    <hyperlink ref="T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17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9" sqref="A9"/>
    </sheetView>
  </sheetViews>
  <sheetFormatPr defaultColWidth="11.421875" defaultRowHeight="15"/>
  <cols>
    <col min="1" max="1" width="41.140625" style="5" customWidth="1"/>
    <col min="2" max="8" width="13.28125" style="5" customWidth="1"/>
    <col min="9" max="16384" width="11.421875" style="20" customWidth="1"/>
  </cols>
  <sheetData>
    <row r="1" ht="14.25"/>
    <row r="2" ht="14.25"/>
    <row r="3" ht="14.25">
      <c r="H3" s="93" t="s">
        <v>90</v>
      </c>
    </row>
    <row r="4" ht="14.25"/>
    <row r="5" ht="14.25"/>
    <row r="6" spans="1:8" s="17" customFormat="1" ht="12.75">
      <c r="A6" s="1" t="s">
        <v>23</v>
      </c>
      <c r="B6" s="2"/>
      <c r="C6" s="2"/>
      <c r="D6" s="2"/>
      <c r="E6" s="2"/>
      <c r="F6" s="2"/>
      <c r="G6" s="2"/>
      <c r="H6" s="2"/>
    </row>
    <row r="7" spans="1:8" s="17" customFormat="1" ht="12.75">
      <c r="A7" s="1" t="s">
        <v>109</v>
      </c>
      <c r="B7" s="2"/>
      <c r="C7" s="2"/>
      <c r="D7" s="2"/>
      <c r="E7" s="2"/>
      <c r="F7" s="2"/>
      <c r="G7" s="2"/>
      <c r="H7" s="2"/>
    </row>
    <row r="8" spans="1:8" s="17" customFormat="1" ht="12.75">
      <c r="A8" s="1" t="s">
        <v>25</v>
      </c>
      <c r="B8" s="2"/>
      <c r="C8" s="2"/>
      <c r="D8" s="2"/>
      <c r="E8" s="2"/>
      <c r="F8" s="2"/>
      <c r="G8" s="2"/>
      <c r="H8" s="2"/>
    </row>
    <row r="9" spans="1:8" s="17" customFormat="1" ht="12.75">
      <c r="A9" s="1" t="s">
        <v>74</v>
      </c>
      <c r="B9" s="2"/>
      <c r="C9" s="2"/>
      <c r="D9" s="2"/>
      <c r="E9" s="2"/>
      <c r="F9" s="2"/>
      <c r="G9" s="2"/>
      <c r="H9" s="4" t="s">
        <v>24</v>
      </c>
    </row>
    <row r="10" spans="1:8" s="18" customFormat="1" ht="12">
      <c r="A10" s="42"/>
      <c r="B10" s="42">
        <v>2009</v>
      </c>
      <c r="C10" s="42">
        <v>2010</v>
      </c>
      <c r="D10" s="42">
        <v>2011</v>
      </c>
      <c r="E10" s="42">
        <v>2012</v>
      </c>
      <c r="F10" s="42">
        <v>2013</v>
      </c>
      <c r="G10" s="42">
        <v>2014</v>
      </c>
      <c r="H10" s="42" t="s">
        <v>27</v>
      </c>
    </row>
    <row r="11" spans="1:8" s="18" customFormat="1" ht="12">
      <c r="A11" s="36" t="s">
        <v>69</v>
      </c>
      <c r="B11" s="76">
        <v>605.5702819999999</v>
      </c>
      <c r="C11" s="76">
        <v>677.1254150000001</v>
      </c>
      <c r="D11" s="76">
        <v>819.817902</v>
      </c>
      <c r="E11" s="76">
        <v>777.38019</v>
      </c>
      <c r="F11" s="76">
        <v>781.025629</v>
      </c>
      <c r="G11" s="76">
        <v>786.6348209999999</v>
      </c>
      <c r="H11" s="76">
        <v>940.712104</v>
      </c>
    </row>
    <row r="12" spans="1:8" s="18" customFormat="1" ht="12">
      <c r="A12" s="36" t="s">
        <v>70</v>
      </c>
      <c r="B12" s="76">
        <v>395.964752</v>
      </c>
      <c r="C12" s="76">
        <v>423.977207</v>
      </c>
      <c r="D12" s="76">
        <v>435.980547</v>
      </c>
      <c r="E12" s="76">
        <v>388.53621899999996</v>
      </c>
      <c r="F12" s="76">
        <v>407.30276899999996</v>
      </c>
      <c r="G12" s="76">
        <v>433.317914</v>
      </c>
      <c r="H12" s="76">
        <v>477.744481</v>
      </c>
    </row>
    <row r="13" spans="1:8" s="18" customFormat="1" ht="12">
      <c r="A13" s="36" t="s">
        <v>71</v>
      </c>
      <c r="B13" s="76">
        <v>23.424981</v>
      </c>
      <c r="C13" s="76">
        <v>32.75101</v>
      </c>
      <c r="D13" s="76">
        <v>36.6</v>
      </c>
      <c r="E13" s="76">
        <v>37.7</v>
      </c>
      <c r="F13" s="76">
        <v>38.5</v>
      </c>
      <c r="G13" s="76">
        <v>40.5</v>
      </c>
      <c r="H13" s="76">
        <v>45.2848716666666</v>
      </c>
    </row>
    <row r="14" spans="1:8" s="18" customFormat="1" ht="12">
      <c r="A14" s="36" t="s">
        <v>72</v>
      </c>
      <c r="B14" s="76">
        <v>20.962068</v>
      </c>
      <c r="C14" s="76">
        <v>23.609475</v>
      </c>
      <c r="D14" s="76">
        <v>30.284204000000003</v>
      </c>
      <c r="E14" s="76">
        <v>46.635417000000004</v>
      </c>
      <c r="F14" s="76">
        <v>40.079251000000006</v>
      </c>
      <c r="G14" s="76">
        <v>76.390224</v>
      </c>
      <c r="H14" s="76">
        <v>62.7279</v>
      </c>
    </row>
    <row r="15" spans="1:8" s="18" customFormat="1" ht="12">
      <c r="A15" s="22" t="s">
        <v>44</v>
      </c>
      <c r="B15" s="23">
        <v>1045.922083</v>
      </c>
      <c r="C15" s="23">
        <v>1157.463107</v>
      </c>
      <c r="D15" s="23">
        <v>1322.6826529999998</v>
      </c>
      <c r="E15" s="23">
        <v>1250.251826</v>
      </c>
      <c r="F15" s="23">
        <v>1266.907649</v>
      </c>
      <c r="G15" s="23">
        <v>1336.8429589999998</v>
      </c>
      <c r="H15" s="23">
        <v>1526.4693566666665</v>
      </c>
    </row>
    <row r="16" spans="1:8" s="19" customFormat="1" ht="11.25">
      <c r="A16" s="128" t="s">
        <v>73</v>
      </c>
      <c r="B16" s="128"/>
      <c r="C16" s="128"/>
      <c r="D16" s="128"/>
      <c r="E16" s="128"/>
      <c r="F16" s="128"/>
      <c r="G16" s="128"/>
      <c r="H16" s="128"/>
    </row>
    <row r="17" spans="1:8" s="19" customFormat="1" ht="11.25">
      <c r="A17" s="128" t="s">
        <v>22</v>
      </c>
      <c r="B17" s="128"/>
      <c r="C17" s="128"/>
      <c r="D17" s="128"/>
      <c r="E17" s="128"/>
      <c r="F17" s="128"/>
      <c r="G17" s="128"/>
      <c r="H17" s="128"/>
    </row>
  </sheetData>
  <sheetProtection/>
  <mergeCells count="2">
    <mergeCell ref="A16:H16"/>
    <mergeCell ref="A17:H17"/>
  </mergeCells>
  <hyperlinks>
    <hyperlink ref="H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3.8515625" style="5" customWidth="1"/>
    <col min="4" max="4" width="1.28515625" style="20" customWidth="1"/>
    <col min="5" max="5" width="13.8515625" style="94" customWidth="1"/>
    <col min="6" max="6" width="1.28515625" style="94" customWidth="1"/>
    <col min="7" max="7" width="13.8515625" style="40" customWidth="1"/>
    <col min="8" max="8" width="1.28515625" style="40" customWidth="1"/>
    <col min="9" max="9" width="13.8515625" style="94" customWidth="1"/>
    <col min="10" max="16384" width="11.421875" style="20" customWidth="1"/>
  </cols>
  <sheetData>
    <row r="1" ht="14.25"/>
    <row r="2" ht="14.25"/>
    <row r="3" ht="14.25">
      <c r="I3" s="99" t="s">
        <v>90</v>
      </c>
    </row>
    <row r="4" ht="14.25"/>
    <row r="5" ht="14.25"/>
    <row r="6" spans="1:9" s="17" customFormat="1" ht="12.75">
      <c r="A6" s="1" t="s">
        <v>23</v>
      </c>
      <c r="B6" s="2"/>
      <c r="C6" s="3"/>
      <c r="E6" s="95"/>
      <c r="F6" s="95"/>
      <c r="G6" s="39"/>
      <c r="H6" s="39"/>
      <c r="I6" s="95"/>
    </row>
    <row r="7" spans="1:9" s="17" customFormat="1" ht="12.75">
      <c r="A7" s="1" t="s">
        <v>49</v>
      </c>
      <c r="B7" s="2"/>
      <c r="C7" s="3"/>
      <c r="E7" s="95"/>
      <c r="F7" s="95"/>
      <c r="G7" s="39"/>
      <c r="H7" s="39"/>
      <c r="I7" s="95"/>
    </row>
    <row r="8" spans="1:9" s="17" customFormat="1" ht="12.75">
      <c r="A8" s="1" t="s">
        <v>25</v>
      </c>
      <c r="B8" s="2"/>
      <c r="C8" s="3"/>
      <c r="E8" s="95"/>
      <c r="F8" s="95"/>
      <c r="G8" s="39"/>
      <c r="H8" s="39"/>
      <c r="I8" s="95"/>
    </row>
    <row r="9" spans="1:9" s="17" customFormat="1" ht="12.75">
      <c r="A9" s="1" t="s">
        <v>31</v>
      </c>
      <c r="B9" s="3"/>
      <c r="C9" s="57"/>
      <c r="D9" s="125"/>
      <c r="E9" s="95"/>
      <c r="F9" s="95"/>
      <c r="G9" s="39"/>
      <c r="H9" s="39"/>
      <c r="I9" s="95"/>
    </row>
    <row r="10" spans="1:9" s="18" customFormat="1" ht="15" customHeight="1">
      <c r="A10" s="132"/>
      <c r="B10" s="131" t="s">
        <v>24</v>
      </c>
      <c r="C10" s="131"/>
      <c r="D10" s="104"/>
      <c r="E10" s="129" t="s">
        <v>119</v>
      </c>
      <c r="F10" s="120"/>
      <c r="G10" s="134" t="s">
        <v>120</v>
      </c>
      <c r="H10" s="121"/>
      <c r="I10" s="136" t="s">
        <v>50</v>
      </c>
    </row>
    <row r="11" spans="1:9" s="18" customFormat="1" ht="12">
      <c r="A11" s="133"/>
      <c r="B11" s="41" t="s">
        <v>27</v>
      </c>
      <c r="C11" s="41" t="s">
        <v>28</v>
      </c>
      <c r="D11" s="104"/>
      <c r="E11" s="130"/>
      <c r="F11" s="120"/>
      <c r="G11" s="135"/>
      <c r="H11" s="122"/>
      <c r="I11" s="137"/>
    </row>
    <row r="12" spans="1:9" s="18" customFormat="1" ht="12">
      <c r="A12" s="22" t="s">
        <v>26</v>
      </c>
      <c r="B12" s="23">
        <v>4740883.775577702</v>
      </c>
      <c r="C12" s="23">
        <v>4249000.163442674</v>
      </c>
      <c r="D12" s="119"/>
      <c r="E12" s="25">
        <f>+C12/B12*100-100</f>
        <v>-10.375356904316618</v>
      </c>
      <c r="F12" s="126"/>
      <c r="G12" s="112">
        <f>+B12/$B$12*100</f>
        <v>100</v>
      </c>
      <c r="H12" s="115"/>
      <c r="I12" s="25">
        <f>+G12*E12/100</f>
        <v>-10.375356904316618</v>
      </c>
    </row>
    <row r="13" spans="1:9" s="18" customFormat="1" ht="12">
      <c r="A13" s="21" t="s">
        <v>19</v>
      </c>
      <c r="B13" s="10"/>
      <c r="C13" s="10"/>
      <c r="D13" s="55"/>
      <c r="E13" s="96"/>
      <c r="F13" s="126"/>
      <c r="G13" s="45"/>
      <c r="H13" s="127"/>
      <c r="I13" s="96"/>
    </row>
    <row r="14" spans="1:9" s="18" customFormat="1" ht="12">
      <c r="A14" s="11" t="s">
        <v>86</v>
      </c>
      <c r="B14" s="12">
        <v>2290023.787789971</v>
      </c>
      <c r="C14" s="12">
        <v>2227125.0730703934</v>
      </c>
      <c r="D14" s="8"/>
      <c r="E14" s="26">
        <f aca="true" t="shared" si="0" ref="E14:E20">+C14/B14*100-100</f>
        <v>-2.7466402338239106</v>
      </c>
      <c r="F14" s="24"/>
      <c r="G14" s="29">
        <f aca="true" t="shared" si="1" ref="G14:G20">+B14/$B$12*100</f>
        <v>48.30373188195106</v>
      </c>
      <c r="H14" s="27"/>
      <c r="I14" s="26">
        <f aca="true" t="shared" si="2" ref="I14:I20">+G14*E14/100</f>
        <v>-1.3267297343080955</v>
      </c>
    </row>
    <row r="15" spans="1:9" s="18" customFormat="1" ht="12">
      <c r="A15" s="11" t="s">
        <v>1</v>
      </c>
      <c r="B15" s="12">
        <v>1928316.6331445815</v>
      </c>
      <c r="C15" s="12">
        <v>1850960.1689426533</v>
      </c>
      <c r="D15" s="8"/>
      <c r="E15" s="26">
        <f t="shared" si="0"/>
        <v>-4.011605919499843</v>
      </c>
      <c r="F15" s="24"/>
      <c r="G15" s="29">
        <f t="shared" si="1"/>
        <v>40.67420178233764</v>
      </c>
      <c r="H15" s="27"/>
      <c r="I15" s="26">
        <f t="shared" si="2"/>
        <v>-1.6316886864095672</v>
      </c>
    </row>
    <row r="16" spans="1:9" s="18" customFormat="1" ht="12">
      <c r="A16" s="7" t="s">
        <v>2</v>
      </c>
      <c r="B16" s="8">
        <v>1418481.6193924113</v>
      </c>
      <c r="C16" s="8">
        <v>1237907.1476759966</v>
      </c>
      <c r="D16" s="8"/>
      <c r="E16" s="24">
        <f t="shared" si="0"/>
        <v>-12.730124186858433</v>
      </c>
      <c r="F16" s="24"/>
      <c r="G16" s="27">
        <f t="shared" si="1"/>
        <v>29.92019392459293</v>
      </c>
      <c r="H16" s="27"/>
      <c r="I16" s="24">
        <f t="shared" si="2"/>
        <v>-3.8088778435495514</v>
      </c>
    </row>
    <row r="17" spans="1:9" s="18" customFormat="1" ht="12">
      <c r="A17" s="7" t="s">
        <v>3</v>
      </c>
      <c r="B17" s="8">
        <v>509835.01375217014</v>
      </c>
      <c r="C17" s="8">
        <v>613053.0212666567</v>
      </c>
      <c r="D17" s="8"/>
      <c r="E17" s="24">
        <f t="shared" si="0"/>
        <v>20.24537443100381</v>
      </c>
      <c r="F17" s="24"/>
      <c r="G17" s="27">
        <f t="shared" si="1"/>
        <v>10.75400785774471</v>
      </c>
      <c r="H17" s="27"/>
      <c r="I17" s="24">
        <f t="shared" si="2"/>
        <v>2.1771891571399884</v>
      </c>
    </row>
    <row r="18" spans="1:9" s="18" customFormat="1" ht="12">
      <c r="A18" s="11" t="s">
        <v>4</v>
      </c>
      <c r="B18" s="12">
        <v>369893.3011438496</v>
      </c>
      <c r="C18" s="12">
        <v>385549.79729474</v>
      </c>
      <c r="D18" s="8"/>
      <c r="E18" s="26">
        <f t="shared" si="0"/>
        <v>4.232706054009256</v>
      </c>
      <c r="F18" s="24"/>
      <c r="G18" s="29">
        <f t="shared" si="1"/>
        <v>7.802201417578017</v>
      </c>
      <c r="H18" s="27"/>
      <c r="I18" s="26">
        <f t="shared" si="2"/>
        <v>0.33024425174782074</v>
      </c>
    </row>
    <row r="19" spans="1:9" s="18" customFormat="1" ht="12">
      <c r="A19" s="7" t="s">
        <v>5</v>
      </c>
      <c r="B19" s="8">
        <v>361707.15464538964</v>
      </c>
      <c r="C19" s="8">
        <v>376164.90412774</v>
      </c>
      <c r="D19" s="8"/>
      <c r="E19" s="24">
        <f t="shared" si="0"/>
        <v>3.99708695188086</v>
      </c>
      <c r="F19" s="24"/>
      <c r="G19" s="27">
        <f t="shared" si="1"/>
        <v>7.629530099613414</v>
      </c>
      <c r="H19" s="27"/>
      <c r="I19" s="24">
        <f t="shared" si="2"/>
        <v>0.30495895210147056</v>
      </c>
    </row>
    <row r="20" spans="1:9" s="18" customFormat="1" ht="12">
      <c r="A20" s="7" t="s">
        <v>6</v>
      </c>
      <c r="B20" s="8">
        <v>8186.14649846</v>
      </c>
      <c r="C20" s="8">
        <v>9384.893167000002</v>
      </c>
      <c r="D20" s="8"/>
      <c r="E20" s="24">
        <f t="shared" si="0"/>
        <v>14.643601464565933</v>
      </c>
      <c r="F20" s="24"/>
      <c r="G20" s="27">
        <f t="shared" si="1"/>
        <v>0.17267131796460194</v>
      </c>
      <c r="H20" s="27"/>
      <c r="I20" s="24">
        <f t="shared" si="2"/>
        <v>0.02528529964634975</v>
      </c>
    </row>
    <row r="21" spans="1:9" s="18" customFormat="1" ht="12">
      <c r="A21" s="7" t="s">
        <v>7</v>
      </c>
      <c r="B21" s="9" t="s">
        <v>18</v>
      </c>
      <c r="C21" s="9" t="s">
        <v>18</v>
      </c>
      <c r="D21" s="9"/>
      <c r="E21" s="27"/>
      <c r="F21" s="27"/>
      <c r="G21" s="43"/>
      <c r="H21" s="43"/>
      <c r="I21" s="27"/>
    </row>
    <row r="22" spans="1:9" s="18" customFormat="1" ht="12">
      <c r="A22" s="13" t="s">
        <v>8</v>
      </c>
      <c r="B22" s="14">
        <v>0</v>
      </c>
      <c r="C22" s="14">
        <v>0</v>
      </c>
      <c r="D22" s="8"/>
      <c r="E22" s="28"/>
      <c r="F22" s="24"/>
      <c r="G22" s="114">
        <f>+B22/$B$12*100</f>
        <v>0</v>
      </c>
      <c r="H22" s="27"/>
      <c r="I22" s="28">
        <f>+G22*E22/100</f>
        <v>0</v>
      </c>
    </row>
    <row r="23" spans="1:9" s="18" customFormat="1" ht="12">
      <c r="A23" s="21" t="s">
        <v>9</v>
      </c>
      <c r="B23" s="6"/>
      <c r="C23" s="6"/>
      <c r="E23" s="97"/>
      <c r="F23" s="124"/>
      <c r="G23" s="46"/>
      <c r="H23" s="43"/>
      <c r="I23" s="34"/>
    </row>
    <row r="24" spans="1:9" s="18" customFormat="1" ht="12">
      <c r="A24" s="11" t="s">
        <v>10</v>
      </c>
      <c r="B24" s="15" t="s">
        <v>18</v>
      </c>
      <c r="C24" s="15" t="s">
        <v>18</v>
      </c>
      <c r="D24" s="9"/>
      <c r="E24" s="29"/>
      <c r="F24" s="27"/>
      <c r="G24" s="44"/>
      <c r="H24" s="43"/>
      <c r="I24" s="29"/>
    </row>
    <row r="25" spans="1:9" s="18" customFormat="1" ht="12">
      <c r="A25" s="11" t="s">
        <v>11</v>
      </c>
      <c r="B25" s="16">
        <v>2442673.8412892707</v>
      </c>
      <c r="C25" s="16">
        <v>2012490.1972052811</v>
      </c>
      <c r="D25" s="117"/>
      <c r="E25" s="98">
        <f>+C25/B25*100-100</f>
        <v>-17.611178242975484</v>
      </c>
      <c r="F25" s="124"/>
      <c r="G25" s="29">
        <f aca="true" t="shared" si="3" ref="G25:G35">+B25/$B$12*100</f>
        <v>51.52359680008435</v>
      </c>
      <c r="H25" s="27"/>
      <c r="I25" s="26">
        <f aca="true" t="shared" si="4" ref="I25:I35">+G25*E25/100</f>
        <v>-9.073912469654868</v>
      </c>
    </row>
    <row r="26" spans="1:9" s="18" customFormat="1" ht="12">
      <c r="A26" s="7" t="s">
        <v>12</v>
      </c>
      <c r="B26" s="8">
        <v>275231.43715442996</v>
      </c>
      <c r="C26" s="8">
        <v>93526.12629885002</v>
      </c>
      <c r="D26" s="8"/>
      <c r="E26" s="24">
        <f>+C26/B26*100-100</f>
        <v>-66.01909750361354</v>
      </c>
      <c r="F26" s="24"/>
      <c r="G26" s="27">
        <f t="shared" si="3"/>
        <v>5.805487967713184</v>
      </c>
      <c r="H26" s="27"/>
      <c r="I26" s="24">
        <f t="shared" si="4"/>
        <v>-3.8327307619651183</v>
      </c>
    </row>
    <row r="27" spans="1:9" s="18" customFormat="1" ht="12">
      <c r="A27" s="7" t="s">
        <v>13</v>
      </c>
      <c r="B27" s="8">
        <v>29101.8068315595</v>
      </c>
      <c r="C27" s="8">
        <v>17539.94360115</v>
      </c>
      <c r="D27" s="8"/>
      <c r="E27" s="24">
        <f>+C27/B27*100-100</f>
        <v>-39.729021972172596</v>
      </c>
      <c r="F27" s="24"/>
      <c r="G27" s="27">
        <f t="shared" si="3"/>
        <v>0.6138477172014893</v>
      </c>
      <c r="H27" s="27"/>
      <c r="I27" s="24">
        <f t="shared" si="4"/>
        <v>-0.2438756944426596</v>
      </c>
    </row>
    <row r="28" spans="1:9" s="18" customFormat="1" ht="12">
      <c r="A28" s="7" t="s">
        <v>45</v>
      </c>
      <c r="B28" s="8">
        <v>0</v>
      </c>
      <c r="C28" s="8">
        <v>0</v>
      </c>
      <c r="D28" s="8"/>
      <c r="E28" s="24"/>
      <c r="F28" s="24"/>
      <c r="G28" s="27">
        <f t="shared" si="3"/>
        <v>0</v>
      </c>
      <c r="H28" s="27"/>
      <c r="I28" s="24">
        <f t="shared" si="4"/>
        <v>0</v>
      </c>
    </row>
    <row r="29" spans="1:9" s="18" customFormat="1" ht="12">
      <c r="A29" s="7" t="s">
        <v>14</v>
      </c>
      <c r="B29" s="8">
        <v>20641.5493452</v>
      </c>
      <c r="C29" s="8">
        <v>13125.32647072</v>
      </c>
      <c r="D29" s="8"/>
      <c r="E29" s="24">
        <f>+C29/B29*100-100</f>
        <v>-36.41307514655061</v>
      </c>
      <c r="F29" s="24"/>
      <c r="G29" s="27">
        <f t="shared" si="3"/>
        <v>0.43539454503258135</v>
      </c>
      <c r="H29" s="27"/>
      <c r="I29" s="24">
        <f t="shared" si="4"/>
        <v>-0.15854054286669597</v>
      </c>
    </row>
    <row r="30" spans="1:9" s="18" customFormat="1" ht="12">
      <c r="A30" s="7" t="s">
        <v>15</v>
      </c>
      <c r="B30" s="8">
        <v>1043224.2717734306</v>
      </c>
      <c r="C30" s="8">
        <v>1136106.1940353073</v>
      </c>
      <c r="D30" s="8"/>
      <c r="E30" s="24">
        <f>+C30/B30*100-100</f>
        <v>8.90335134783453</v>
      </c>
      <c r="F30" s="24"/>
      <c r="G30" s="27">
        <f t="shared" si="3"/>
        <v>22.004848065407558</v>
      </c>
      <c r="H30" s="27"/>
      <c r="I30" s="24">
        <f t="shared" si="4"/>
        <v>1.9591689368204044</v>
      </c>
    </row>
    <row r="31" spans="1:9" s="18" customFormat="1" ht="12">
      <c r="A31" s="7" t="s">
        <v>46</v>
      </c>
      <c r="B31" s="8">
        <v>27487.919060999993</v>
      </c>
      <c r="C31" s="8">
        <v>19987.520967</v>
      </c>
      <c r="D31" s="8"/>
      <c r="E31" s="24">
        <f>+C31/B31*100-100</f>
        <v>-27.28616188571945</v>
      </c>
      <c r="F31" s="24"/>
      <c r="G31" s="27">
        <f t="shared" si="3"/>
        <v>0.5798057991339484</v>
      </c>
      <c r="H31" s="27"/>
      <c r="I31" s="24">
        <f t="shared" si="4"/>
        <v>-0.1582067489744785</v>
      </c>
    </row>
    <row r="32" spans="1:9" s="18" customFormat="1" ht="12">
      <c r="A32" s="7" t="s">
        <v>47</v>
      </c>
      <c r="B32" s="8">
        <v>69469.96239399</v>
      </c>
      <c r="C32" s="8">
        <v>63293.80031158001</v>
      </c>
      <c r="D32" s="8"/>
      <c r="E32" s="24">
        <f>+C32/B32*100-100</f>
        <v>-8.890406543453537</v>
      </c>
      <c r="F32" s="24"/>
      <c r="G32" s="27">
        <f t="shared" si="3"/>
        <v>1.4653378079390846</v>
      </c>
      <c r="H32" s="27"/>
      <c r="I32" s="24">
        <f t="shared" si="4"/>
        <v>-0.130274488360715</v>
      </c>
    </row>
    <row r="33" spans="1:9" s="18" customFormat="1" ht="12">
      <c r="A33" s="7" t="s">
        <v>16</v>
      </c>
      <c r="B33" s="8">
        <v>111849.36510122006</v>
      </c>
      <c r="C33" s="8">
        <v>61478.34693694998</v>
      </c>
      <c r="D33" s="8"/>
      <c r="E33" s="24">
        <f>+C33/B33*100-100</f>
        <v>-45.03469297182504</v>
      </c>
      <c r="F33" s="24"/>
      <c r="G33" s="27">
        <f t="shared" si="3"/>
        <v>2.3592513631615155</v>
      </c>
      <c r="H33" s="27"/>
      <c r="I33" s="24">
        <f t="shared" si="4"/>
        <v>-1.0624816078333854</v>
      </c>
    </row>
    <row r="34" spans="1:9" s="18" customFormat="1" ht="12">
      <c r="A34" s="7" t="s">
        <v>48</v>
      </c>
      <c r="B34" s="8">
        <v>0</v>
      </c>
      <c r="C34" s="8">
        <v>0</v>
      </c>
      <c r="D34" s="8"/>
      <c r="E34" s="24"/>
      <c r="F34" s="24"/>
      <c r="G34" s="27">
        <f t="shared" si="3"/>
        <v>0</v>
      </c>
      <c r="H34" s="27"/>
      <c r="I34" s="24">
        <f t="shared" si="4"/>
        <v>0</v>
      </c>
    </row>
    <row r="35" spans="1:9" s="18" customFormat="1" ht="12">
      <c r="A35" s="7" t="s">
        <v>17</v>
      </c>
      <c r="B35" s="8">
        <v>865667.5296284403</v>
      </c>
      <c r="C35" s="8">
        <v>607432.9385837237</v>
      </c>
      <c r="D35" s="8"/>
      <c r="E35" s="24">
        <f>+C35/B35*100-100</f>
        <v>-29.83068928963472</v>
      </c>
      <c r="F35" s="24"/>
      <c r="G35" s="27">
        <f t="shared" si="3"/>
        <v>18.25962353449498</v>
      </c>
      <c r="H35" s="27"/>
      <c r="I35" s="24">
        <f t="shared" si="4"/>
        <v>-5.446971562032215</v>
      </c>
    </row>
    <row r="36" spans="1:9" s="19" customFormat="1" ht="11.25">
      <c r="A36" s="138" t="s">
        <v>21</v>
      </c>
      <c r="B36" s="138"/>
      <c r="C36" s="138"/>
      <c r="D36" s="138"/>
      <c r="E36" s="138"/>
      <c r="F36" s="138"/>
      <c r="G36" s="138"/>
      <c r="H36" s="138"/>
      <c r="I36" s="138"/>
    </row>
    <row r="37" spans="1:9" s="19" customFormat="1" ht="11.25">
      <c r="A37" s="128" t="s">
        <v>29</v>
      </c>
      <c r="B37" s="128"/>
      <c r="C37" s="128"/>
      <c r="D37" s="128"/>
      <c r="E37" s="128"/>
      <c r="F37" s="128"/>
      <c r="G37" s="128"/>
      <c r="H37" s="128"/>
      <c r="I37" s="128"/>
    </row>
    <row r="38" spans="1:9" s="19" customFormat="1" ht="11.25">
      <c r="A38" s="128" t="s">
        <v>30</v>
      </c>
      <c r="B38" s="128"/>
      <c r="C38" s="128"/>
      <c r="D38" s="128"/>
      <c r="E38" s="128"/>
      <c r="F38" s="128"/>
      <c r="G38" s="128"/>
      <c r="H38" s="128"/>
      <c r="I38" s="128"/>
    </row>
    <row r="39" spans="1:9" s="19" customFormat="1" ht="11.25">
      <c r="A39" s="128" t="s">
        <v>20</v>
      </c>
      <c r="B39" s="128"/>
      <c r="C39" s="128"/>
      <c r="D39" s="128"/>
      <c r="E39" s="128"/>
      <c r="F39" s="128"/>
      <c r="G39" s="128"/>
      <c r="H39" s="128"/>
      <c r="I39" s="128"/>
    </row>
    <row r="40" spans="1:9" s="19" customFormat="1" ht="11.25">
      <c r="A40" s="128" t="s">
        <v>22</v>
      </c>
      <c r="B40" s="128"/>
      <c r="C40" s="128"/>
      <c r="D40" s="128"/>
      <c r="E40" s="128"/>
      <c r="F40" s="128"/>
      <c r="G40" s="128"/>
      <c r="H40" s="128"/>
      <c r="I40" s="128"/>
    </row>
  </sheetData>
  <sheetProtection/>
  <mergeCells count="10">
    <mergeCell ref="A39:I39"/>
    <mergeCell ref="E10:E11"/>
    <mergeCell ref="B10:C10"/>
    <mergeCell ref="A10:A11"/>
    <mergeCell ref="A40:I40"/>
    <mergeCell ref="G10:G11"/>
    <mergeCell ref="I10:I11"/>
    <mergeCell ref="A36:I36"/>
    <mergeCell ref="A37:I37"/>
    <mergeCell ref="A38:I38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18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5" sqref="A15"/>
    </sheetView>
  </sheetViews>
  <sheetFormatPr defaultColWidth="11.421875" defaultRowHeight="15"/>
  <cols>
    <col min="1" max="1" width="38.140625" style="5" customWidth="1"/>
    <col min="2" max="2" width="14.7109375" style="5" customWidth="1"/>
    <col min="3" max="10" width="13.28125" style="20" customWidth="1"/>
    <col min="11" max="16384" width="11.421875" style="20" customWidth="1"/>
  </cols>
  <sheetData>
    <row r="1" ht="14.25"/>
    <row r="2" ht="14.25"/>
    <row r="3" ht="14.25">
      <c r="J3" s="93" t="s">
        <v>90</v>
      </c>
    </row>
    <row r="4" ht="14.25"/>
    <row r="5" ht="14.25"/>
    <row r="6" spans="1:2" s="17" customFormat="1" ht="12.75">
      <c r="A6" s="1" t="s">
        <v>23</v>
      </c>
      <c r="B6" s="1"/>
    </row>
    <row r="7" spans="1:2" s="17" customFormat="1" ht="12.75">
      <c r="A7" s="1" t="s">
        <v>108</v>
      </c>
      <c r="B7" s="66"/>
    </row>
    <row r="8" spans="1:2" s="17" customFormat="1" ht="12.75">
      <c r="A8" s="1" t="s">
        <v>25</v>
      </c>
      <c r="B8" s="1"/>
    </row>
    <row r="9" spans="1:2" s="17" customFormat="1" ht="12.75">
      <c r="A9" s="1" t="s">
        <v>51</v>
      </c>
      <c r="B9" s="1"/>
    </row>
    <row r="10" spans="1:10" s="33" customFormat="1" ht="12">
      <c r="A10" s="41"/>
      <c r="B10" s="38" t="s">
        <v>63</v>
      </c>
      <c r="C10" s="67">
        <v>2009</v>
      </c>
      <c r="D10" s="67">
        <v>2010</v>
      </c>
      <c r="E10" s="67">
        <v>2011</v>
      </c>
      <c r="F10" s="67">
        <v>2012</v>
      </c>
      <c r="G10" s="67">
        <v>2013</v>
      </c>
      <c r="H10" s="67">
        <v>2014</v>
      </c>
      <c r="I10" s="67" t="s">
        <v>27</v>
      </c>
      <c r="J10" s="67" t="s">
        <v>28</v>
      </c>
    </row>
    <row r="11" spans="1:10" s="33" customFormat="1" ht="12">
      <c r="A11" s="69" t="s">
        <v>26</v>
      </c>
      <c r="B11" s="69" t="s">
        <v>24</v>
      </c>
      <c r="C11" s="68">
        <v>2394594.2469556574</v>
      </c>
      <c r="D11" s="68">
        <v>2875000.0000000005</v>
      </c>
      <c r="E11" s="68">
        <v>3467948.9453359894</v>
      </c>
      <c r="F11" s="68">
        <v>2646761.382581087</v>
      </c>
      <c r="G11" s="68">
        <v>3130864.2553971917</v>
      </c>
      <c r="H11" s="68">
        <v>3425116.495234142</v>
      </c>
      <c r="I11" s="68">
        <v>4740883.775577702</v>
      </c>
      <c r="J11" s="68">
        <v>4249000.163442674</v>
      </c>
    </row>
    <row r="12" spans="1:10" s="33" customFormat="1" ht="12">
      <c r="A12" s="69" t="s">
        <v>61</v>
      </c>
      <c r="B12" s="69" t="s">
        <v>24</v>
      </c>
      <c r="C12" s="68">
        <v>153326071.93739745</v>
      </c>
      <c r="D12" s="68">
        <v>164741238.0477997</v>
      </c>
      <c r="E12" s="68">
        <v>188068418.20857304</v>
      </c>
      <c r="F12" s="68">
        <v>205412910.28961694</v>
      </c>
      <c r="G12" s="68">
        <v>224872398.28670833</v>
      </c>
      <c r="H12" s="68">
        <v>243490502.63509014</v>
      </c>
      <c r="I12" s="68">
        <v>262484880.20622662</v>
      </c>
      <c r="J12" s="68">
        <v>273396638.8525859</v>
      </c>
    </row>
    <row r="13" spans="1:10" s="33" customFormat="1" ht="12">
      <c r="A13" s="70" t="s">
        <v>64</v>
      </c>
      <c r="B13" s="70" t="s">
        <v>66</v>
      </c>
      <c r="C13" s="71">
        <v>1.5617658606250362</v>
      </c>
      <c r="D13" s="71">
        <v>1.7451610987443342</v>
      </c>
      <c r="E13" s="71">
        <v>1.843982619926084</v>
      </c>
      <c r="F13" s="71">
        <v>1.2885078054974002</v>
      </c>
      <c r="G13" s="71">
        <v>1.3922848154113585</v>
      </c>
      <c r="H13" s="71">
        <v>1.4066735491392994</v>
      </c>
      <c r="I13" s="71">
        <v>1.8061549952336033</v>
      </c>
      <c r="J13" s="71">
        <v>1.5541523046059516</v>
      </c>
    </row>
    <row r="14" spans="1:2" s="19" customFormat="1" ht="11.25">
      <c r="A14" s="30" t="s">
        <v>125</v>
      </c>
      <c r="B14" s="30"/>
    </row>
    <row r="15" spans="1:2" s="19" customFormat="1" ht="11.25">
      <c r="A15" s="30" t="s">
        <v>29</v>
      </c>
      <c r="B15" s="30"/>
    </row>
    <row r="16" spans="1:2" s="19" customFormat="1" ht="11.25">
      <c r="A16" s="30" t="s">
        <v>30</v>
      </c>
      <c r="B16" s="30"/>
    </row>
    <row r="17" spans="1:2" s="19" customFormat="1" ht="11.25">
      <c r="A17" s="30" t="s">
        <v>65</v>
      </c>
      <c r="B17" s="30"/>
    </row>
    <row r="18" spans="1:2" s="19" customFormat="1" ht="11.25">
      <c r="A18" s="30" t="s">
        <v>22</v>
      </c>
      <c r="B18" s="30"/>
    </row>
  </sheetData>
  <sheetProtection/>
  <hyperlinks>
    <hyperlink ref="J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18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5" sqref="A15"/>
    </sheetView>
  </sheetViews>
  <sheetFormatPr defaultColWidth="11.421875" defaultRowHeight="15"/>
  <cols>
    <col min="1" max="1" width="38.140625" style="5" customWidth="1"/>
    <col min="2" max="2" width="21.421875" style="5" customWidth="1"/>
    <col min="3" max="10" width="13.28125" style="20" customWidth="1"/>
    <col min="11" max="16384" width="11.421875" style="20" customWidth="1"/>
  </cols>
  <sheetData>
    <row r="1" ht="14.25"/>
    <row r="2" ht="14.25"/>
    <row r="3" ht="14.25">
      <c r="J3" s="93" t="s">
        <v>90</v>
      </c>
    </row>
    <row r="4" ht="14.25"/>
    <row r="5" ht="14.25"/>
    <row r="6" spans="1:2" s="17" customFormat="1" ht="12.75">
      <c r="A6" s="1" t="s">
        <v>23</v>
      </c>
      <c r="B6" s="1"/>
    </row>
    <row r="7" spans="1:2" s="17" customFormat="1" ht="12.75">
      <c r="A7" s="1" t="s">
        <v>107</v>
      </c>
      <c r="B7" s="66"/>
    </row>
    <row r="8" spans="1:2" s="17" customFormat="1" ht="12.75">
      <c r="A8" s="1" t="s">
        <v>25</v>
      </c>
      <c r="B8" s="1"/>
    </row>
    <row r="9" spans="1:2" s="17" customFormat="1" ht="12.75">
      <c r="A9" s="1" t="s">
        <v>51</v>
      </c>
      <c r="B9" s="1"/>
    </row>
    <row r="10" spans="1:10" s="33" customFormat="1" ht="12">
      <c r="A10" s="41"/>
      <c r="B10" s="38" t="s">
        <v>63</v>
      </c>
      <c r="C10" s="67">
        <v>2009</v>
      </c>
      <c r="D10" s="67">
        <v>2010</v>
      </c>
      <c r="E10" s="67">
        <v>2011</v>
      </c>
      <c r="F10" s="67">
        <v>2012</v>
      </c>
      <c r="G10" s="67">
        <v>2013</v>
      </c>
      <c r="H10" s="67">
        <v>2014</v>
      </c>
      <c r="I10" s="67" t="s">
        <v>27</v>
      </c>
      <c r="J10" s="67" t="s">
        <v>28</v>
      </c>
    </row>
    <row r="11" spans="1:10" s="33" customFormat="1" ht="12">
      <c r="A11" s="69" t="s">
        <v>26</v>
      </c>
      <c r="B11" s="69" t="s">
        <v>24</v>
      </c>
      <c r="C11" s="68">
        <v>2394594.2469556574</v>
      </c>
      <c r="D11" s="68">
        <v>2875000.0000000005</v>
      </c>
      <c r="E11" s="68">
        <v>3467948.9453359894</v>
      </c>
      <c r="F11" s="68">
        <v>2646761.382581087</v>
      </c>
      <c r="G11" s="68">
        <v>3130864.2553971917</v>
      </c>
      <c r="H11" s="68">
        <v>3425116.495234142</v>
      </c>
      <c r="I11" s="68">
        <v>4740883.775577702</v>
      </c>
      <c r="J11" s="68">
        <v>4249000.163442674</v>
      </c>
    </row>
    <row r="12" spans="1:10" s="33" customFormat="1" ht="12">
      <c r="A12" s="69" t="s">
        <v>67</v>
      </c>
      <c r="B12" s="69" t="s">
        <v>62</v>
      </c>
      <c r="C12" s="68">
        <v>504647</v>
      </c>
      <c r="D12" s="68">
        <v>544924</v>
      </c>
      <c r="E12" s="68">
        <v>619894</v>
      </c>
      <c r="F12" s="68">
        <v>664240</v>
      </c>
      <c r="G12" s="68">
        <v>710497</v>
      </c>
      <c r="H12" s="68">
        <v>757065</v>
      </c>
      <c r="I12" s="68">
        <v>799312</v>
      </c>
      <c r="J12" s="68">
        <v>862675</v>
      </c>
    </row>
    <row r="13" spans="1:10" s="33" customFormat="1" ht="12">
      <c r="A13" s="70" t="s">
        <v>64</v>
      </c>
      <c r="B13" s="70" t="s">
        <v>66</v>
      </c>
      <c r="C13" s="71">
        <v>0.4745087649298732</v>
      </c>
      <c r="D13" s="71">
        <v>0.5275965088709619</v>
      </c>
      <c r="E13" s="71">
        <v>0.5594422506647894</v>
      </c>
      <c r="F13" s="71">
        <v>0.39846461859886284</v>
      </c>
      <c r="G13" s="71">
        <v>0.4406583356998259</v>
      </c>
      <c r="H13" s="71">
        <v>0.4524203992040501</v>
      </c>
      <c r="I13" s="71">
        <v>0.5931205556250503</v>
      </c>
      <c r="J13" s="71">
        <v>0.492537764910618</v>
      </c>
    </row>
    <row r="14" spans="1:2" s="19" customFormat="1" ht="11.25">
      <c r="A14" s="30" t="s">
        <v>126</v>
      </c>
      <c r="B14" s="30"/>
    </row>
    <row r="15" spans="1:2" s="19" customFormat="1" ht="11.25">
      <c r="A15" s="30" t="s">
        <v>29</v>
      </c>
      <c r="B15" s="30"/>
    </row>
    <row r="16" spans="1:2" s="19" customFormat="1" ht="11.25">
      <c r="A16" s="30" t="s">
        <v>30</v>
      </c>
      <c r="B16" s="30"/>
    </row>
    <row r="17" spans="1:2" s="19" customFormat="1" ht="11.25">
      <c r="A17" s="30" t="s">
        <v>68</v>
      </c>
      <c r="B17" s="30"/>
    </row>
    <row r="18" spans="1:2" s="19" customFormat="1" ht="11.25">
      <c r="A18" s="30" t="s">
        <v>22</v>
      </c>
      <c r="B18" s="30"/>
    </row>
  </sheetData>
  <sheetProtection/>
  <hyperlinks>
    <hyperlink ref="J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G22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5" sqref="A15"/>
    </sheetView>
  </sheetViews>
  <sheetFormatPr defaultColWidth="11.421875" defaultRowHeight="15"/>
  <cols>
    <col min="1" max="1" width="38.140625" style="5" customWidth="1"/>
    <col min="2" max="2" width="21.421875" style="5" customWidth="1"/>
    <col min="3" max="7" width="13.28125" style="20" customWidth="1"/>
    <col min="8" max="16384" width="11.421875" style="20" customWidth="1"/>
  </cols>
  <sheetData>
    <row r="1" ht="14.25"/>
    <row r="2" ht="14.25"/>
    <row r="3" ht="14.25">
      <c r="G3" s="93" t="s">
        <v>90</v>
      </c>
    </row>
    <row r="4" ht="14.25"/>
    <row r="5" ht="14.25"/>
    <row r="6" spans="1:2" s="17" customFormat="1" ht="12.75">
      <c r="A6" s="1" t="s">
        <v>23</v>
      </c>
      <c r="B6" s="1"/>
    </row>
    <row r="7" spans="1:2" s="17" customFormat="1" ht="12.75">
      <c r="A7" s="1" t="s">
        <v>106</v>
      </c>
      <c r="B7" s="66"/>
    </row>
    <row r="8" spans="1:2" s="17" customFormat="1" ht="12.75">
      <c r="A8" s="1" t="s">
        <v>25</v>
      </c>
      <c r="B8" s="1"/>
    </row>
    <row r="9" spans="1:2" s="17" customFormat="1" ht="12.75">
      <c r="A9" s="1" t="s">
        <v>80</v>
      </c>
      <c r="B9" s="1"/>
    </row>
    <row r="10" spans="1:7" s="33" customFormat="1" ht="12">
      <c r="A10" s="87"/>
      <c r="B10" s="89" t="s">
        <v>63</v>
      </c>
      <c r="C10" s="67">
        <v>2011</v>
      </c>
      <c r="D10" s="67">
        <v>2012</v>
      </c>
      <c r="E10" s="67">
        <v>2013</v>
      </c>
      <c r="F10" s="67">
        <v>2014</v>
      </c>
      <c r="G10" s="67" t="s">
        <v>27</v>
      </c>
    </row>
    <row r="11" spans="1:7" s="33" customFormat="1" ht="12">
      <c r="A11" s="69" t="s">
        <v>76</v>
      </c>
      <c r="B11" s="69" t="s">
        <v>24</v>
      </c>
      <c r="C11" s="68">
        <v>401226.04020576505</v>
      </c>
      <c r="D11" s="68">
        <v>354557.95610863087</v>
      </c>
      <c r="E11" s="68">
        <v>328382.69600137806</v>
      </c>
      <c r="F11" s="68">
        <v>203811.46908139298</v>
      </c>
      <c r="G11" s="68">
        <v>374845.9029629125</v>
      </c>
    </row>
    <row r="12" spans="1:7" s="33" customFormat="1" ht="12">
      <c r="A12" s="69" t="s">
        <v>85</v>
      </c>
      <c r="B12" s="69" t="s">
        <v>62</v>
      </c>
      <c r="C12" s="68">
        <v>200753</v>
      </c>
      <c r="D12" s="68">
        <v>205549</v>
      </c>
      <c r="E12" s="68">
        <v>205700</v>
      </c>
      <c r="F12" s="68">
        <v>213740</v>
      </c>
      <c r="G12" s="68">
        <v>232984</v>
      </c>
    </row>
    <row r="13" spans="1:7" s="33" customFormat="1" ht="12">
      <c r="A13" s="70" t="s">
        <v>64</v>
      </c>
      <c r="B13" s="70" t="s">
        <v>66</v>
      </c>
      <c r="C13" s="71">
        <v>0.19986054515039128</v>
      </c>
      <c r="D13" s="71">
        <v>0.17249315545618363</v>
      </c>
      <c r="E13" s="71">
        <v>0.15964156344257563</v>
      </c>
      <c r="F13" s="71">
        <v>0.09535485593777158</v>
      </c>
      <c r="G13" s="71">
        <v>0.1608891181209493</v>
      </c>
    </row>
    <row r="14" spans="1:2" s="19" customFormat="1" ht="11.25">
      <c r="A14" s="86" t="s">
        <v>127</v>
      </c>
      <c r="B14" s="86"/>
    </row>
    <row r="15" spans="1:2" s="19" customFormat="1" ht="11.25">
      <c r="A15" s="86" t="s">
        <v>29</v>
      </c>
      <c r="B15" s="86"/>
    </row>
    <row r="16" spans="1:2" s="19" customFormat="1" ht="11.25">
      <c r="A16" s="86" t="s">
        <v>84</v>
      </c>
      <c r="B16" s="86"/>
    </row>
    <row r="17" spans="1:2" s="19" customFormat="1" ht="11.25">
      <c r="A17" s="86" t="s">
        <v>22</v>
      </c>
      <c r="B17" s="86"/>
    </row>
    <row r="22" spans="3:6" ht="14.25">
      <c r="C22" s="5"/>
      <c r="D22" s="5"/>
      <c r="E22" s="5"/>
      <c r="F22" s="5"/>
    </row>
  </sheetData>
  <sheetProtection/>
  <hyperlinks>
    <hyperlink ref="G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17"/>
  <sheetViews>
    <sheetView zoomScale="110" zoomScaleNormal="110" zoomScalePageLayoutView="0" workbookViewId="0" topLeftCell="A1">
      <pane xSplit="1" ySplit="10" topLeftCell="B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5" sqref="A15"/>
    </sheetView>
  </sheetViews>
  <sheetFormatPr defaultColWidth="11.421875" defaultRowHeight="15"/>
  <cols>
    <col min="1" max="1" width="38.140625" style="5" customWidth="1"/>
    <col min="2" max="2" width="21.421875" style="5" customWidth="1"/>
    <col min="3" max="7" width="13.28125" style="20" customWidth="1"/>
    <col min="8" max="16384" width="11.421875" style="20" customWidth="1"/>
  </cols>
  <sheetData>
    <row r="1" ht="14.25"/>
    <row r="2" ht="14.25"/>
    <row r="3" ht="14.25">
      <c r="G3" s="93" t="s">
        <v>90</v>
      </c>
    </row>
    <row r="4" ht="14.25"/>
    <row r="5" ht="14.25"/>
    <row r="6" spans="1:2" s="17" customFormat="1" ht="12.75">
      <c r="A6" s="1" t="s">
        <v>23</v>
      </c>
      <c r="B6" s="1"/>
    </row>
    <row r="7" spans="1:2" s="17" customFormat="1" ht="12.75">
      <c r="A7" s="1" t="s">
        <v>105</v>
      </c>
      <c r="B7" s="66"/>
    </row>
    <row r="8" spans="1:2" s="17" customFormat="1" ht="12.75">
      <c r="A8" s="1" t="s">
        <v>25</v>
      </c>
      <c r="B8" s="1"/>
    </row>
    <row r="9" spans="1:2" s="17" customFormat="1" ht="12.75">
      <c r="A9" s="1" t="s">
        <v>80</v>
      </c>
      <c r="B9" s="1"/>
    </row>
    <row r="10" spans="1:7" s="33" customFormat="1" ht="12">
      <c r="A10" s="87"/>
      <c r="B10" s="89" t="s">
        <v>63</v>
      </c>
      <c r="C10" s="67">
        <v>2011</v>
      </c>
      <c r="D10" s="67">
        <v>2012</v>
      </c>
      <c r="E10" s="67">
        <v>2013</v>
      </c>
      <c r="F10" s="67">
        <v>2014</v>
      </c>
      <c r="G10" s="67" t="s">
        <v>27</v>
      </c>
    </row>
    <row r="11" spans="1:7" s="33" customFormat="1" ht="12">
      <c r="A11" s="69" t="s">
        <v>76</v>
      </c>
      <c r="B11" s="69" t="s">
        <v>24</v>
      </c>
      <c r="C11" s="68">
        <v>1186752.1354442495</v>
      </c>
      <c r="D11" s="68">
        <v>1219779.497066781</v>
      </c>
      <c r="E11" s="68">
        <v>1206785.2550606516</v>
      </c>
      <c r="F11" s="68">
        <v>813880.0226057231</v>
      </c>
      <c r="G11" s="68">
        <v>1271073.8137063682</v>
      </c>
    </row>
    <row r="12" spans="1:7" s="33" customFormat="1" ht="12">
      <c r="A12" s="69" t="s">
        <v>67</v>
      </c>
      <c r="B12" s="69" t="s">
        <v>62</v>
      </c>
      <c r="C12" s="68">
        <v>619894</v>
      </c>
      <c r="D12" s="68">
        <v>664240</v>
      </c>
      <c r="E12" s="68">
        <v>710497</v>
      </c>
      <c r="F12" s="68">
        <v>757065</v>
      </c>
      <c r="G12" s="68">
        <v>799312</v>
      </c>
    </row>
    <row r="13" spans="1:7" s="33" customFormat="1" ht="12">
      <c r="A13" s="70" t="s">
        <v>64</v>
      </c>
      <c r="B13" s="70" t="s">
        <v>66</v>
      </c>
      <c r="C13" s="71">
        <v>0.19144436555995856</v>
      </c>
      <c r="D13" s="71">
        <v>0.18363535726044516</v>
      </c>
      <c r="E13" s="71">
        <v>0.1698508586328516</v>
      </c>
      <c r="F13" s="71">
        <v>0.10750464261400582</v>
      </c>
      <c r="G13" s="71">
        <v>0.1590209847601898</v>
      </c>
    </row>
    <row r="14" spans="1:2" s="19" customFormat="1" ht="11.25">
      <c r="A14" s="86" t="s">
        <v>127</v>
      </c>
      <c r="B14" s="86"/>
    </row>
    <row r="15" spans="1:2" s="19" customFormat="1" ht="11.25">
      <c r="A15" s="86" t="s">
        <v>29</v>
      </c>
      <c r="B15" s="86"/>
    </row>
    <row r="16" spans="1:2" s="19" customFormat="1" ht="11.25">
      <c r="A16" s="86" t="s">
        <v>84</v>
      </c>
      <c r="B16" s="86"/>
    </row>
    <row r="17" spans="1:2" s="19" customFormat="1" ht="11.25">
      <c r="A17" s="86" t="s">
        <v>22</v>
      </c>
      <c r="B17" s="86"/>
    </row>
  </sheetData>
  <sheetProtection/>
  <hyperlinks>
    <hyperlink ref="G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8.00390625" style="5" customWidth="1"/>
    <col min="4" max="4" width="0.85546875" style="20" customWidth="1"/>
    <col min="5" max="5" width="18.00390625" style="20" customWidth="1"/>
    <col min="6" max="6" width="0.85546875" style="20" customWidth="1"/>
    <col min="7" max="7" width="18.00390625" style="20" customWidth="1"/>
    <col min="8" max="8" width="0.85546875" style="20" customWidth="1"/>
    <col min="9" max="9" width="18.00390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3" s="17" customFormat="1" ht="12.75">
      <c r="A6" s="1" t="s">
        <v>23</v>
      </c>
      <c r="B6" s="2"/>
      <c r="C6" s="3"/>
    </row>
    <row r="7" spans="1:3" s="17" customFormat="1" ht="12.75">
      <c r="A7" s="1" t="s">
        <v>91</v>
      </c>
      <c r="B7" s="2"/>
      <c r="C7" s="3"/>
    </row>
    <row r="8" spans="1:3" s="17" customFormat="1" ht="12.75">
      <c r="A8" s="1" t="s">
        <v>25</v>
      </c>
      <c r="B8" s="2"/>
      <c r="C8" s="3"/>
    </row>
    <row r="9" spans="1:2" s="17" customFormat="1" ht="12.75">
      <c r="A9" s="1" t="s">
        <v>31</v>
      </c>
      <c r="B9" s="3"/>
    </row>
    <row r="10" spans="1:9" s="18" customFormat="1" ht="12">
      <c r="A10" s="139" t="s">
        <v>35</v>
      </c>
      <c r="B10" s="141" t="s">
        <v>100</v>
      </c>
      <c r="C10" s="141" t="s">
        <v>101</v>
      </c>
      <c r="D10" s="32"/>
      <c r="E10" s="141" t="s">
        <v>119</v>
      </c>
      <c r="F10" s="32"/>
      <c r="G10" s="141" t="s">
        <v>120</v>
      </c>
      <c r="H10" s="104"/>
      <c r="I10" s="139" t="s">
        <v>50</v>
      </c>
    </row>
    <row r="11" spans="1:9" s="33" customFormat="1" ht="12">
      <c r="A11" s="140"/>
      <c r="B11" s="142"/>
      <c r="C11" s="142"/>
      <c r="D11" s="32"/>
      <c r="E11" s="142"/>
      <c r="F11" s="32"/>
      <c r="G11" s="140"/>
      <c r="H11" s="104"/>
      <c r="I11" s="140"/>
    </row>
    <row r="12" spans="1:9" s="18" customFormat="1" ht="12">
      <c r="A12" s="35" t="s">
        <v>36</v>
      </c>
      <c r="B12" s="50">
        <f>+'Cuadro 12.'!Z12</f>
        <v>38057.31499711</v>
      </c>
      <c r="C12" s="50">
        <f>+'Cuadro 12.'!AD12</f>
        <v>127483.49686546999</v>
      </c>
      <c r="D12" s="51"/>
      <c r="E12" s="47">
        <f>+C12/B12*100-100</f>
        <v>234.9776432603058</v>
      </c>
      <c r="F12" s="51"/>
      <c r="G12" s="113">
        <f>+B12/$B$20*100</f>
        <v>1.6559546814809694</v>
      </c>
      <c r="H12" s="58"/>
      <c r="I12" s="47">
        <f>+G12*E12/100</f>
        <v>3.8911232840026857</v>
      </c>
    </row>
    <row r="13" spans="1:9" s="18" customFormat="1" ht="12">
      <c r="A13" s="36" t="s">
        <v>37</v>
      </c>
      <c r="B13" s="51">
        <f>+'Cuadro 12.'!Z13</f>
        <v>440190.66600825894</v>
      </c>
      <c r="C13" s="51">
        <f>+'Cuadro 12.'!AD13</f>
        <v>343040.14621365996</v>
      </c>
      <c r="D13" s="51"/>
      <c r="E13" s="48">
        <f aca="true" t="shared" si="0" ref="E13:E20">+C13/B13*100-100</f>
        <v>-22.07009991274468</v>
      </c>
      <c r="F13" s="51"/>
      <c r="G13" s="115">
        <f aca="true" t="shared" si="1" ref="G13:G20">+B13/$B$20*100</f>
        <v>19.15363167832403</v>
      </c>
      <c r="H13" s="58"/>
      <c r="I13" s="48">
        <f aca="true" t="shared" si="2" ref="I13:I20">+G13*E13/100</f>
        <v>-4.227225648325229</v>
      </c>
    </row>
    <row r="14" spans="1:9" s="18" customFormat="1" ht="12">
      <c r="A14" s="36" t="s">
        <v>38</v>
      </c>
      <c r="B14" s="51">
        <f>+'Cuadro 12.'!Z14</f>
        <v>362294.47597826034</v>
      </c>
      <c r="C14" s="51">
        <f>+'Cuadro 12.'!AD14</f>
        <v>260933.78554213158</v>
      </c>
      <c r="D14" s="51"/>
      <c r="E14" s="48">
        <f t="shared" si="0"/>
        <v>-27.97743193915298</v>
      </c>
      <c r="F14" s="51"/>
      <c r="G14" s="115">
        <f t="shared" si="1"/>
        <v>15.76420285079106</v>
      </c>
      <c r="H14" s="58"/>
      <c r="I14" s="48">
        <f t="shared" si="2"/>
        <v>-4.410419123330082</v>
      </c>
    </row>
    <row r="15" spans="1:9" s="18" customFormat="1" ht="12">
      <c r="A15" s="36" t="s">
        <v>39</v>
      </c>
      <c r="B15" s="51">
        <f>+'Cuadro 12.'!Z15</f>
        <v>249820.85567158018</v>
      </c>
      <c r="C15" s="51">
        <f>+'Cuadro 12.'!AD15</f>
        <v>190474.1412938141</v>
      </c>
      <c r="D15" s="51"/>
      <c r="E15" s="48">
        <f t="shared" si="0"/>
        <v>-23.755708552925853</v>
      </c>
      <c r="F15" s="51"/>
      <c r="G15" s="115">
        <f t="shared" si="1"/>
        <v>10.870236523841731</v>
      </c>
      <c r="H15" s="58"/>
      <c r="I15" s="48">
        <f t="shared" si="2"/>
        <v>-2.58230170761754</v>
      </c>
    </row>
    <row r="16" spans="1:9" s="18" customFormat="1" ht="12">
      <c r="A16" s="36" t="s">
        <v>40</v>
      </c>
      <c r="B16" s="51">
        <f>+'Cuadro 12.'!Z16</f>
        <v>2154.0174675</v>
      </c>
      <c r="C16" s="51">
        <f>+'Cuadro 12.'!AD16</f>
        <v>885.63293026</v>
      </c>
      <c r="D16" s="51"/>
      <c r="E16" s="48">
        <f t="shared" si="0"/>
        <v>-58.884598494557004</v>
      </c>
      <c r="F16" s="51"/>
      <c r="G16" s="115">
        <f t="shared" si="1"/>
        <v>0.09372587923160829</v>
      </c>
      <c r="H16" s="58"/>
      <c r="I16" s="48">
        <f t="shared" si="2"/>
        <v>-0.055190107671025924</v>
      </c>
    </row>
    <row r="17" spans="1:9" s="18" customFormat="1" ht="12">
      <c r="A17" s="36" t="s">
        <v>41</v>
      </c>
      <c r="B17" s="51">
        <f>+'Cuadro 12.'!Z17</f>
        <v>325282.60119490226</v>
      </c>
      <c r="C17" s="51">
        <f>+'Cuadro 12.'!AD17</f>
        <v>299206.41933161113</v>
      </c>
      <c r="D17" s="51"/>
      <c r="E17" s="48">
        <f t="shared" si="0"/>
        <v>-8.016469914930013</v>
      </c>
      <c r="F17" s="51"/>
      <c r="G17" s="115">
        <f t="shared" si="1"/>
        <v>14.153737495509336</v>
      </c>
      <c r="H17" s="58"/>
      <c r="I17" s="48">
        <f t="shared" si="2"/>
        <v>-1.1346301081656747</v>
      </c>
    </row>
    <row r="18" spans="1:9" s="18" customFormat="1" ht="12">
      <c r="A18" s="36" t="s">
        <v>42</v>
      </c>
      <c r="B18" s="51">
        <f>+'Cuadro 12.'!Z18</f>
        <v>681.6880748</v>
      </c>
      <c r="C18" s="51">
        <f>+'Cuadro 12.'!AD18</f>
        <v>15883.52549905</v>
      </c>
      <c r="D18" s="51"/>
      <c r="E18" s="48">
        <f t="shared" si="0"/>
        <v>2230.028364323383</v>
      </c>
      <c r="F18" s="51"/>
      <c r="G18" s="115">
        <f t="shared" si="1"/>
        <v>0.029661697333627755</v>
      </c>
      <c r="H18" s="58"/>
      <c r="I18" s="48">
        <f t="shared" si="2"/>
        <v>0.6614642638796515</v>
      </c>
    </row>
    <row r="19" spans="1:9" s="18" customFormat="1" ht="12">
      <c r="A19" s="36" t="s">
        <v>43</v>
      </c>
      <c r="B19" s="51">
        <f>+'Cuadro 12.'!Z19</f>
        <v>879728.3148960199</v>
      </c>
      <c r="C19" s="51">
        <f>+'Cuadro 12.'!AD19</f>
        <v>998602.8185613968</v>
      </c>
      <c r="D19" s="51"/>
      <c r="E19" s="48">
        <f t="shared" si="0"/>
        <v>13.51263812389935</v>
      </c>
      <c r="F19" s="51"/>
      <c r="G19" s="115">
        <f t="shared" si="1"/>
        <v>38.27884919348762</v>
      </c>
      <c r="H19" s="58"/>
      <c r="I19" s="48">
        <f t="shared" si="2"/>
        <v>5.172482369509147</v>
      </c>
    </row>
    <row r="20" spans="1:9" s="18" customFormat="1" ht="12">
      <c r="A20" s="37" t="s">
        <v>44</v>
      </c>
      <c r="B20" s="52">
        <f>+'Cuadro 12.'!Z20</f>
        <v>2298209.934288432</v>
      </c>
      <c r="C20" s="52">
        <f>+'Cuadro 12.'!AD20</f>
        <v>2236509.9662373937</v>
      </c>
      <c r="D20" s="54"/>
      <c r="E20" s="49">
        <f t="shared" si="0"/>
        <v>-2.6846967777180737</v>
      </c>
      <c r="F20" s="54"/>
      <c r="G20" s="116">
        <f t="shared" si="1"/>
        <v>100</v>
      </c>
      <c r="H20" s="59"/>
      <c r="I20" s="49">
        <f t="shared" si="2"/>
        <v>-2.6846967777180737</v>
      </c>
    </row>
    <row r="21" spans="1:9" s="19" customFormat="1" ht="11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</row>
    <row r="22" spans="1:9" s="19" customFormat="1" ht="11.25">
      <c r="A22" s="128" t="s">
        <v>30</v>
      </c>
      <c r="B22" s="128"/>
      <c r="C22" s="128"/>
      <c r="D22" s="128"/>
      <c r="E22" s="128"/>
      <c r="F22" s="128"/>
      <c r="G22" s="128"/>
      <c r="H22" s="128"/>
      <c r="I22" s="128"/>
    </row>
    <row r="23" spans="1:9" s="19" customFormat="1" ht="11.25">
      <c r="A23" s="128" t="s">
        <v>52</v>
      </c>
      <c r="B23" s="128"/>
      <c r="C23" s="128"/>
      <c r="D23" s="128"/>
      <c r="E23" s="128"/>
      <c r="F23" s="128"/>
      <c r="G23" s="128"/>
      <c r="H23" s="128"/>
      <c r="I23" s="128"/>
    </row>
    <row r="24" spans="1:9" s="19" customFormat="1" ht="11.25">
      <c r="A24" s="128" t="s">
        <v>20</v>
      </c>
      <c r="B24" s="128"/>
      <c r="C24" s="128"/>
      <c r="D24" s="128"/>
      <c r="E24" s="128"/>
      <c r="F24" s="128"/>
      <c r="G24" s="128"/>
      <c r="H24" s="128"/>
      <c r="I24" s="128"/>
    </row>
    <row r="25" spans="1:9" s="19" customFormat="1" ht="11.25">
      <c r="A25" s="128" t="s">
        <v>22</v>
      </c>
      <c r="B25" s="128"/>
      <c r="C25" s="128"/>
      <c r="D25" s="128"/>
      <c r="E25" s="128"/>
      <c r="F25" s="128"/>
      <c r="G25" s="128"/>
      <c r="H25" s="128"/>
      <c r="I25" s="128"/>
    </row>
    <row r="26" spans="7:9" ht="14.25">
      <c r="G26" s="100"/>
      <c r="H26" s="100"/>
      <c r="I26" s="94"/>
    </row>
    <row r="27" spans="7:9" ht="14.25">
      <c r="G27" s="100"/>
      <c r="H27" s="100"/>
      <c r="I27" s="94"/>
    </row>
    <row r="28" spans="7:9" ht="14.25">
      <c r="G28" s="100"/>
      <c r="H28" s="100"/>
      <c r="I28" s="94"/>
    </row>
    <row r="29" spans="7:9" ht="14.25">
      <c r="G29" s="100"/>
      <c r="H29" s="100"/>
      <c r="I29" s="94"/>
    </row>
    <row r="30" spans="7:9" ht="14.25">
      <c r="G30" s="100"/>
      <c r="H30" s="100"/>
      <c r="I30" s="94"/>
    </row>
    <row r="31" spans="7:9" ht="14.25">
      <c r="G31" s="100"/>
      <c r="H31" s="100"/>
      <c r="I31" s="94"/>
    </row>
    <row r="32" spans="7:9" ht="14.25">
      <c r="G32" s="100"/>
      <c r="H32" s="100"/>
      <c r="I32" s="94"/>
    </row>
    <row r="33" spans="7:9" ht="14.25">
      <c r="G33" s="100"/>
      <c r="H33" s="100"/>
      <c r="I33" s="94"/>
    </row>
    <row r="34" spans="7:9" ht="14.25">
      <c r="G34" s="100"/>
      <c r="H34" s="100"/>
      <c r="I34" s="94"/>
    </row>
  </sheetData>
  <sheetProtection/>
  <mergeCells count="11">
    <mergeCell ref="I10:I11"/>
    <mergeCell ref="A10:A11"/>
    <mergeCell ref="B10:B11"/>
    <mergeCell ref="C10:C11"/>
    <mergeCell ref="E10:E11"/>
    <mergeCell ref="G10:G11"/>
    <mergeCell ref="A25:I25"/>
    <mergeCell ref="A21:I21"/>
    <mergeCell ref="A22:I22"/>
    <mergeCell ref="A23:I23"/>
    <mergeCell ref="A24:I24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4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8.00390625" style="5" customWidth="1"/>
    <col min="4" max="4" width="0.85546875" style="20" customWidth="1"/>
    <col min="5" max="5" width="18.00390625" style="20" customWidth="1"/>
    <col min="6" max="6" width="0.85546875" style="20" customWidth="1"/>
    <col min="7" max="7" width="18.00390625" style="20" customWidth="1"/>
    <col min="8" max="8" width="0.85546875" style="20" customWidth="1"/>
    <col min="9" max="9" width="18.00390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3" s="17" customFormat="1" ht="12.75">
      <c r="A6" s="1" t="s">
        <v>23</v>
      </c>
      <c r="B6" s="2"/>
      <c r="C6" s="3"/>
    </row>
    <row r="7" spans="1:3" s="17" customFormat="1" ht="12.75">
      <c r="A7" s="1" t="s">
        <v>92</v>
      </c>
      <c r="B7" s="2"/>
      <c r="C7" s="3"/>
    </row>
    <row r="8" spans="1:3" s="17" customFormat="1" ht="12.75">
      <c r="A8" s="1" t="s">
        <v>25</v>
      </c>
      <c r="B8" s="2"/>
      <c r="C8" s="3"/>
    </row>
    <row r="9" spans="1:2" s="17" customFormat="1" ht="12.75">
      <c r="A9" s="1" t="s">
        <v>31</v>
      </c>
      <c r="B9" s="3"/>
    </row>
    <row r="10" spans="1:9" s="18" customFormat="1" ht="12">
      <c r="A10" s="139" t="s">
        <v>35</v>
      </c>
      <c r="B10" s="141" t="s">
        <v>100</v>
      </c>
      <c r="C10" s="141" t="s">
        <v>101</v>
      </c>
      <c r="D10" s="32"/>
      <c r="E10" s="141" t="s">
        <v>119</v>
      </c>
      <c r="F10" s="32"/>
      <c r="G10" s="141" t="s">
        <v>120</v>
      </c>
      <c r="H10" s="104"/>
      <c r="I10" s="139" t="s">
        <v>50</v>
      </c>
    </row>
    <row r="11" spans="1:9" s="33" customFormat="1" ht="12">
      <c r="A11" s="140"/>
      <c r="B11" s="142"/>
      <c r="C11" s="142"/>
      <c r="D11" s="32"/>
      <c r="E11" s="142"/>
      <c r="F11" s="32"/>
      <c r="G11" s="140"/>
      <c r="H11" s="104"/>
      <c r="I11" s="140"/>
    </row>
    <row r="12" spans="1:9" s="18" customFormat="1" ht="12">
      <c r="A12" s="35" t="s">
        <v>36</v>
      </c>
      <c r="B12" s="50">
        <f>+'Cuadro 12.'!AA12</f>
        <v>6929.204507</v>
      </c>
      <c r="C12" s="50">
        <f>+'Cuadro 12.'!AE12</f>
        <v>11306.107345999999</v>
      </c>
      <c r="D12" s="51"/>
      <c r="E12" s="47">
        <f>+C12/B12*100-100</f>
        <v>63.16602193770407</v>
      </c>
      <c r="F12" s="51"/>
      <c r="G12" s="113">
        <f>(B12/$B$20)*100</f>
        <v>0.28367293209079003</v>
      </c>
      <c r="H12" s="58"/>
      <c r="I12" s="47">
        <f>(G12*E12)/100</f>
        <v>0.1791849065157968</v>
      </c>
    </row>
    <row r="13" spans="1:9" s="18" customFormat="1" ht="12">
      <c r="A13" s="36" t="s">
        <v>37</v>
      </c>
      <c r="B13" s="51">
        <f>+'Cuadro 12.'!AA13</f>
        <v>775745.2248799795</v>
      </c>
      <c r="C13" s="51">
        <f>+'Cuadro 12.'!AE13</f>
        <v>744423.3387644604</v>
      </c>
      <c r="D13" s="51"/>
      <c r="E13" s="48">
        <f aca="true" t="shared" si="0" ref="E13:E20">+C13/B13*100-100</f>
        <v>-4.037651165737458</v>
      </c>
      <c r="F13" s="51"/>
      <c r="G13" s="115">
        <f aca="true" t="shared" si="1" ref="G13:G20">(B13/$B$20)*100</f>
        <v>31.758035467827057</v>
      </c>
      <c r="H13" s="58"/>
      <c r="I13" s="48">
        <f aca="true" t="shared" si="2" ref="I13:I20">(G13*E13)/100</f>
        <v>-1.2822786892820344</v>
      </c>
    </row>
    <row r="14" spans="1:9" s="18" customFormat="1" ht="12">
      <c r="A14" s="36" t="s">
        <v>38</v>
      </c>
      <c r="B14" s="51">
        <f>+'Cuadro 12.'!AA14</f>
        <v>109096.89521400012</v>
      </c>
      <c r="C14" s="51">
        <f>+'Cuadro 12.'!AE14</f>
        <v>71111.35360749999</v>
      </c>
      <c r="D14" s="51"/>
      <c r="E14" s="48">
        <f t="shared" si="0"/>
        <v>-34.81816923569568</v>
      </c>
      <c r="F14" s="51"/>
      <c r="G14" s="115">
        <f t="shared" si="1"/>
        <v>4.466289906163552</v>
      </c>
      <c r="H14" s="58"/>
      <c r="I14" s="48">
        <f t="shared" si="2"/>
        <v>-1.5550803780848192</v>
      </c>
    </row>
    <row r="15" spans="1:9" s="18" customFormat="1" ht="12">
      <c r="A15" s="36" t="s">
        <v>39</v>
      </c>
      <c r="B15" s="51">
        <f>+'Cuadro 12.'!AA15</f>
        <v>395794.1768082001</v>
      </c>
      <c r="C15" s="51">
        <f>+'Cuadro 12.'!AE15</f>
        <v>430580.0236251378</v>
      </c>
      <c r="D15" s="51"/>
      <c r="E15" s="48">
        <f t="shared" si="0"/>
        <v>8.788872817043682</v>
      </c>
      <c r="F15" s="51"/>
      <c r="G15" s="115">
        <f t="shared" si="1"/>
        <v>16.203316632698524</v>
      </c>
      <c r="H15" s="58"/>
      <c r="I15" s="48">
        <f t="shared" si="2"/>
        <v>1.4240888909907583</v>
      </c>
    </row>
    <row r="16" spans="1:9" s="18" customFormat="1" ht="12">
      <c r="A16" s="36" t="s">
        <v>40</v>
      </c>
      <c r="B16" s="51">
        <f>+'Cuadro 12.'!AA16</f>
        <v>54.633557</v>
      </c>
      <c r="C16" s="51">
        <f>+'Cuadro 12.'!AE16</f>
        <v>543.89774</v>
      </c>
      <c r="D16" s="51"/>
      <c r="E16" s="48">
        <f t="shared" si="0"/>
        <v>895.5378523130024</v>
      </c>
      <c r="F16" s="51"/>
      <c r="G16" s="115">
        <f t="shared" si="1"/>
        <v>0.0022366292247664077</v>
      </c>
      <c r="H16" s="58"/>
      <c r="I16" s="48">
        <f t="shared" si="2"/>
        <v>0.020029861323678042</v>
      </c>
    </row>
    <row r="17" spans="1:9" s="18" customFormat="1" ht="12">
      <c r="A17" s="36" t="s">
        <v>41</v>
      </c>
      <c r="B17" s="51">
        <f>+'Cuadro 12.'!AA17</f>
        <v>1063049.9429008495</v>
      </c>
      <c r="C17" s="51">
        <f>+'Cuadro 12.'!AE17</f>
        <v>659119.7982882436</v>
      </c>
      <c r="D17" s="51"/>
      <c r="E17" s="48">
        <f t="shared" si="0"/>
        <v>-37.99728764486472</v>
      </c>
      <c r="F17" s="51"/>
      <c r="G17" s="115">
        <f t="shared" si="1"/>
        <v>43.5199298789625</v>
      </c>
      <c r="H17" s="58"/>
      <c r="I17" s="48">
        <f t="shared" si="2"/>
        <v>-16.536392938952808</v>
      </c>
    </row>
    <row r="18" spans="1:9" s="18" customFormat="1" ht="12">
      <c r="A18" s="36" t="s">
        <v>42</v>
      </c>
      <c r="B18" s="51">
        <f>+'Cuadro 12.'!AA18</f>
        <v>28499.276237159494</v>
      </c>
      <c r="C18" s="51">
        <f>+'Cuadro 12.'!AE18</f>
        <v>20511.19929615</v>
      </c>
      <c r="D18" s="51"/>
      <c r="E18" s="48">
        <f t="shared" si="0"/>
        <v>-28.02905194691941</v>
      </c>
      <c r="F18" s="51"/>
      <c r="G18" s="115">
        <f t="shared" si="1"/>
        <v>1.1667245849784544</v>
      </c>
      <c r="H18" s="58"/>
      <c r="I18" s="48">
        <f t="shared" si="2"/>
        <v>-0.32702184000109086</v>
      </c>
    </row>
    <row r="19" spans="1:9" s="18" customFormat="1" ht="12">
      <c r="A19" s="36" t="s">
        <v>43</v>
      </c>
      <c r="B19" s="51">
        <f>+'Cuadro 12.'!AA19</f>
        <v>63504.48718508</v>
      </c>
      <c r="C19" s="51">
        <f>+'Cuadro 12.'!AE19</f>
        <v>74894.47853779</v>
      </c>
      <c r="D19" s="51"/>
      <c r="E19" s="48">
        <f t="shared" si="0"/>
        <v>17.93572684008069</v>
      </c>
      <c r="F19" s="51"/>
      <c r="G19" s="115">
        <f t="shared" si="1"/>
        <v>2.599793968054354</v>
      </c>
      <c r="H19" s="58"/>
      <c r="I19" s="48">
        <f t="shared" si="2"/>
        <v>0.46629194451512357</v>
      </c>
    </row>
    <row r="20" spans="1:9" s="18" customFormat="1" ht="12">
      <c r="A20" s="37" t="s">
        <v>44</v>
      </c>
      <c r="B20" s="52">
        <f>+'Cuadro 12.'!AA20</f>
        <v>2442673.841289269</v>
      </c>
      <c r="C20" s="52">
        <f>+'Cuadro 12.'!AE20</f>
        <v>2012490.1972052816</v>
      </c>
      <c r="D20" s="54"/>
      <c r="E20" s="49">
        <f t="shared" si="0"/>
        <v>-17.6111782429754</v>
      </c>
      <c r="F20" s="54"/>
      <c r="G20" s="116">
        <f t="shared" si="1"/>
        <v>100</v>
      </c>
      <c r="H20" s="59"/>
      <c r="I20" s="49">
        <f t="shared" si="2"/>
        <v>-17.6111782429754</v>
      </c>
    </row>
    <row r="21" spans="1:9" s="19" customFormat="1" ht="11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</row>
    <row r="22" spans="1:9" s="19" customFormat="1" ht="11.25">
      <c r="A22" s="128" t="s">
        <v>30</v>
      </c>
      <c r="B22" s="128"/>
      <c r="C22" s="128"/>
      <c r="D22" s="128"/>
      <c r="E22" s="128"/>
      <c r="F22" s="128"/>
      <c r="G22" s="128"/>
      <c r="H22" s="128"/>
      <c r="I22" s="128"/>
    </row>
    <row r="23" spans="1:9" s="19" customFormat="1" ht="11.25">
      <c r="A23" s="128" t="s">
        <v>52</v>
      </c>
      <c r="B23" s="128"/>
      <c r="C23" s="128"/>
      <c r="D23" s="128"/>
      <c r="E23" s="128"/>
      <c r="F23" s="128"/>
      <c r="G23" s="128"/>
      <c r="H23" s="128"/>
      <c r="I23" s="128"/>
    </row>
    <row r="24" spans="1:9" s="19" customFormat="1" ht="11.25">
      <c r="A24" s="128" t="s">
        <v>20</v>
      </c>
      <c r="B24" s="128"/>
      <c r="C24" s="128"/>
      <c r="D24" s="128"/>
      <c r="E24" s="128"/>
      <c r="F24" s="128"/>
      <c r="G24" s="128"/>
      <c r="H24" s="128"/>
      <c r="I24" s="128"/>
    </row>
    <row r="25" spans="1:9" s="19" customFormat="1" ht="11.25">
      <c r="A25" s="128" t="s">
        <v>22</v>
      </c>
      <c r="B25" s="128"/>
      <c r="C25" s="128"/>
      <c r="D25" s="128"/>
      <c r="E25" s="128"/>
      <c r="F25" s="128"/>
      <c r="G25" s="128"/>
      <c r="H25" s="128"/>
      <c r="I25" s="128"/>
    </row>
    <row r="26" spans="7:9" ht="14.25">
      <c r="G26" s="100"/>
      <c r="H26" s="100"/>
      <c r="I26" s="94"/>
    </row>
    <row r="27" spans="7:9" ht="14.25">
      <c r="G27" s="100"/>
      <c r="H27" s="100"/>
      <c r="I27" s="94"/>
    </row>
    <row r="28" spans="7:9" ht="14.25">
      <c r="G28" s="100"/>
      <c r="H28" s="100"/>
      <c r="I28" s="94"/>
    </row>
    <row r="29" spans="7:9" ht="14.25">
      <c r="G29" s="100"/>
      <c r="H29" s="100"/>
      <c r="I29" s="94"/>
    </row>
    <row r="30" spans="7:9" ht="14.25">
      <c r="G30" s="100"/>
      <c r="H30" s="100"/>
      <c r="I30" s="94"/>
    </row>
    <row r="31" spans="7:9" ht="14.25">
      <c r="G31" s="100"/>
      <c r="H31" s="100"/>
      <c r="I31" s="94"/>
    </row>
    <row r="32" spans="7:9" ht="14.25">
      <c r="G32" s="100"/>
      <c r="H32" s="100"/>
      <c r="I32" s="94"/>
    </row>
    <row r="33" spans="7:9" ht="14.25">
      <c r="G33" s="100"/>
      <c r="H33" s="100"/>
      <c r="I33" s="94"/>
    </row>
    <row r="34" spans="7:9" ht="14.25">
      <c r="G34" s="100"/>
      <c r="H34" s="100"/>
      <c r="I34" s="94"/>
    </row>
  </sheetData>
  <sheetProtection/>
  <mergeCells count="11">
    <mergeCell ref="I10:I11"/>
    <mergeCell ref="A10:A11"/>
    <mergeCell ref="B10:B11"/>
    <mergeCell ref="C10:C11"/>
    <mergeCell ref="E10:E11"/>
    <mergeCell ref="G10:G11"/>
    <mergeCell ref="A21:I21"/>
    <mergeCell ref="A22:I22"/>
    <mergeCell ref="A23:I23"/>
    <mergeCell ref="A24:I24"/>
    <mergeCell ref="A25:I25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4.8515625" style="5" customWidth="1"/>
    <col min="4" max="4" width="1.28515625" style="20" customWidth="1"/>
    <col min="5" max="5" width="14.8515625" style="20" customWidth="1"/>
    <col min="6" max="6" width="1.28515625" style="20" customWidth="1"/>
    <col min="7" max="7" width="14.8515625" style="20" customWidth="1"/>
    <col min="8" max="8" width="1.28515625" style="20" customWidth="1"/>
    <col min="9" max="9" width="14.8515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4" s="17" customFormat="1" ht="12.75">
      <c r="A6" s="1" t="s">
        <v>23</v>
      </c>
      <c r="B6" s="2"/>
      <c r="C6" s="2"/>
      <c r="D6" s="56"/>
    </row>
    <row r="7" spans="1:4" s="17" customFormat="1" ht="12.75">
      <c r="A7" s="1" t="s">
        <v>93</v>
      </c>
      <c r="B7" s="2"/>
      <c r="C7" s="2"/>
      <c r="D7" s="56"/>
    </row>
    <row r="8" spans="1:4" s="17" customFormat="1" ht="12.75">
      <c r="A8" s="1" t="s">
        <v>25</v>
      </c>
      <c r="B8" s="2"/>
      <c r="C8" s="2"/>
      <c r="D8" s="56"/>
    </row>
    <row r="9" spans="1:2" s="17" customFormat="1" ht="12.75">
      <c r="A9" s="1" t="s">
        <v>75</v>
      </c>
      <c r="B9" s="2"/>
    </row>
    <row r="10" spans="1:9" s="18" customFormat="1" ht="12" customHeight="1">
      <c r="A10" s="132"/>
      <c r="B10" s="143" t="s">
        <v>24</v>
      </c>
      <c r="C10" s="143"/>
      <c r="D10" s="123"/>
      <c r="E10" s="129" t="s">
        <v>121</v>
      </c>
      <c r="F10" s="120"/>
      <c r="G10" s="134" t="s">
        <v>122</v>
      </c>
      <c r="H10" s="121"/>
      <c r="I10" s="136" t="s">
        <v>50</v>
      </c>
    </row>
    <row r="11" spans="1:9" s="18" customFormat="1" ht="12">
      <c r="A11" s="133"/>
      <c r="B11" s="102">
        <v>2014</v>
      </c>
      <c r="C11" s="102" t="s">
        <v>27</v>
      </c>
      <c r="D11" s="55"/>
      <c r="E11" s="130"/>
      <c r="F11" s="120"/>
      <c r="G11" s="135"/>
      <c r="H11" s="122"/>
      <c r="I11" s="137"/>
    </row>
    <row r="12" spans="1:9" s="18" customFormat="1" ht="12">
      <c r="A12" s="110" t="s">
        <v>88</v>
      </c>
      <c r="B12" s="111">
        <v>2565390.9770404464</v>
      </c>
      <c r="C12" s="111">
        <v>2879108.9375333395</v>
      </c>
      <c r="D12" s="8"/>
      <c r="E12" s="34">
        <f aca="true" t="shared" si="0" ref="E12:E19">+C12/B12*100-100</f>
        <v>12.228855691026581</v>
      </c>
      <c r="F12" s="24"/>
      <c r="G12" s="34">
        <f aca="true" t="shared" si="1" ref="G12:G19">+B12/$B$14*100</f>
        <v>96.11882269267554</v>
      </c>
      <c r="H12" s="24"/>
      <c r="I12" s="34">
        <f aca="true" t="shared" si="2" ref="I12:I19">+G12*E12/100</f>
        <v>11.754232119001001</v>
      </c>
    </row>
    <row r="13" spans="1:9" s="18" customFormat="1" ht="12">
      <c r="A13" s="108" t="s">
        <v>89</v>
      </c>
      <c r="B13" s="76">
        <v>103587.79857655292</v>
      </c>
      <c r="C13" s="76">
        <v>105913.9280609083</v>
      </c>
      <c r="D13" s="76"/>
      <c r="E13" s="75">
        <f t="shared" si="0"/>
        <v>2.2455631998360843</v>
      </c>
      <c r="F13" s="75"/>
      <c r="G13" s="115">
        <f t="shared" si="1"/>
        <v>3.8811773073244487</v>
      </c>
      <c r="H13" s="115"/>
      <c r="I13" s="75">
        <f t="shared" si="2"/>
        <v>0.08715428933366687</v>
      </c>
    </row>
    <row r="14" spans="1:9" s="18" customFormat="1" ht="12">
      <c r="A14" s="13" t="s">
        <v>118</v>
      </c>
      <c r="B14" s="14">
        <v>2668978.7756169997</v>
      </c>
      <c r="C14" s="14">
        <v>2985022.865594248</v>
      </c>
      <c r="D14" s="8"/>
      <c r="E14" s="28">
        <f t="shared" si="0"/>
        <v>11.841386408334657</v>
      </c>
      <c r="F14" s="24"/>
      <c r="G14" s="28">
        <f t="shared" si="1"/>
        <v>100</v>
      </c>
      <c r="H14" s="24"/>
      <c r="I14" s="28">
        <f t="shared" si="2"/>
        <v>11.841386408334657</v>
      </c>
    </row>
    <row r="15" spans="1:9" s="18" customFormat="1" ht="12">
      <c r="A15" s="11" t="s">
        <v>1</v>
      </c>
      <c r="B15" s="12">
        <v>848298.827969999</v>
      </c>
      <c r="C15" s="12">
        <v>900776.8655942478</v>
      </c>
      <c r="D15" s="8"/>
      <c r="E15" s="26">
        <f t="shared" si="0"/>
        <v>6.1862678450034</v>
      </c>
      <c r="F15" s="24"/>
      <c r="G15" s="26">
        <f t="shared" si="1"/>
        <v>31.783648327210624</v>
      </c>
      <c r="H15" s="24"/>
      <c r="I15" s="26">
        <f t="shared" si="2"/>
        <v>1.9662216164351918</v>
      </c>
    </row>
    <row r="16" spans="1:9" s="18" customFormat="1" ht="12">
      <c r="A16" s="7" t="s">
        <v>2</v>
      </c>
      <c r="B16" s="8">
        <v>848298.827969999</v>
      </c>
      <c r="C16" s="8">
        <v>900776.8655942478</v>
      </c>
      <c r="D16" s="8"/>
      <c r="E16" s="24">
        <f t="shared" si="0"/>
        <v>6.1862678450034</v>
      </c>
      <c r="F16" s="24"/>
      <c r="G16" s="24">
        <f t="shared" si="1"/>
        <v>31.783648327210624</v>
      </c>
      <c r="H16" s="24"/>
      <c r="I16" s="24">
        <f t="shared" si="2"/>
        <v>1.9662216164351918</v>
      </c>
    </row>
    <row r="17" spans="1:9" s="18" customFormat="1" ht="12">
      <c r="A17" s="11" t="s">
        <v>4</v>
      </c>
      <c r="B17" s="12">
        <v>1820679.9476470004</v>
      </c>
      <c r="C17" s="12">
        <v>2084246</v>
      </c>
      <c r="D17" s="8"/>
      <c r="E17" s="26">
        <f t="shared" si="0"/>
        <v>14.47624293844865</v>
      </c>
      <c r="F17" s="24"/>
      <c r="G17" s="26">
        <f t="shared" si="1"/>
        <v>68.21635167278937</v>
      </c>
      <c r="H17" s="24"/>
      <c r="I17" s="26">
        <f t="shared" si="2"/>
        <v>9.875164791899468</v>
      </c>
    </row>
    <row r="18" spans="1:9" s="18" customFormat="1" ht="12">
      <c r="A18" s="7" t="s">
        <v>5</v>
      </c>
      <c r="B18" s="8">
        <v>545940.0923460001</v>
      </c>
      <c r="C18" s="8">
        <v>782000</v>
      </c>
      <c r="D18" s="8"/>
      <c r="E18" s="24">
        <f t="shared" si="0"/>
        <v>43.23915956412162</v>
      </c>
      <c r="F18" s="24"/>
      <c r="G18" s="24">
        <f t="shared" si="1"/>
        <v>20.455018126541404</v>
      </c>
      <c r="H18" s="24"/>
      <c r="I18" s="24">
        <f t="shared" si="2"/>
        <v>8.844577926605238</v>
      </c>
    </row>
    <row r="19" spans="1:9" s="18" customFormat="1" ht="12">
      <c r="A19" s="7" t="s">
        <v>6</v>
      </c>
      <c r="B19" s="8">
        <v>94566.59508499998</v>
      </c>
      <c r="C19" s="8">
        <v>91800</v>
      </c>
      <c r="D19" s="8"/>
      <c r="E19" s="24">
        <f t="shared" si="0"/>
        <v>-2.9255521809929377</v>
      </c>
      <c r="F19" s="24"/>
      <c r="G19" s="24">
        <f t="shared" si="1"/>
        <v>3.543175237994862</v>
      </c>
      <c r="H19" s="24"/>
      <c r="I19" s="24">
        <f t="shared" si="2"/>
        <v>-0.10365744045156039</v>
      </c>
    </row>
    <row r="20" spans="1:9" s="18" customFormat="1" ht="12">
      <c r="A20" s="7" t="s">
        <v>7</v>
      </c>
      <c r="B20" s="9" t="s">
        <v>18</v>
      </c>
      <c r="C20" s="9" t="s">
        <v>18</v>
      </c>
      <c r="D20" s="9"/>
      <c r="E20" s="27"/>
      <c r="F20" s="27"/>
      <c r="G20" s="27"/>
      <c r="H20" s="27"/>
      <c r="I20" s="27"/>
    </row>
    <row r="21" spans="1:9" s="18" customFormat="1" ht="12">
      <c r="A21" s="13" t="s">
        <v>8</v>
      </c>
      <c r="B21" s="14">
        <v>1180173.2602160003</v>
      </c>
      <c r="C21" s="14">
        <v>1210446</v>
      </c>
      <c r="D21" s="8"/>
      <c r="E21" s="28">
        <f>+C21/B21*100-100</f>
        <v>2.5651097855292164</v>
      </c>
      <c r="F21" s="24"/>
      <c r="G21" s="28"/>
      <c r="H21" s="24"/>
      <c r="I21" s="28"/>
    </row>
    <row r="22" spans="1:4" s="19" customFormat="1" ht="11.25">
      <c r="A22" s="128" t="s">
        <v>21</v>
      </c>
      <c r="B22" s="128"/>
      <c r="C22" s="128"/>
      <c r="D22" s="103"/>
    </row>
    <row r="23" spans="1:4" s="19" customFormat="1" ht="11.25">
      <c r="A23" s="128" t="s">
        <v>29</v>
      </c>
      <c r="B23" s="128"/>
      <c r="C23" s="128"/>
      <c r="D23" s="103"/>
    </row>
    <row r="24" spans="1:4" s="19" customFormat="1" ht="11.25">
      <c r="A24" s="128" t="s">
        <v>87</v>
      </c>
      <c r="B24" s="128"/>
      <c r="C24" s="128"/>
      <c r="D24" s="103"/>
    </row>
    <row r="25" spans="1:4" s="19" customFormat="1" ht="11.25">
      <c r="A25" s="128" t="s">
        <v>22</v>
      </c>
      <c r="B25" s="128"/>
      <c r="C25" s="128"/>
      <c r="D25" s="103"/>
    </row>
  </sheetData>
  <sheetProtection/>
  <mergeCells count="9">
    <mergeCell ref="I10:I11"/>
    <mergeCell ref="A22:C22"/>
    <mergeCell ref="A23:C23"/>
    <mergeCell ref="A24:C24"/>
    <mergeCell ref="A25:C25"/>
    <mergeCell ref="A10:A11"/>
    <mergeCell ref="B10:C10"/>
    <mergeCell ref="E10:E11"/>
    <mergeCell ref="G10:G11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5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4.8515625" style="5" customWidth="1"/>
    <col min="4" max="4" width="1.28515625" style="20" customWidth="1"/>
    <col min="5" max="5" width="14.8515625" style="20" customWidth="1"/>
    <col min="6" max="6" width="1.28515625" style="20" customWidth="1"/>
    <col min="7" max="7" width="14.8515625" style="20" customWidth="1"/>
    <col min="8" max="8" width="1.28515625" style="20" customWidth="1"/>
    <col min="9" max="9" width="14.8515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4" s="17" customFormat="1" ht="12.75">
      <c r="A6" s="1" t="s">
        <v>23</v>
      </c>
      <c r="B6" s="2"/>
      <c r="C6" s="2"/>
      <c r="D6" s="56"/>
    </row>
    <row r="7" spans="1:4" s="17" customFormat="1" ht="12.75">
      <c r="A7" s="1" t="s">
        <v>94</v>
      </c>
      <c r="B7" s="2"/>
      <c r="C7" s="2"/>
      <c r="D7" s="56"/>
    </row>
    <row r="8" spans="1:4" s="17" customFormat="1" ht="12.75">
      <c r="A8" s="1" t="s">
        <v>25</v>
      </c>
      <c r="B8" s="2"/>
      <c r="C8" s="2"/>
      <c r="D8" s="56"/>
    </row>
    <row r="9" spans="1:2" s="17" customFormat="1" ht="12.75">
      <c r="A9" s="1" t="s">
        <v>75</v>
      </c>
      <c r="B9" s="2"/>
    </row>
    <row r="10" spans="1:9" s="18" customFormat="1" ht="12" customHeight="1">
      <c r="A10" s="132"/>
      <c r="B10" s="143" t="s">
        <v>24</v>
      </c>
      <c r="C10" s="143"/>
      <c r="D10" s="123"/>
      <c r="E10" s="129" t="s">
        <v>121</v>
      </c>
      <c r="F10" s="120"/>
      <c r="G10" s="134" t="s">
        <v>122</v>
      </c>
      <c r="H10" s="121"/>
      <c r="I10" s="136" t="s">
        <v>50</v>
      </c>
    </row>
    <row r="11" spans="1:9" s="18" customFormat="1" ht="12">
      <c r="A11" s="133"/>
      <c r="B11" s="90">
        <v>2014</v>
      </c>
      <c r="C11" s="90" t="s">
        <v>27</v>
      </c>
      <c r="D11" s="55"/>
      <c r="E11" s="130"/>
      <c r="F11" s="120"/>
      <c r="G11" s="135"/>
      <c r="H11" s="122"/>
      <c r="I11" s="137"/>
    </row>
    <row r="12" spans="1:9" s="18" customFormat="1" ht="12">
      <c r="A12" s="110" t="s">
        <v>88</v>
      </c>
      <c r="B12" s="111">
        <v>935701.3299936032</v>
      </c>
      <c r="C12" s="111">
        <v>1076697.8107362157</v>
      </c>
      <c r="D12" s="8"/>
      <c r="E12" s="34">
        <f>+C12/B12*100-100</f>
        <v>15.068534822278849</v>
      </c>
      <c r="F12" s="24"/>
      <c r="G12" s="34">
        <f>+B12/$B$14*100</f>
        <v>95.99144813161668</v>
      </c>
      <c r="H12" s="24"/>
      <c r="I12" s="34">
        <f>+G12*E12/100</f>
        <v>14.4645047881224</v>
      </c>
    </row>
    <row r="13" spans="1:9" s="18" customFormat="1" ht="12">
      <c r="A13" s="108" t="s">
        <v>89</v>
      </c>
      <c r="B13" s="76">
        <v>39074.39035039641</v>
      </c>
      <c r="C13" s="76">
        <v>40246.6220609083</v>
      </c>
      <c r="D13" s="76"/>
      <c r="E13" s="75">
        <f aca="true" t="shared" si="0" ref="E13:E21">+C13/B13*100-100</f>
        <v>3</v>
      </c>
      <c r="F13" s="75"/>
      <c r="G13" s="115">
        <f aca="true" t="shared" si="1" ref="G13:G19">+B13/$B$14*100</f>
        <v>4.008551868383325</v>
      </c>
      <c r="H13" s="115"/>
      <c r="I13" s="75">
        <f aca="true" t="shared" si="2" ref="I13:I19">+G13*E13/100</f>
        <v>0.12025655605149975</v>
      </c>
    </row>
    <row r="14" spans="1:9" s="18" customFormat="1" ht="12">
      <c r="A14" s="13" t="s">
        <v>118</v>
      </c>
      <c r="B14" s="14">
        <v>974775.7203439996</v>
      </c>
      <c r="C14" s="14">
        <v>1116944.432797124</v>
      </c>
      <c r="D14" s="8"/>
      <c r="E14" s="28">
        <f t="shared" si="0"/>
        <v>14.584761344173899</v>
      </c>
      <c r="F14" s="24"/>
      <c r="G14" s="28">
        <f t="shared" si="1"/>
        <v>100</v>
      </c>
      <c r="H14" s="24"/>
      <c r="I14" s="28">
        <f t="shared" si="2"/>
        <v>14.584761344173899</v>
      </c>
    </row>
    <row r="15" spans="1:9" s="18" customFormat="1" ht="12">
      <c r="A15" s="11" t="s">
        <v>1</v>
      </c>
      <c r="B15" s="12">
        <v>424149.4139849995</v>
      </c>
      <c r="C15" s="12">
        <v>450388.4327971239</v>
      </c>
      <c r="D15" s="8"/>
      <c r="E15" s="26">
        <f t="shared" si="0"/>
        <v>6.1862678450034</v>
      </c>
      <c r="F15" s="24"/>
      <c r="G15" s="26">
        <f t="shared" si="1"/>
        <v>43.51251319999196</v>
      </c>
      <c r="H15" s="24"/>
      <c r="I15" s="26">
        <f t="shared" si="2"/>
        <v>2.691800612643962</v>
      </c>
    </row>
    <row r="16" spans="1:9" s="18" customFormat="1" ht="12">
      <c r="A16" s="7" t="s">
        <v>2</v>
      </c>
      <c r="B16" s="8">
        <v>424149.4139849995</v>
      </c>
      <c r="C16" s="8">
        <v>450388.4327971239</v>
      </c>
      <c r="D16" s="8"/>
      <c r="E16" s="24">
        <f t="shared" si="0"/>
        <v>6.1862678450034</v>
      </c>
      <c r="F16" s="24"/>
      <c r="G16" s="24">
        <f t="shared" si="1"/>
        <v>43.51251319999196</v>
      </c>
      <c r="H16" s="24"/>
      <c r="I16" s="24">
        <f t="shared" si="2"/>
        <v>2.691800612643962</v>
      </c>
    </row>
    <row r="17" spans="1:9" s="18" customFormat="1" ht="12">
      <c r="A17" s="11" t="s">
        <v>4</v>
      </c>
      <c r="B17" s="12">
        <v>550626.306359</v>
      </c>
      <c r="C17" s="12">
        <v>666556</v>
      </c>
      <c r="D17" s="8"/>
      <c r="E17" s="26">
        <f t="shared" si="0"/>
        <v>21.054150937244827</v>
      </c>
      <c r="F17" s="24"/>
      <c r="G17" s="26">
        <f t="shared" si="1"/>
        <v>56.487486800008035</v>
      </c>
      <c r="H17" s="24"/>
      <c r="I17" s="26">
        <f t="shared" si="2"/>
        <v>11.892960731529941</v>
      </c>
    </row>
    <row r="18" spans="1:9" s="18" customFormat="1" ht="12">
      <c r="A18" s="7" t="s">
        <v>5</v>
      </c>
      <c r="B18" s="8">
        <v>298559.4530050001</v>
      </c>
      <c r="C18" s="8">
        <v>401000</v>
      </c>
      <c r="D18" s="8"/>
      <c r="E18" s="24">
        <f t="shared" si="0"/>
        <v>34.31160727417475</v>
      </c>
      <c r="F18" s="24"/>
      <c r="G18" s="24">
        <f t="shared" si="1"/>
        <v>30.628527852503147</v>
      </c>
      <c r="H18" s="24"/>
      <c r="I18" s="24">
        <f t="shared" si="2"/>
        <v>10.509140190612108</v>
      </c>
    </row>
    <row r="19" spans="1:9" s="18" customFormat="1" ht="12">
      <c r="A19" s="7" t="s">
        <v>6</v>
      </c>
      <c r="B19" s="8">
        <v>29441.853354000003</v>
      </c>
      <c r="C19" s="8">
        <v>31800</v>
      </c>
      <c r="D19" s="8"/>
      <c r="E19" s="24">
        <f t="shared" si="0"/>
        <v>8.009504760608493</v>
      </c>
      <c r="F19" s="24"/>
      <c r="G19" s="24">
        <f t="shared" si="1"/>
        <v>3.020372044516039</v>
      </c>
      <c r="H19" s="24"/>
      <c r="I19" s="24">
        <f t="shared" si="2"/>
        <v>0.2419168426936002</v>
      </c>
    </row>
    <row r="20" spans="1:9" s="18" customFormat="1" ht="12">
      <c r="A20" s="7" t="s">
        <v>7</v>
      </c>
      <c r="B20" s="9" t="s">
        <v>18</v>
      </c>
      <c r="C20" s="9" t="s">
        <v>18</v>
      </c>
      <c r="D20" s="9"/>
      <c r="E20" s="27"/>
      <c r="F20" s="27"/>
      <c r="G20" s="27"/>
      <c r="H20" s="27"/>
      <c r="I20" s="27"/>
    </row>
    <row r="21" spans="1:9" s="18" customFormat="1" ht="12">
      <c r="A21" s="13" t="s">
        <v>8</v>
      </c>
      <c r="B21" s="14">
        <v>222625</v>
      </c>
      <c r="C21" s="14">
        <v>233756</v>
      </c>
      <c r="D21" s="8"/>
      <c r="E21" s="28">
        <f t="shared" si="0"/>
        <v>4.99988770353734</v>
      </c>
      <c r="F21" s="24"/>
      <c r="G21" s="28"/>
      <c r="H21" s="24"/>
      <c r="I21" s="28"/>
    </row>
    <row r="22" spans="1:4" s="19" customFormat="1" ht="11.25">
      <c r="A22" s="128" t="s">
        <v>21</v>
      </c>
      <c r="B22" s="128"/>
      <c r="C22" s="128"/>
      <c r="D22" s="103"/>
    </row>
    <row r="23" spans="1:4" s="19" customFormat="1" ht="11.25">
      <c r="A23" s="128" t="s">
        <v>29</v>
      </c>
      <c r="B23" s="128"/>
      <c r="C23" s="128"/>
      <c r="D23" s="103"/>
    </row>
    <row r="24" spans="1:4" s="19" customFormat="1" ht="11.25">
      <c r="A24" s="128" t="s">
        <v>87</v>
      </c>
      <c r="B24" s="128"/>
      <c r="C24" s="128"/>
      <c r="D24" s="103"/>
    </row>
    <row r="25" spans="1:4" s="19" customFormat="1" ht="11.25">
      <c r="A25" s="128" t="s">
        <v>22</v>
      </c>
      <c r="B25" s="128"/>
      <c r="C25" s="128"/>
      <c r="D25" s="103"/>
    </row>
  </sheetData>
  <sheetProtection/>
  <mergeCells count="9">
    <mergeCell ref="I10:I11"/>
    <mergeCell ref="A22:C22"/>
    <mergeCell ref="A23:C23"/>
    <mergeCell ref="A24:C24"/>
    <mergeCell ref="A25:C25"/>
    <mergeCell ref="A10:A11"/>
    <mergeCell ref="B10:C10"/>
    <mergeCell ref="E10:E11"/>
    <mergeCell ref="G10:G11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5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I3" sqref="I3"/>
    </sheetView>
  </sheetViews>
  <sheetFormatPr defaultColWidth="11.421875" defaultRowHeight="15"/>
  <cols>
    <col min="1" max="1" width="62.00390625" style="5" customWidth="1"/>
    <col min="2" max="3" width="15.00390625" style="5" customWidth="1"/>
    <col min="4" max="4" width="1.28515625" style="20" customWidth="1"/>
    <col min="5" max="5" width="15.00390625" style="20" customWidth="1"/>
    <col min="6" max="6" width="1.28515625" style="20" customWidth="1"/>
    <col min="7" max="7" width="15.00390625" style="20" customWidth="1"/>
    <col min="8" max="8" width="1.28515625" style="20" customWidth="1"/>
    <col min="9" max="9" width="15.00390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4" s="17" customFormat="1" ht="12.75">
      <c r="A6" s="1" t="s">
        <v>23</v>
      </c>
      <c r="B6" s="2"/>
      <c r="C6" s="2"/>
      <c r="D6" s="56"/>
    </row>
    <row r="7" spans="1:4" s="17" customFormat="1" ht="12.75">
      <c r="A7" s="1" t="s">
        <v>95</v>
      </c>
      <c r="B7" s="2"/>
      <c r="C7" s="2"/>
      <c r="D7" s="56"/>
    </row>
    <row r="8" spans="1:4" s="17" customFormat="1" ht="12.75">
      <c r="A8" s="1" t="s">
        <v>25</v>
      </c>
      <c r="B8" s="2"/>
      <c r="C8" s="2"/>
      <c r="D8" s="56"/>
    </row>
    <row r="9" spans="1:2" s="17" customFormat="1" ht="12.75">
      <c r="A9" s="1" t="s">
        <v>75</v>
      </c>
      <c r="B9" s="2"/>
    </row>
    <row r="10" spans="1:9" s="18" customFormat="1" ht="12" customHeight="1">
      <c r="A10" s="132"/>
      <c r="B10" s="143" t="s">
        <v>24</v>
      </c>
      <c r="C10" s="143"/>
      <c r="D10" s="123"/>
      <c r="E10" s="129" t="s">
        <v>121</v>
      </c>
      <c r="F10" s="120"/>
      <c r="G10" s="134" t="s">
        <v>122</v>
      </c>
      <c r="H10" s="121"/>
      <c r="I10" s="136" t="s">
        <v>50</v>
      </c>
    </row>
    <row r="11" spans="1:9" s="18" customFormat="1" ht="12">
      <c r="A11" s="133"/>
      <c r="B11" s="90">
        <v>2014</v>
      </c>
      <c r="C11" s="90" t="s">
        <v>27</v>
      </c>
      <c r="D11" s="55"/>
      <c r="E11" s="130"/>
      <c r="F11" s="120"/>
      <c r="G11" s="135"/>
      <c r="H11" s="122"/>
      <c r="I11" s="137"/>
    </row>
    <row r="12" spans="1:9" s="18" customFormat="1" ht="12">
      <c r="A12" s="110" t="s">
        <v>88</v>
      </c>
      <c r="B12" s="111">
        <v>1629689.6470468433</v>
      </c>
      <c r="C12" s="111">
        <v>1802411.1267971238</v>
      </c>
      <c r="D12" s="8"/>
      <c r="E12" s="34">
        <f>+C12/B12*100-100</f>
        <v>10.598427747471348</v>
      </c>
      <c r="F12" s="24"/>
      <c r="G12" s="34">
        <f>+B12/$B$14*100</f>
        <v>96.19210884873766</v>
      </c>
      <c r="H12" s="24"/>
      <c r="I12" s="34">
        <f>+G12*E12/100</f>
        <v>10.194851155102453</v>
      </c>
    </row>
    <row r="13" spans="1:9" s="18" customFormat="1" ht="12">
      <c r="A13" s="108" t="s">
        <v>89</v>
      </c>
      <c r="B13" s="76">
        <v>64513.4082261565</v>
      </c>
      <c r="C13" s="76">
        <v>65667.306</v>
      </c>
      <c r="D13" s="76"/>
      <c r="E13" s="75">
        <f aca="true" t="shared" si="0" ref="E13:E21">+C13/B13*100-100</f>
        <v>1.7886169798972986</v>
      </c>
      <c r="F13" s="75"/>
      <c r="G13" s="115">
        <f aca="true" t="shared" si="1" ref="G13:G19">+B13/$B$14*100</f>
        <v>3.8078911512623237</v>
      </c>
      <c r="H13" s="115"/>
      <c r="I13" s="75">
        <f aca="true" t="shared" si="2" ref="I13:I19">+G13*E13/100</f>
        <v>0.06810858770748465</v>
      </c>
    </row>
    <row r="14" spans="1:9" s="18" customFormat="1" ht="12">
      <c r="A14" s="13" t="s">
        <v>118</v>
      </c>
      <c r="B14" s="14">
        <v>1694203.055273</v>
      </c>
      <c r="C14" s="14">
        <v>1868078.432797124</v>
      </c>
      <c r="D14" s="8"/>
      <c r="E14" s="28">
        <f t="shared" si="0"/>
        <v>10.262959742809926</v>
      </c>
      <c r="F14" s="24"/>
      <c r="G14" s="28">
        <f t="shared" si="1"/>
        <v>100</v>
      </c>
      <c r="H14" s="24"/>
      <c r="I14" s="28">
        <f t="shared" si="2"/>
        <v>10.262959742809926</v>
      </c>
    </row>
    <row r="15" spans="1:9" s="18" customFormat="1" ht="12">
      <c r="A15" s="11" t="s">
        <v>1</v>
      </c>
      <c r="B15" s="12">
        <v>424149.4139849995</v>
      </c>
      <c r="C15" s="12">
        <v>450388.4327971239</v>
      </c>
      <c r="D15" s="8"/>
      <c r="E15" s="26">
        <f t="shared" si="0"/>
        <v>6.1862678450034</v>
      </c>
      <c r="F15" s="24"/>
      <c r="G15" s="26">
        <f t="shared" si="1"/>
        <v>25.035335207600195</v>
      </c>
      <c r="H15" s="24"/>
      <c r="I15" s="26">
        <f t="shared" si="2"/>
        <v>1.548752891836586</v>
      </c>
    </row>
    <row r="16" spans="1:9" s="18" customFormat="1" ht="12">
      <c r="A16" s="7" t="s">
        <v>2</v>
      </c>
      <c r="B16" s="8">
        <v>424149.4139849995</v>
      </c>
      <c r="C16" s="8">
        <v>450388.4327971239</v>
      </c>
      <c r="D16" s="8"/>
      <c r="E16" s="24">
        <f t="shared" si="0"/>
        <v>6.1862678450034</v>
      </c>
      <c r="F16" s="24"/>
      <c r="G16" s="24">
        <f t="shared" si="1"/>
        <v>25.035335207600195</v>
      </c>
      <c r="H16" s="24"/>
      <c r="I16" s="24">
        <f t="shared" si="2"/>
        <v>1.548752891836586</v>
      </c>
    </row>
    <row r="17" spans="1:9" s="18" customFormat="1" ht="12">
      <c r="A17" s="11" t="s">
        <v>4</v>
      </c>
      <c r="B17" s="12">
        <v>1270053.6412880004</v>
      </c>
      <c r="C17" s="12">
        <v>1417690</v>
      </c>
      <c r="D17" s="8"/>
      <c r="E17" s="26">
        <f t="shared" si="0"/>
        <v>11.624419151483806</v>
      </c>
      <c r="F17" s="24"/>
      <c r="G17" s="26">
        <f t="shared" si="1"/>
        <v>74.9646647923998</v>
      </c>
      <c r="H17" s="24"/>
      <c r="I17" s="26">
        <f t="shared" si="2"/>
        <v>8.714206850973362</v>
      </c>
    </row>
    <row r="18" spans="1:9" s="18" customFormat="1" ht="12">
      <c r="A18" s="7" t="s">
        <v>5</v>
      </c>
      <c r="B18" s="8">
        <v>247380.63934100006</v>
      </c>
      <c r="C18" s="8">
        <v>381000</v>
      </c>
      <c r="D18" s="8"/>
      <c r="E18" s="24">
        <f t="shared" si="0"/>
        <v>54.01366938615325</v>
      </c>
      <c r="F18" s="24"/>
      <c r="G18" s="24">
        <f t="shared" si="1"/>
        <v>14.60159327248632</v>
      </c>
      <c r="H18" s="24"/>
      <c r="I18" s="24">
        <f t="shared" si="2"/>
        <v>7.886856315311556</v>
      </c>
    </row>
    <row r="19" spans="1:9" s="18" customFormat="1" ht="12">
      <c r="A19" s="7" t="s">
        <v>6</v>
      </c>
      <c r="B19" s="8">
        <v>65124.74173099998</v>
      </c>
      <c r="C19" s="8">
        <v>60000</v>
      </c>
      <c r="D19" s="8"/>
      <c r="E19" s="24">
        <f t="shared" si="0"/>
        <v>-7.869116398446394</v>
      </c>
      <c r="F19" s="24"/>
      <c r="G19" s="24">
        <f t="shared" si="1"/>
        <v>3.84397499038307</v>
      </c>
      <c r="H19" s="24"/>
      <c r="I19" s="24">
        <f t="shared" si="2"/>
        <v>-0.30248686632041233</v>
      </c>
    </row>
    <row r="20" spans="1:9" s="18" customFormat="1" ht="12">
      <c r="A20" s="7" t="s">
        <v>7</v>
      </c>
      <c r="B20" s="9" t="s">
        <v>18</v>
      </c>
      <c r="C20" s="9" t="s">
        <v>18</v>
      </c>
      <c r="D20" s="9"/>
      <c r="E20" s="27"/>
      <c r="F20" s="27"/>
      <c r="G20" s="27"/>
      <c r="H20" s="27"/>
      <c r="I20" s="27"/>
    </row>
    <row r="21" spans="1:9" s="18" customFormat="1" ht="12">
      <c r="A21" s="13" t="s">
        <v>8</v>
      </c>
      <c r="B21" s="14">
        <v>957548.2602160003</v>
      </c>
      <c r="C21" s="14">
        <v>976690</v>
      </c>
      <c r="D21" s="8"/>
      <c r="E21" s="28">
        <f t="shared" si="0"/>
        <v>1.9990365581868303</v>
      </c>
      <c r="F21" s="24"/>
      <c r="G21" s="28"/>
      <c r="H21" s="24"/>
      <c r="I21" s="28"/>
    </row>
    <row r="22" spans="1:4" s="19" customFormat="1" ht="11.25">
      <c r="A22" s="128" t="s">
        <v>21</v>
      </c>
      <c r="B22" s="128"/>
      <c r="C22" s="128"/>
      <c r="D22" s="103"/>
    </row>
    <row r="23" spans="1:4" s="19" customFormat="1" ht="11.25">
      <c r="A23" s="128" t="s">
        <v>29</v>
      </c>
      <c r="B23" s="128"/>
      <c r="C23" s="128"/>
      <c r="D23" s="103"/>
    </row>
    <row r="24" spans="1:4" s="19" customFormat="1" ht="11.25">
      <c r="A24" s="128" t="s">
        <v>87</v>
      </c>
      <c r="B24" s="128"/>
      <c r="C24" s="128"/>
      <c r="D24" s="103"/>
    </row>
    <row r="25" spans="1:4" s="19" customFormat="1" ht="11.25">
      <c r="A25" s="128" t="s">
        <v>22</v>
      </c>
      <c r="B25" s="128"/>
      <c r="C25" s="128"/>
      <c r="D25" s="103"/>
    </row>
  </sheetData>
  <sheetProtection/>
  <mergeCells count="9">
    <mergeCell ref="I10:I11"/>
    <mergeCell ref="A22:C22"/>
    <mergeCell ref="A23:C23"/>
    <mergeCell ref="A24:C24"/>
    <mergeCell ref="A25:C25"/>
    <mergeCell ref="B10:C10"/>
    <mergeCell ref="A10:A11"/>
    <mergeCell ref="E10:E11"/>
    <mergeCell ref="G10:G11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32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5"/>
  <cols>
    <col min="1" max="1" width="62.00390625" style="5" customWidth="1"/>
    <col min="2" max="3" width="15.28125" style="5" customWidth="1"/>
    <col min="4" max="4" width="1.28515625" style="20" customWidth="1"/>
    <col min="5" max="5" width="15.28125" style="20" customWidth="1"/>
    <col min="6" max="6" width="1.28515625" style="20" customWidth="1"/>
    <col min="7" max="7" width="15.28125" style="20" customWidth="1"/>
    <col min="8" max="8" width="1.28515625" style="20" customWidth="1"/>
    <col min="9" max="9" width="15.281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4" s="17" customFormat="1" ht="12.75">
      <c r="A6" s="1" t="s">
        <v>23</v>
      </c>
      <c r="B6" s="2"/>
      <c r="C6" s="2"/>
      <c r="D6" s="56"/>
    </row>
    <row r="7" spans="1:4" s="17" customFormat="1" ht="12.75">
      <c r="A7" s="1" t="s">
        <v>96</v>
      </c>
      <c r="B7" s="2"/>
      <c r="C7" s="2"/>
      <c r="D7" s="56"/>
    </row>
    <row r="8" spans="1:4" s="17" customFormat="1" ht="12.75">
      <c r="A8" s="1" t="s">
        <v>25</v>
      </c>
      <c r="B8" s="2"/>
      <c r="C8" s="2"/>
      <c r="D8" s="56"/>
    </row>
    <row r="9" spans="1:4" s="17" customFormat="1" ht="12.75">
      <c r="A9" s="1" t="s">
        <v>75</v>
      </c>
      <c r="B9" s="2"/>
      <c r="C9" s="4"/>
      <c r="D9" s="118"/>
    </row>
    <row r="10" spans="1:9" s="17" customFormat="1" ht="12.75" customHeight="1">
      <c r="A10" s="132"/>
      <c r="B10" s="131" t="s">
        <v>24</v>
      </c>
      <c r="C10" s="131"/>
      <c r="D10" s="104"/>
      <c r="E10" s="129" t="s">
        <v>121</v>
      </c>
      <c r="F10" s="120"/>
      <c r="G10" s="134" t="s">
        <v>122</v>
      </c>
      <c r="H10" s="121"/>
      <c r="I10" s="136" t="s">
        <v>50</v>
      </c>
    </row>
    <row r="11" spans="1:9" s="18" customFormat="1" ht="12">
      <c r="A11" s="133"/>
      <c r="B11" s="72">
        <v>2014</v>
      </c>
      <c r="C11" s="72" t="s">
        <v>27</v>
      </c>
      <c r="D11" s="104"/>
      <c r="E11" s="130"/>
      <c r="F11" s="120"/>
      <c r="G11" s="135"/>
      <c r="H11" s="122"/>
      <c r="I11" s="137"/>
    </row>
    <row r="12" spans="1:9" s="18" customFormat="1" ht="12">
      <c r="A12" s="22" t="s">
        <v>76</v>
      </c>
      <c r="B12" s="23">
        <v>813880.022605723</v>
      </c>
      <c r="C12" s="23">
        <v>1271073.813706368</v>
      </c>
      <c r="D12" s="119"/>
      <c r="E12" s="78">
        <f>+C12/B12*100-100</f>
        <v>56.17459310979163</v>
      </c>
      <c r="F12" s="75"/>
      <c r="G12" s="112">
        <f>+B12/$B$12*100</f>
        <v>100</v>
      </c>
      <c r="H12" s="115"/>
      <c r="I12" s="78">
        <f>+G12*E12/100</f>
        <v>56.17459310979163</v>
      </c>
    </row>
    <row r="13" spans="1:9" s="18" customFormat="1" ht="12">
      <c r="A13" s="21" t="s">
        <v>19</v>
      </c>
      <c r="B13" s="73"/>
      <c r="C13" s="73"/>
      <c r="D13" s="55"/>
      <c r="E13" s="79"/>
      <c r="F13" s="75"/>
      <c r="G13" s="73"/>
      <c r="H13" s="55"/>
      <c r="I13" s="79"/>
    </row>
    <row r="14" spans="1:9" s="18" customFormat="1" ht="12">
      <c r="A14" s="11" t="s">
        <v>0</v>
      </c>
      <c r="B14" s="12">
        <v>610068.55352433</v>
      </c>
      <c r="C14" s="12">
        <v>896227.9107434556</v>
      </c>
      <c r="D14" s="8"/>
      <c r="E14" s="26">
        <f aca="true" t="shared" si="0" ref="E14:E19">+C14/B14*100-100</f>
        <v>46.90609859596924</v>
      </c>
      <c r="F14" s="24"/>
      <c r="G14" s="26">
        <f aca="true" t="shared" si="1" ref="G14:G19">+B14/$B$12*100</f>
        <v>74.95804499183197</v>
      </c>
      <c r="H14" s="24"/>
      <c r="I14" s="26">
        <f aca="true" t="shared" si="2" ref="I14:I19">+G14*E14/100</f>
        <v>35.15989448947969</v>
      </c>
    </row>
    <row r="15" spans="1:9" s="18" customFormat="1" ht="12">
      <c r="A15" s="11" t="s">
        <v>1</v>
      </c>
      <c r="B15" s="12">
        <v>438356.59873206454</v>
      </c>
      <c r="C15" s="12">
        <v>635632.5044589608</v>
      </c>
      <c r="D15" s="8"/>
      <c r="E15" s="26">
        <f t="shared" si="0"/>
        <v>45.00352140187053</v>
      </c>
      <c r="F15" s="24"/>
      <c r="G15" s="26">
        <f t="shared" si="1"/>
        <v>53.86010057460552</v>
      </c>
      <c r="H15" s="24"/>
      <c r="I15" s="26">
        <f t="shared" si="2"/>
        <v>24.238941889161588</v>
      </c>
    </row>
    <row r="16" spans="1:9" s="18" customFormat="1" ht="12">
      <c r="A16" s="7" t="s">
        <v>77</v>
      </c>
      <c r="B16" s="9">
        <v>438356.59873206454</v>
      </c>
      <c r="C16" s="9">
        <v>635632.5044589608</v>
      </c>
      <c r="D16" s="9"/>
      <c r="E16" s="27">
        <f t="shared" si="0"/>
        <v>45.00352140187053</v>
      </c>
      <c r="F16" s="27"/>
      <c r="G16" s="27">
        <f t="shared" si="1"/>
        <v>53.86010057460552</v>
      </c>
      <c r="H16" s="27"/>
      <c r="I16" s="27">
        <f t="shared" si="2"/>
        <v>24.238941889161588</v>
      </c>
    </row>
    <row r="17" spans="1:9" s="18" customFormat="1" ht="12">
      <c r="A17" s="11" t="s">
        <v>4</v>
      </c>
      <c r="B17" s="12">
        <v>171711.95479226555</v>
      </c>
      <c r="C17" s="12">
        <v>260595.4062844948</v>
      </c>
      <c r="D17" s="8"/>
      <c r="E17" s="26">
        <f t="shared" si="0"/>
        <v>51.763112009154554</v>
      </c>
      <c r="F17" s="24"/>
      <c r="G17" s="26">
        <f t="shared" si="1"/>
        <v>21.097944417226454</v>
      </c>
      <c r="H17" s="24"/>
      <c r="I17" s="26">
        <f t="shared" si="2"/>
        <v>10.920952600318099</v>
      </c>
    </row>
    <row r="18" spans="1:9" s="18" customFormat="1" ht="12">
      <c r="A18" s="7" t="s">
        <v>5</v>
      </c>
      <c r="B18" s="8">
        <v>151159.98113887137</v>
      </c>
      <c r="C18" s="8">
        <v>231104.45582152664</v>
      </c>
      <c r="D18" s="8"/>
      <c r="E18" s="24">
        <f t="shared" si="0"/>
        <v>52.88732777044336</v>
      </c>
      <c r="F18" s="24"/>
      <c r="G18" s="24">
        <f t="shared" si="1"/>
        <v>18.572759736123846</v>
      </c>
      <c r="H18" s="24"/>
      <c r="I18" s="24">
        <f t="shared" si="2"/>
        <v>9.82263631766075</v>
      </c>
    </row>
    <row r="19" spans="1:9" s="18" customFormat="1" ht="12">
      <c r="A19" s="7" t="s">
        <v>6</v>
      </c>
      <c r="B19" s="8">
        <v>20551.973653394183</v>
      </c>
      <c r="C19" s="8">
        <v>29490.95046296816</v>
      </c>
      <c r="D19" s="8"/>
      <c r="E19" s="24">
        <f t="shared" si="0"/>
        <v>43.494493328613714</v>
      </c>
      <c r="F19" s="24"/>
      <c r="G19" s="24">
        <f t="shared" si="1"/>
        <v>2.525184681102611</v>
      </c>
      <c r="H19" s="24"/>
      <c r="I19" s="24">
        <f t="shared" si="2"/>
        <v>1.0983162826573507</v>
      </c>
    </row>
    <row r="20" spans="1:9" s="18" customFormat="1" ht="12">
      <c r="A20" s="7" t="s">
        <v>7</v>
      </c>
      <c r="B20" s="9" t="s">
        <v>18</v>
      </c>
      <c r="C20" s="9" t="s">
        <v>18</v>
      </c>
      <c r="D20" s="9"/>
      <c r="E20" s="27"/>
      <c r="F20" s="27"/>
      <c r="G20" s="43"/>
      <c r="H20" s="43"/>
      <c r="I20" s="27"/>
    </row>
    <row r="21" spans="1:9" s="18" customFormat="1" ht="12">
      <c r="A21" s="13" t="s">
        <v>8</v>
      </c>
      <c r="B21" s="14">
        <v>0</v>
      </c>
      <c r="C21" s="14">
        <v>0</v>
      </c>
      <c r="D21" s="8"/>
      <c r="E21" s="28"/>
      <c r="F21" s="24"/>
      <c r="G21" s="81"/>
      <c r="H21" s="80"/>
      <c r="I21" s="28"/>
    </row>
    <row r="22" spans="1:9" s="18" customFormat="1" ht="12">
      <c r="A22" s="21" t="s">
        <v>9</v>
      </c>
      <c r="B22" s="6"/>
      <c r="C22" s="6"/>
      <c r="E22" s="34"/>
      <c r="F22" s="24"/>
      <c r="G22" s="82"/>
      <c r="H22" s="80"/>
      <c r="I22" s="34"/>
    </row>
    <row r="23" spans="1:9" s="18" customFormat="1" ht="12">
      <c r="A23" s="11" t="s">
        <v>10</v>
      </c>
      <c r="B23" s="15" t="s">
        <v>18</v>
      </c>
      <c r="C23" s="15" t="s">
        <v>18</v>
      </c>
      <c r="D23" s="9"/>
      <c r="E23" s="29"/>
      <c r="F23" s="27"/>
      <c r="G23" s="44"/>
      <c r="H23" s="43"/>
      <c r="I23" s="29"/>
    </row>
    <row r="24" spans="1:9" s="18" customFormat="1" ht="12">
      <c r="A24" s="11" t="s">
        <v>11</v>
      </c>
      <c r="B24" s="16">
        <v>203811.469081393</v>
      </c>
      <c r="C24" s="16">
        <v>374845.9029629124</v>
      </c>
      <c r="D24" s="117"/>
      <c r="E24" s="26">
        <f>+C24/B24*100-100</f>
        <v>83.9179633277733</v>
      </c>
      <c r="F24" s="24"/>
      <c r="G24" s="26">
        <f>+B24/$B$12*100</f>
        <v>25.04195500816804</v>
      </c>
      <c r="H24" s="24"/>
      <c r="I24" s="26">
        <f>+G24*E24/100</f>
        <v>21.014698620311943</v>
      </c>
    </row>
    <row r="25" spans="1:9" s="18" customFormat="1" ht="12">
      <c r="A25" s="7" t="s">
        <v>15</v>
      </c>
      <c r="B25" s="8">
        <v>51394.58564131321</v>
      </c>
      <c r="C25" s="8">
        <v>79169.3930412584</v>
      </c>
      <c r="D25" s="8"/>
      <c r="E25" s="24">
        <f>+C25/B25*100-100</f>
        <v>54.042282963010365</v>
      </c>
      <c r="F25" s="24"/>
      <c r="G25" s="24">
        <f>+B25/$B$12*100</f>
        <v>6.31476190762958</v>
      </c>
      <c r="H25" s="24"/>
      <c r="I25" s="24">
        <f>+G25*E25/100</f>
        <v>3.412641498561569</v>
      </c>
    </row>
    <row r="26" spans="1:9" s="18" customFormat="1" ht="12">
      <c r="A26" s="7" t="s">
        <v>47</v>
      </c>
      <c r="B26" s="8">
        <v>150022.57357451523</v>
      </c>
      <c r="C26" s="8">
        <v>290542.1663781771</v>
      </c>
      <c r="D26" s="8"/>
      <c r="E26" s="24">
        <f>+C26/B26*100-100</f>
        <v>93.66563274817221</v>
      </c>
      <c r="F26" s="24"/>
      <c r="G26" s="24">
        <f>+B26/$B$12*100</f>
        <v>18.43300847884214</v>
      </c>
      <c r="H26" s="24"/>
      <c r="I26" s="24">
        <f>+G26*E26/100</f>
        <v>17.265394026231725</v>
      </c>
    </row>
    <row r="27" spans="1:9" s="18" customFormat="1" ht="12">
      <c r="A27" s="7" t="s">
        <v>17</v>
      </c>
      <c r="B27" s="8">
        <v>2394.3098655645576</v>
      </c>
      <c r="C27" s="8">
        <v>5134.343543476914</v>
      </c>
      <c r="D27" s="8"/>
      <c r="E27" s="24">
        <f>+C27/B27*100-100</f>
        <v>114.43939305100264</v>
      </c>
      <c r="F27" s="24"/>
      <c r="G27" s="24">
        <f>+B27/$B$12*100</f>
        <v>0.2941846216963185</v>
      </c>
      <c r="H27" s="24"/>
      <c r="I27" s="24">
        <f>+G27*E27/100</f>
        <v>0.3366630955186551</v>
      </c>
    </row>
    <row r="28" spans="1:9" s="19" customFormat="1" ht="11.25">
      <c r="A28" s="138" t="s">
        <v>21</v>
      </c>
      <c r="B28" s="138"/>
      <c r="C28" s="138"/>
      <c r="D28" s="103"/>
      <c r="E28" s="77"/>
      <c r="G28" s="77"/>
      <c r="I28" s="77"/>
    </row>
    <row r="29" spans="1:4" s="19" customFormat="1" ht="11.25">
      <c r="A29" s="128" t="s">
        <v>29</v>
      </c>
      <c r="B29" s="128"/>
      <c r="C29" s="128"/>
      <c r="D29" s="103"/>
    </row>
    <row r="30" spans="1:4" s="19" customFormat="1" ht="11.25">
      <c r="A30" s="128" t="s">
        <v>78</v>
      </c>
      <c r="B30" s="128"/>
      <c r="C30" s="128"/>
      <c r="D30" s="103"/>
    </row>
    <row r="31" spans="1:4" s="19" customFormat="1" ht="11.25">
      <c r="A31" s="128" t="s">
        <v>79</v>
      </c>
      <c r="B31" s="128"/>
      <c r="C31" s="128"/>
      <c r="D31" s="103"/>
    </row>
    <row r="32" spans="1:4" s="19" customFormat="1" ht="11.25">
      <c r="A32" s="128" t="s">
        <v>22</v>
      </c>
      <c r="B32" s="128"/>
      <c r="C32" s="128"/>
      <c r="D32" s="103"/>
    </row>
  </sheetData>
  <sheetProtection/>
  <mergeCells count="10">
    <mergeCell ref="E10:E11"/>
    <mergeCell ref="G10:G11"/>
    <mergeCell ref="I10:I11"/>
    <mergeCell ref="A28:C28"/>
    <mergeCell ref="A29:C29"/>
    <mergeCell ref="A30:C30"/>
    <mergeCell ref="A31:C31"/>
    <mergeCell ref="A32:C32"/>
    <mergeCell ref="A10:A11"/>
    <mergeCell ref="B10:C10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34"/>
  <sheetViews>
    <sheetView zoomScale="110" zoomScaleNormal="110" zoomScalePageLayoutView="0" workbookViewId="0" topLeftCell="A1">
      <pane xSplit="1" ySplit="11" topLeftCell="B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11.421875" defaultRowHeight="15"/>
  <cols>
    <col min="1" max="1" width="62.00390625" style="5" customWidth="1"/>
    <col min="2" max="3" width="18.00390625" style="5" customWidth="1"/>
    <col min="4" max="4" width="1.28515625" style="20" customWidth="1"/>
    <col min="5" max="5" width="18.00390625" style="20" customWidth="1"/>
    <col min="6" max="6" width="1.28515625" style="20" customWidth="1"/>
    <col min="7" max="7" width="18.00390625" style="20" customWidth="1"/>
    <col min="8" max="8" width="1.28515625" style="20" customWidth="1"/>
    <col min="9" max="9" width="18.00390625" style="20" customWidth="1"/>
    <col min="10" max="16384" width="11.421875" style="20" customWidth="1"/>
  </cols>
  <sheetData>
    <row r="1" ht="14.25"/>
    <row r="2" ht="14.25"/>
    <row r="3" ht="14.25">
      <c r="I3" s="93" t="s">
        <v>90</v>
      </c>
    </row>
    <row r="4" ht="14.25"/>
    <row r="5" ht="14.25"/>
    <row r="6" spans="1:3" s="17" customFormat="1" ht="12.75">
      <c r="A6" s="1" t="s">
        <v>23</v>
      </c>
      <c r="B6" s="2"/>
      <c r="C6" s="3"/>
    </row>
    <row r="7" spans="1:3" s="17" customFormat="1" ht="12.75">
      <c r="A7" s="1" t="s">
        <v>97</v>
      </c>
      <c r="B7" s="2"/>
      <c r="C7" s="3"/>
    </row>
    <row r="8" spans="1:3" s="17" customFormat="1" ht="12.75">
      <c r="A8" s="1" t="s">
        <v>25</v>
      </c>
      <c r="B8" s="2"/>
      <c r="C8" s="3"/>
    </row>
    <row r="9" spans="1:2" s="17" customFormat="1" ht="12.75">
      <c r="A9" s="1" t="s">
        <v>75</v>
      </c>
      <c r="B9" s="3"/>
    </row>
    <row r="10" spans="1:9" s="18" customFormat="1" ht="12">
      <c r="A10" s="139" t="s">
        <v>35</v>
      </c>
      <c r="B10" s="141" t="s">
        <v>102</v>
      </c>
      <c r="C10" s="141" t="s">
        <v>103</v>
      </c>
      <c r="D10" s="32"/>
      <c r="E10" s="141" t="s">
        <v>123</v>
      </c>
      <c r="F10" s="32"/>
      <c r="G10" s="141" t="s">
        <v>122</v>
      </c>
      <c r="H10" s="104"/>
      <c r="I10" s="139" t="s">
        <v>50</v>
      </c>
    </row>
    <row r="11" spans="1:9" s="33" customFormat="1" ht="12">
      <c r="A11" s="140"/>
      <c r="B11" s="142"/>
      <c r="C11" s="142"/>
      <c r="D11" s="32"/>
      <c r="E11" s="142"/>
      <c r="F11" s="32"/>
      <c r="G11" s="140"/>
      <c r="H11" s="104"/>
      <c r="I11" s="140"/>
    </row>
    <row r="12" spans="1:9" s="18" customFormat="1" ht="12">
      <c r="A12" s="35" t="s">
        <v>36</v>
      </c>
      <c r="B12" s="50">
        <f>+'Cuadro 17.'!N12</f>
        <v>68761.97354339004</v>
      </c>
      <c r="C12" s="50">
        <f>+'Cuadro 17.'!R12</f>
        <v>100390.2927881141</v>
      </c>
      <c r="D12" s="51"/>
      <c r="E12" s="47">
        <f>+C12/B12*100-100</f>
        <v>45.99681715761986</v>
      </c>
      <c r="F12" s="51"/>
      <c r="G12" s="113">
        <f>+B12/$B$20*100</f>
        <v>11.271187991276745</v>
      </c>
      <c r="H12" s="58"/>
      <c r="I12" s="47">
        <f>+G12*E12/100</f>
        <v>5.184387731839171</v>
      </c>
    </row>
    <row r="13" spans="1:9" s="18" customFormat="1" ht="12">
      <c r="A13" s="36" t="s">
        <v>37</v>
      </c>
      <c r="B13" s="51">
        <f>+'Cuadro 17.'!N13</f>
        <v>204335.5190329576</v>
      </c>
      <c r="C13" s="51">
        <f>+'Cuadro 17.'!R13</f>
        <v>290642.1286789848</v>
      </c>
      <c r="D13" s="51"/>
      <c r="E13" s="48">
        <f aca="true" t="shared" si="0" ref="E13:E20">+C13/B13*100-100</f>
        <v>42.23769320893578</v>
      </c>
      <c r="F13" s="51"/>
      <c r="G13" s="115">
        <f aca="true" t="shared" si="1" ref="G13:G20">+B13/$B$20*100</f>
        <v>33.49386193609281</v>
      </c>
      <c r="H13" s="58"/>
      <c r="I13" s="48">
        <f aca="true" t="shared" si="2" ref="I13:I20">+G13*E13/100</f>
        <v>14.1470346483914</v>
      </c>
    </row>
    <row r="14" spans="1:9" s="18" customFormat="1" ht="12">
      <c r="A14" s="36" t="s">
        <v>38</v>
      </c>
      <c r="B14" s="51">
        <f>+'Cuadro 17.'!N14</f>
        <v>129071.04464083645</v>
      </c>
      <c r="C14" s="51">
        <f>+'Cuadro 17.'!R14</f>
        <v>198897.82394779363</v>
      </c>
      <c r="D14" s="51"/>
      <c r="E14" s="48">
        <f t="shared" si="0"/>
        <v>54.09949187384578</v>
      </c>
      <c r="F14" s="51"/>
      <c r="G14" s="115">
        <f t="shared" si="1"/>
        <v>21.156809983927317</v>
      </c>
      <c r="H14" s="58"/>
      <c r="I14" s="48">
        <f t="shared" si="2"/>
        <v>11.445726698019751</v>
      </c>
    </row>
    <row r="15" spans="1:9" s="18" customFormat="1" ht="12">
      <c r="A15" s="36" t="s">
        <v>39</v>
      </c>
      <c r="B15" s="51">
        <f>+'Cuadro 17.'!N15</f>
        <v>20534.93444865638</v>
      </c>
      <c r="C15" s="51">
        <f>+'Cuadro 17.'!R15</f>
        <v>22008.19739272922</v>
      </c>
      <c r="D15" s="51"/>
      <c r="E15" s="48">
        <f t="shared" si="0"/>
        <v>7.174422434882615</v>
      </c>
      <c r="F15" s="51"/>
      <c r="G15" s="115">
        <f t="shared" si="1"/>
        <v>3.366004415409919</v>
      </c>
      <c r="H15" s="58"/>
      <c r="I15" s="48">
        <f t="shared" si="2"/>
        <v>0.24149137593830866</v>
      </c>
    </row>
    <row r="16" spans="1:9" s="18" customFormat="1" ht="12">
      <c r="A16" s="36" t="s">
        <v>40</v>
      </c>
      <c r="B16" s="51">
        <f>+'Cuadro 17.'!N16</f>
        <v>10144.363342238572</v>
      </c>
      <c r="C16" s="51">
        <f>+'Cuadro 17.'!R16</f>
        <v>14818.56136762967</v>
      </c>
      <c r="D16" s="51"/>
      <c r="E16" s="48">
        <f t="shared" si="0"/>
        <v>46.07680016673808</v>
      </c>
      <c r="F16" s="51"/>
      <c r="G16" s="115">
        <f t="shared" si="1"/>
        <v>1.6628235111669307</v>
      </c>
      <c r="H16" s="58"/>
      <c r="I16" s="48">
        <f t="shared" si="2"/>
        <v>0.7661758663659244</v>
      </c>
    </row>
    <row r="17" spans="1:9" s="18" customFormat="1" ht="12">
      <c r="A17" s="36" t="s">
        <v>41</v>
      </c>
      <c r="B17" s="51">
        <f>+'Cuadro 17.'!N17</f>
        <v>5760.4412544977595</v>
      </c>
      <c r="C17" s="51">
        <f>+'Cuadro 17.'!R17</f>
        <v>7211.7458886596205</v>
      </c>
      <c r="D17" s="51"/>
      <c r="E17" s="48">
        <f t="shared" si="0"/>
        <v>25.194330955613523</v>
      </c>
      <c r="F17" s="51"/>
      <c r="G17" s="115">
        <f t="shared" si="1"/>
        <v>0.9442285168150414</v>
      </c>
      <c r="H17" s="58"/>
      <c r="I17" s="48">
        <f t="shared" si="2"/>
        <v>0.23789205750366244</v>
      </c>
    </row>
    <row r="18" spans="1:9" s="18" customFormat="1" ht="12">
      <c r="A18" s="36" t="s">
        <v>42</v>
      </c>
      <c r="B18" s="51">
        <f>+'Cuadro 17.'!N18</f>
        <v>2119.4859697921934</v>
      </c>
      <c r="C18" s="51">
        <f>+'Cuadro 17.'!R18</f>
        <v>5140.752083566566</v>
      </c>
      <c r="D18" s="51"/>
      <c r="E18" s="48">
        <f t="shared" si="0"/>
        <v>142.54711551926883</v>
      </c>
      <c r="F18" s="51"/>
      <c r="G18" s="115">
        <f t="shared" si="1"/>
        <v>0.3474176725792614</v>
      </c>
      <c r="H18" s="58"/>
      <c r="I18" s="48">
        <f t="shared" si="2"/>
        <v>0.49523387106591493</v>
      </c>
    </row>
    <row r="19" spans="1:9" s="18" customFormat="1" ht="12">
      <c r="A19" s="36" t="s">
        <v>43</v>
      </c>
      <c r="B19" s="51">
        <f>+'Cuadro 17.'!N19</f>
        <v>169340.79129196113</v>
      </c>
      <c r="C19" s="51">
        <f>+'Cuadro 17.'!R19</f>
        <v>257118.40859597802</v>
      </c>
      <c r="D19" s="51"/>
      <c r="E19" s="48">
        <f t="shared" si="0"/>
        <v>51.83489260581001</v>
      </c>
      <c r="F19" s="51"/>
      <c r="G19" s="115">
        <f t="shared" si="1"/>
        <v>27.75766597273197</v>
      </c>
      <c r="H19" s="58"/>
      <c r="I19" s="48">
        <f t="shared" si="2"/>
        <v>14.388156346845085</v>
      </c>
    </row>
    <row r="20" spans="1:9" s="18" customFormat="1" ht="12">
      <c r="A20" s="37" t="s">
        <v>44</v>
      </c>
      <c r="B20" s="52">
        <f>+'Cuadro 17.'!N20</f>
        <v>610068.5535243301</v>
      </c>
      <c r="C20" s="52">
        <f>+'Cuadro 17.'!R20</f>
        <v>896227.9107434558</v>
      </c>
      <c r="D20" s="54"/>
      <c r="E20" s="49">
        <f t="shared" si="0"/>
        <v>46.90609859596924</v>
      </c>
      <c r="F20" s="54"/>
      <c r="G20" s="116">
        <f t="shared" si="1"/>
        <v>100</v>
      </c>
      <c r="H20" s="59"/>
      <c r="I20" s="49">
        <f t="shared" si="2"/>
        <v>46.90609859596924</v>
      </c>
    </row>
    <row r="21" spans="1:9" s="19" customFormat="1" ht="11.2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</row>
    <row r="22" spans="1:9" s="19" customFormat="1" ht="11.25">
      <c r="A22" s="128" t="s">
        <v>30</v>
      </c>
      <c r="B22" s="128"/>
      <c r="C22" s="128"/>
      <c r="D22" s="128"/>
      <c r="E22" s="128"/>
      <c r="F22" s="128"/>
      <c r="G22" s="128"/>
      <c r="H22" s="128"/>
      <c r="I22" s="128"/>
    </row>
    <row r="23" spans="1:9" s="19" customFormat="1" ht="11.25">
      <c r="A23" s="128" t="s">
        <v>52</v>
      </c>
      <c r="B23" s="128"/>
      <c r="C23" s="128"/>
      <c r="D23" s="128"/>
      <c r="E23" s="128"/>
      <c r="F23" s="128"/>
      <c r="G23" s="128"/>
      <c r="H23" s="128"/>
      <c r="I23" s="128"/>
    </row>
    <row r="24" spans="1:9" s="19" customFormat="1" ht="11.25">
      <c r="A24" s="128" t="s">
        <v>20</v>
      </c>
      <c r="B24" s="128"/>
      <c r="C24" s="128"/>
      <c r="D24" s="128"/>
      <c r="E24" s="128"/>
      <c r="F24" s="128"/>
      <c r="G24" s="128"/>
      <c r="H24" s="128"/>
      <c r="I24" s="128"/>
    </row>
    <row r="25" spans="1:9" s="19" customFormat="1" ht="11.25">
      <c r="A25" s="128" t="s">
        <v>22</v>
      </c>
      <c r="B25" s="128"/>
      <c r="C25" s="128"/>
      <c r="D25" s="128"/>
      <c r="E25" s="128"/>
      <c r="F25" s="128"/>
      <c r="G25" s="128"/>
      <c r="H25" s="128"/>
      <c r="I25" s="128"/>
    </row>
    <row r="26" spans="7:9" ht="14.25">
      <c r="G26" s="100"/>
      <c r="H26" s="100"/>
      <c r="I26" s="94"/>
    </row>
    <row r="27" spans="7:9" ht="14.25">
      <c r="G27" s="100"/>
      <c r="H27" s="100"/>
      <c r="I27" s="94"/>
    </row>
    <row r="28" spans="7:9" ht="14.25">
      <c r="G28" s="100"/>
      <c r="H28" s="100"/>
      <c r="I28" s="94"/>
    </row>
    <row r="29" spans="7:9" ht="14.25">
      <c r="G29" s="100"/>
      <c r="H29" s="100"/>
      <c r="I29" s="94"/>
    </row>
    <row r="30" spans="7:9" ht="14.25">
      <c r="G30" s="100"/>
      <c r="H30" s="100"/>
      <c r="I30" s="94"/>
    </row>
    <row r="31" spans="7:9" ht="14.25">
      <c r="G31" s="100"/>
      <c r="H31" s="100"/>
      <c r="I31" s="94"/>
    </row>
    <row r="32" spans="7:9" ht="14.25">
      <c r="G32" s="100"/>
      <c r="H32" s="100"/>
      <c r="I32" s="94"/>
    </row>
    <row r="33" spans="7:9" ht="14.25">
      <c r="G33" s="100"/>
      <c r="H33" s="100"/>
      <c r="I33" s="94"/>
    </row>
    <row r="34" spans="7:9" ht="14.25">
      <c r="G34" s="100"/>
      <c r="H34" s="100"/>
      <c r="I34" s="94"/>
    </row>
  </sheetData>
  <sheetProtection/>
  <mergeCells count="11">
    <mergeCell ref="I10:I11"/>
    <mergeCell ref="A10:A11"/>
    <mergeCell ref="B10:B11"/>
    <mergeCell ref="C10:C11"/>
    <mergeCell ref="E10:E11"/>
    <mergeCell ref="G10:G11"/>
    <mergeCell ref="A21:I21"/>
    <mergeCell ref="A22:I22"/>
    <mergeCell ref="A23:I23"/>
    <mergeCell ref="A24:I24"/>
    <mergeCell ref="A25:I25"/>
  </mergeCells>
  <hyperlinks>
    <hyperlink ref="I3" location="Índice!A1" display="Volver al índice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2017-07-21T14:50:59Z</dcterms:created>
  <dcterms:modified xsi:type="dcterms:W3CDTF">2017-08-04T15:03:49Z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