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126" sheetId="1" r:id="rId1"/>
  </sheets>
  <externalReferences>
    <externalReference r:id="rId4"/>
    <externalReference r:id="rId5"/>
  </externalReferences>
  <definedNames>
    <definedName name="IngredienteActivo">#REF!</definedName>
    <definedName name="peso">#REF!</definedName>
  </definedNames>
  <calcPr fullCalcOnLoad="1"/>
</workbook>
</file>

<file path=xl/sharedStrings.xml><?xml version="1.0" encoding="utf-8"?>
<sst xmlns="http://schemas.openxmlformats.org/spreadsheetml/2006/main" count="21" uniqueCount="20">
  <si>
    <t>Año</t>
  </si>
  <si>
    <r>
      <t>m</t>
    </r>
    <r>
      <rPr>
        <vertAlign val="superscript"/>
        <sz val="10"/>
        <color indexed="8"/>
        <rFont val="Arial"/>
        <family val="2"/>
      </rPr>
      <t>3</t>
    </r>
  </si>
  <si>
    <t>Nota: Debido a que la información sobre consumo aparente de fertilizantes se mide en metros cúbicos (volumen) y en toneladas (masa),  este cuadro muestra información en estas dos unidades y adicionalmente, hace la agregación de sus datos en un solo valor (Metros cúbicos-Toneladas) para dar una idea global del uso de fertilizantes. Por tal motivo, el indicador se calcula de manera independiente según estas tres unidades de medida, metros cúbicos, toneladas y metros cúbicos-tonelada, señalando que esta última no es una unidad real y que el peso de un metro cúbico de fertilizantes se acerca bastante a una tonelada.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</si>
  <si>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/(10km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</si>
  <si>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 xml:space="preserve">Relación entre el consumo aparente de fertilizantes y la superficie bajo uso agrícola </t>
  </si>
  <si>
    <r>
      <t>Consumo aparente de fertilizantes</t>
    </r>
    <r>
      <rPr>
        <vertAlign val="superscript"/>
        <sz val="10"/>
        <color indexed="8"/>
        <rFont val="Arial"/>
        <family val="2"/>
      </rPr>
      <t>2</t>
    </r>
  </si>
  <si>
    <r>
      <t>Superficie bajo uso agrícola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(10km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</si>
  <si>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1 </t>
    </r>
    <r>
      <rPr>
        <sz val="9"/>
        <rFont val="Arial"/>
        <family val="2"/>
      </rPr>
      <t>Se entiende por fertilizantes, como aquellos productos (orgánicos e inorgánicos) que al aplicarlos, suministran a las plantas uno o más nutrientes.</t>
    </r>
  </si>
  <si>
    <r>
      <t>2</t>
    </r>
    <r>
      <rPr>
        <sz val="9"/>
        <rFont val="Arial"/>
        <family val="2"/>
      </rPr>
      <t xml:space="preserve"> El consumo aparente de fertilizantes corresponde a la cantidad de fertilizante producida, más la importada, menos la exportada.</t>
    </r>
  </si>
  <si>
    <r>
      <t>Colombia. Relación entre el consumo aparente de fertilizantes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y la superficie bajo uso agrícola</t>
    </r>
    <r>
      <rPr>
        <b/>
        <sz val="11"/>
        <rFont val="Arial"/>
        <family val="2"/>
      </rPr>
      <t>, por unidad de medida, según año.</t>
    </r>
  </si>
  <si>
    <t xml:space="preserve">Fuentes: Instituto Colombiano Agropecuario –ICA; Boletín estadístico anual de comercialización de fertilizantes. Ministerio de Agricultura y Desarrollo Rural –MADR; Encuesta Nacional Agropecuaria -ENA. </t>
  </si>
  <si>
    <t>ton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</si>
  <si>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-ton</t>
    </r>
  </si>
  <si>
    <r>
      <t>ton/(10km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</si>
  <si>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-ton/(10km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</si>
  <si>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3</t>
    </r>
    <r>
      <rPr>
        <sz val="9"/>
        <rFont val="Arial"/>
        <family val="2"/>
      </rPr>
      <t xml:space="preserve"> La superficie bajo uso agrícola resulta de la sumatoria de la superficie con cultivos transitorios y barbechos, tierras en descanso y cultivos permanentes.  En miles de hectáreas (1 ha = 10km2)</t>
    </r>
  </si>
  <si>
    <t>Sistema de Información del Medio Ambiente de los Países de la Comunidad Andina</t>
  </si>
  <si>
    <t>2000 - 2015</t>
  </si>
  <si>
    <t>Fecha de actualización: 05/07/2017</t>
  </si>
  <si>
    <t>Fecha de publicación: 09/10/2017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</si>
</sst>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_-* #,##0.0\ _€_-;\-* #,##0.0\ _€_-;_-* &quot;-&quot;??\ _€_-;_-@_-"/>
    <numFmt numFmtId="176" formatCode="_-* #,##0\ _€_-;\-* #,##0\ _€_-;_-* &quot;-&quot;??\ _€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* #,##0.00_-;\-* #,##0.00_-;_-* &quot;-&quot;??_-;_-@_-"/>
    <numFmt numFmtId="182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1" applyNumberFormat="0" applyAlignment="0" applyProtection="0"/>
    <xf numFmtId="0" fontId="33" fillId="15" borderId="2" applyNumberFormat="0" applyAlignment="0" applyProtection="0"/>
    <xf numFmtId="0" fontId="34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indent="2"/>
    </xf>
    <xf numFmtId="172" fontId="2" fillId="0" borderId="0" xfId="0" applyNumberFormat="1" applyFont="1" applyBorder="1" applyAlignment="1">
      <alignment horizontal="right" indent="2"/>
    </xf>
    <xf numFmtId="2" fontId="2" fillId="0" borderId="0" xfId="0" applyNumberFormat="1" applyFont="1" applyBorder="1" applyAlignment="1">
      <alignment horizontal="right" indent="2"/>
    </xf>
    <xf numFmtId="172" fontId="4" fillId="0" borderId="0" xfId="0" applyNumberFormat="1" applyFont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172" fontId="2" fillId="0" borderId="0" xfId="0" applyNumberFormat="1" applyFont="1" applyFill="1" applyBorder="1" applyAlignment="1">
      <alignment horizontal="right" indent="2"/>
    </xf>
    <xf numFmtId="3" fontId="42" fillId="0" borderId="0" xfId="0" applyNumberFormat="1" applyFont="1" applyFill="1" applyBorder="1" applyAlignment="1">
      <alignment horizontal="right" indent="2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3" fillId="0" borderId="2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57150</xdr:rowOff>
    </xdr:from>
    <xdr:to>
      <xdr:col>10</xdr:col>
      <xdr:colOff>581025</xdr:colOff>
      <xdr:row>2</xdr:row>
      <xdr:rowOff>333375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134100" y="247650"/>
          <a:ext cx="2105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PLAGUICIDAS%202014%20NOVIEMBRE%20ULTI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UBY%20CASTELLANOS%20IIAII\5,%207,%208%20Y%209.%20INDICADORES%202017%20ANALISIS%20-ACTUALIZACION\INDICADORES%202017\126%20Uso%20de%20abonos\OI\126%20D%20Uso%20de%20abonos%204_2000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CONTENIDO"/>
      <sheetName val="TABLA 1 PROD Y VEN EMP"/>
      <sheetName val="TABLA 2 PROD Y VEN CLASE"/>
      <sheetName val="TABLA 3 PROD Y VEN CLASE IA"/>
      <sheetName val="TABLA N4 IMP EMP"/>
      <sheetName val="TABLA N 5 Y 6 IMP TC"/>
      <sheetName val="TABLA N 7 IMP TC IA"/>
      <sheetName val="TABLA N 8 IMP TC  PAIS"/>
      <sheetName val="TABLA 9 EXP EMP"/>
      <sheetName val="TABLA 10 EXP TC"/>
      <sheetName val="TABLA 11 EXP TC IA"/>
      <sheetName val="TABLA 12 EXP TC PAIS"/>
      <sheetName val="PRODUCCION Y VENTAS"/>
      <sheetName val="IMPORTACION"/>
      <sheetName val="EXPORTACION 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PRODUCCION"/>
      <sheetName val="IMPORTACIONES"/>
      <sheetName val="EXPORTACIONES"/>
      <sheetName val="USO DEL SUELO"/>
    </sheetNames>
    <sheetDataSet>
      <sheetData sheetId="1">
        <row r="37">
          <cell r="C37">
            <v>1505598.835</v>
          </cell>
          <cell r="G37">
            <v>16786.527</v>
          </cell>
        </row>
        <row r="166">
          <cell r="C166">
            <v>1644564.1673269998</v>
          </cell>
          <cell r="G166">
            <v>72501.48001</v>
          </cell>
        </row>
      </sheetData>
      <sheetData sheetId="2">
        <row r="37">
          <cell r="C37">
            <v>1259860.14365</v>
          </cell>
          <cell r="G37">
            <v>800.281</v>
          </cell>
        </row>
        <row r="91">
          <cell r="C91">
            <v>1576925.54492</v>
          </cell>
          <cell r="E91">
            <v>1465.36565</v>
          </cell>
        </row>
      </sheetData>
      <sheetData sheetId="3">
        <row r="30">
          <cell r="C30">
            <v>241317.715</v>
          </cell>
          <cell r="G30">
            <v>52.366</v>
          </cell>
        </row>
        <row r="54">
          <cell r="C54">
            <v>271665.63782</v>
          </cell>
          <cell r="E54">
            <v>71.6576</v>
          </cell>
        </row>
      </sheetData>
      <sheetData sheetId="4">
        <row r="7">
          <cell r="H7">
            <v>2829914.9102395084</v>
          </cell>
        </row>
        <row r="38">
          <cell r="H38">
            <v>2869913.0986790494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showGridLine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1.421875" defaultRowHeight="15" customHeight="1"/>
  <cols>
    <col min="1" max="1" width="2.7109375" style="1" customWidth="1"/>
    <col min="2" max="2" width="10.7109375" style="1" customWidth="1"/>
    <col min="3" max="3" width="11.421875" style="1" customWidth="1"/>
    <col min="4" max="4" width="12.7109375" style="1" customWidth="1"/>
    <col min="5" max="5" width="12.7109375" style="2" customWidth="1"/>
    <col min="6" max="6" width="12.7109375" style="1" customWidth="1"/>
    <col min="7" max="7" width="13.7109375" style="1" customWidth="1"/>
    <col min="8" max="10" width="12.7109375" style="1" customWidth="1"/>
    <col min="11" max="11" width="10.7109375" style="1" customWidth="1"/>
    <col min="12" max="16384" width="11.421875" style="1" customWidth="1"/>
  </cols>
  <sheetData>
    <row r="1" ht="15" customHeight="1" thickBot="1"/>
    <row r="2" spans="2:11" ht="28.5" customHeight="1">
      <c r="B2" s="39" t="s">
        <v>16</v>
      </c>
      <c r="C2" s="40"/>
      <c r="D2" s="40"/>
      <c r="E2" s="40"/>
      <c r="F2" s="40"/>
      <c r="G2" s="40"/>
      <c r="H2" s="41"/>
      <c r="I2" s="35"/>
      <c r="J2" s="35"/>
      <c r="K2" s="36"/>
    </row>
    <row r="3" spans="2:11" ht="27.75" customHeight="1" thickBot="1">
      <c r="B3" s="42"/>
      <c r="C3" s="43"/>
      <c r="D3" s="43"/>
      <c r="E3" s="43"/>
      <c r="F3" s="43"/>
      <c r="G3" s="43"/>
      <c r="H3" s="44"/>
      <c r="I3" s="37"/>
      <c r="J3" s="37"/>
      <c r="K3" s="38"/>
    </row>
    <row r="5" spans="2:11" ht="15" customHeight="1">
      <c r="B5" s="6"/>
      <c r="C5" s="7"/>
      <c r="D5" s="7"/>
      <c r="E5" s="8"/>
      <c r="F5" s="7"/>
      <c r="G5" s="7"/>
      <c r="H5" s="7"/>
      <c r="I5" s="7"/>
      <c r="J5" s="7"/>
      <c r="K5" s="9"/>
    </row>
    <row r="6" spans="2:11" s="28" customFormat="1" ht="30" customHeight="1">
      <c r="B6" s="26"/>
      <c r="C6" s="45" t="s">
        <v>9</v>
      </c>
      <c r="D6" s="45"/>
      <c r="E6" s="45"/>
      <c r="F6" s="45"/>
      <c r="G6" s="45"/>
      <c r="H6" s="45"/>
      <c r="I6" s="45"/>
      <c r="J6" s="45"/>
      <c r="K6" s="27"/>
    </row>
    <row r="7" spans="2:11" ht="15" customHeight="1">
      <c r="B7" s="10"/>
      <c r="C7" s="18" t="s">
        <v>17</v>
      </c>
      <c r="D7" s="11"/>
      <c r="E7" s="13"/>
      <c r="F7" s="11"/>
      <c r="G7" s="11"/>
      <c r="H7" s="11"/>
      <c r="I7" s="11"/>
      <c r="J7" s="11"/>
      <c r="K7" s="12"/>
    </row>
    <row r="8" spans="2:11" s="32" customFormat="1" ht="30" customHeight="1">
      <c r="B8" s="30"/>
      <c r="C8" s="52" t="s">
        <v>0</v>
      </c>
      <c r="D8" s="47" t="s">
        <v>5</v>
      </c>
      <c r="E8" s="47"/>
      <c r="F8" s="47"/>
      <c r="G8" s="52" t="s">
        <v>6</v>
      </c>
      <c r="H8" s="46" t="s">
        <v>4</v>
      </c>
      <c r="I8" s="46"/>
      <c r="J8" s="46"/>
      <c r="K8" s="31"/>
    </row>
    <row r="9" spans="2:11" s="32" customFormat="1" ht="19.5" customHeight="1">
      <c r="B9" s="30"/>
      <c r="C9" s="53" t="s">
        <v>0</v>
      </c>
      <c r="D9" s="29" t="s">
        <v>1</v>
      </c>
      <c r="E9" s="29" t="s">
        <v>11</v>
      </c>
      <c r="F9" s="29" t="s">
        <v>12</v>
      </c>
      <c r="G9" s="53"/>
      <c r="H9" s="29" t="s">
        <v>3</v>
      </c>
      <c r="I9" s="29" t="s">
        <v>13</v>
      </c>
      <c r="J9" s="29" t="s">
        <v>14</v>
      </c>
      <c r="K9" s="31"/>
    </row>
    <row r="10" spans="2:15" ht="15" customHeight="1">
      <c r="B10" s="10"/>
      <c r="C10" s="3">
        <v>2000</v>
      </c>
      <c r="D10" s="22">
        <v>2512.372</v>
      </c>
      <c r="E10" s="22">
        <v>1202844.559</v>
      </c>
      <c r="F10" s="22">
        <f aca="true" t="shared" si="0" ref="F10:F25">SUM(D10:E10)</f>
        <v>1205356.9309999999</v>
      </c>
      <c r="G10" s="23">
        <v>4432.249</v>
      </c>
      <c r="H10" s="24">
        <f aca="true" t="shared" si="1" ref="H10:H25">D10/G10</f>
        <v>0.5668390922982892</v>
      </c>
      <c r="I10" s="24">
        <f aca="true" t="shared" si="2" ref="I10:I25">E10/G10</f>
        <v>271.3846986033501</v>
      </c>
      <c r="J10" s="24">
        <f aca="true" t="shared" si="3" ref="J10:J25">F10/G10</f>
        <v>271.9515376956484</v>
      </c>
      <c r="K10" s="12"/>
      <c r="L10" s="4"/>
      <c r="M10" s="4"/>
      <c r="O10" s="25"/>
    </row>
    <row r="11" spans="2:15" ht="15" customHeight="1">
      <c r="B11" s="10"/>
      <c r="C11" s="3">
        <v>2001</v>
      </c>
      <c r="D11" s="22">
        <v>8952.615</v>
      </c>
      <c r="E11" s="22">
        <v>1352213.006</v>
      </c>
      <c r="F11" s="22">
        <f t="shared" si="0"/>
        <v>1361165.621</v>
      </c>
      <c r="G11" s="23">
        <v>4135.023</v>
      </c>
      <c r="H11" s="24">
        <f t="shared" si="1"/>
        <v>2.1650701821972937</v>
      </c>
      <c r="I11" s="24">
        <f t="shared" si="2"/>
        <v>327.01462748816635</v>
      </c>
      <c r="J11" s="24">
        <f t="shared" si="3"/>
        <v>329.1796976703636</v>
      </c>
      <c r="K11" s="12"/>
      <c r="L11" s="4"/>
      <c r="M11" s="4"/>
      <c r="O11" s="25"/>
    </row>
    <row r="12" spans="2:15" ht="15" customHeight="1">
      <c r="B12" s="10"/>
      <c r="C12" s="3">
        <v>2002</v>
      </c>
      <c r="D12" s="22">
        <v>3325.067</v>
      </c>
      <c r="E12" s="22">
        <v>1782037.999</v>
      </c>
      <c r="F12" s="22">
        <f t="shared" si="0"/>
        <v>1785363.066</v>
      </c>
      <c r="G12" s="23">
        <v>3730.255</v>
      </c>
      <c r="H12" s="24">
        <f t="shared" si="1"/>
        <v>0.8913779352886062</v>
      </c>
      <c r="I12" s="24">
        <f t="shared" si="2"/>
        <v>477.7255171563338</v>
      </c>
      <c r="J12" s="24">
        <f t="shared" si="3"/>
        <v>478.61689509162244</v>
      </c>
      <c r="K12" s="12"/>
      <c r="L12" s="4"/>
      <c r="M12" s="4"/>
      <c r="O12" s="25"/>
    </row>
    <row r="13" spans="2:15" ht="15" customHeight="1">
      <c r="B13" s="10"/>
      <c r="C13" s="3">
        <v>2003</v>
      </c>
      <c r="D13" s="22">
        <v>5263.637</v>
      </c>
      <c r="E13" s="22">
        <v>2559260.306</v>
      </c>
      <c r="F13" s="22">
        <f t="shared" si="0"/>
        <v>2564523.943</v>
      </c>
      <c r="G13" s="23">
        <v>3749.7519999999995</v>
      </c>
      <c r="H13" s="24">
        <f t="shared" si="1"/>
        <v>1.403729366635447</v>
      </c>
      <c r="I13" s="24">
        <f t="shared" si="2"/>
        <v>682.5145518956988</v>
      </c>
      <c r="J13" s="24">
        <f t="shared" si="3"/>
        <v>683.9182812623342</v>
      </c>
      <c r="K13" s="12"/>
      <c r="L13" s="4"/>
      <c r="M13" s="4"/>
      <c r="O13" s="25"/>
    </row>
    <row r="14" spans="2:15" ht="15" customHeight="1">
      <c r="B14" s="10"/>
      <c r="C14" s="3">
        <v>2004</v>
      </c>
      <c r="D14" s="22">
        <v>7040.36</v>
      </c>
      <c r="E14" s="22">
        <v>2700794.635</v>
      </c>
      <c r="F14" s="22">
        <f t="shared" si="0"/>
        <v>2707834.9949999996</v>
      </c>
      <c r="G14" s="23">
        <v>3708.4550000000004</v>
      </c>
      <c r="H14" s="24">
        <f t="shared" si="1"/>
        <v>1.8984617583333219</v>
      </c>
      <c r="I14" s="24">
        <f t="shared" si="2"/>
        <v>728.2802770965266</v>
      </c>
      <c r="J14" s="24">
        <f t="shared" si="3"/>
        <v>730.1787388548598</v>
      </c>
      <c r="K14" s="12"/>
      <c r="L14" s="4"/>
      <c r="M14" s="4"/>
      <c r="O14" s="25"/>
    </row>
    <row r="15" spans="2:15" ht="15" customHeight="1">
      <c r="B15" s="10"/>
      <c r="C15" s="3">
        <v>2005</v>
      </c>
      <c r="D15" s="22">
        <v>8999.186</v>
      </c>
      <c r="E15" s="22">
        <v>2482780.801</v>
      </c>
      <c r="F15" s="22">
        <f t="shared" si="0"/>
        <v>2491779.987</v>
      </c>
      <c r="G15" s="23">
        <v>3612.478</v>
      </c>
      <c r="H15" s="24">
        <f t="shared" si="1"/>
        <v>2.4911393232014145</v>
      </c>
      <c r="I15" s="24">
        <f t="shared" si="2"/>
        <v>687.2791477207612</v>
      </c>
      <c r="J15" s="24">
        <f t="shared" si="3"/>
        <v>689.7702870439626</v>
      </c>
      <c r="K15" s="12"/>
      <c r="L15" s="4"/>
      <c r="M15" s="4"/>
      <c r="O15" s="25"/>
    </row>
    <row r="16" spans="2:15" ht="15" customHeight="1">
      <c r="B16" s="10"/>
      <c r="C16" s="5">
        <v>2006</v>
      </c>
      <c r="D16" s="22">
        <v>13521.952</v>
      </c>
      <c r="E16" s="22">
        <v>2789361.283</v>
      </c>
      <c r="F16" s="22">
        <f t="shared" si="0"/>
        <v>2802883.235</v>
      </c>
      <c r="G16" s="23">
        <v>3369.311</v>
      </c>
      <c r="H16" s="24">
        <f t="shared" si="1"/>
        <v>4.013269181740718</v>
      </c>
      <c r="I16" s="24">
        <f t="shared" si="2"/>
        <v>827.8729042822107</v>
      </c>
      <c r="J16" s="24">
        <f t="shared" si="3"/>
        <v>831.8861734639514</v>
      </c>
      <c r="K16" s="12"/>
      <c r="L16" s="4"/>
      <c r="M16" s="4"/>
      <c r="O16" s="25"/>
    </row>
    <row r="17" spans="2:15" ht="15" customHeight="1">
      <c r="B17" s="10"/>
      <c r="C17" s="3">
        <v>2007</v>
      </c>
      <c r="D17" s="22">
        <v>21681.828</v>
      </c>
      <c r="E17" s="22">
        <v>2808367.328</v>
      </c>
      <c r="F17" s="22">
        <f t="shared" si="0"/>
        <v>2830049.1560000004</v>
      </c>
      <c r="G17" s="23">
        <v>3570.024</v>
      </c>
      <c r="H17" s="24">
        <f t="shared" si="1"/>
        <v>6.073300347560689</v>
      </c>
      <c r="I17" s="24">
        <f t="shared" si="2"/>
        <v>786.6522264276095</v>
      </c>
      <c r="J17" s="24">
        <f t="shared" si="3"/>
        <v>792.7255267751702</v>
      </c>
      <c r="K17" s="12"/>
      <c r="L17" s="4"/>
      <c r="M17" s="4"/>
      <c r="O17" s="25"/>
    </row>
    <row r="18" spans="2:15" ht="15" customHeight="1">
      <c r="B18" s="10"/>
      <c r="C18" s="3">
        <v>2008</v>
      </c>
      <c r="D18" s="22">
        <v>20695.2</v>
      </c>
      <c r="E18" s="22">
        <v>2594190.932</v>
      </c>
      <c r="F18" s="22">
        <f t="shared" si="0"/>
        <v>2614886.132</v>
      </c>
      <c r="G18" s="23">
        <v>3461.2051113774096</v>
      </c>
      <c r="H18" s="24">
        <f t="shared" si="1"/>
        <v>5.979189136168879</v>
      </c>
      <c r="I18" s="24">
        <f t="shared" si="2"/>
        <v>749.505114121256</v>
      </c>
      <c r="J18" s="24">
        <f t="shared" si="3"/>
        <v>755.4843032574249</v>
      </c>
      <c r="K18" s="12"/>
      <c r="L18" s="4"/>
      <c r="M18" s="4"/>
      <c r="O18" s="25"/>
    </row>
    <row r="19" spans="2:15" ht="15" customHeight="1">
      <c r="B19" s="10"/>
      <c r="C19" s="3">
        <v>2009</v>
      </c>
      <c r="D19" s="22">
        <v>39317.414</v>
      </c>
      <c r="E19" s="22">
        <v>1772589.411</v>
      </c>
      <c r="F19" s="22">
        <f t="shared" si="0"/>
        <v>1811906.8250000002</v>
      </c>
      <c r="G19" s="23">
        <v>3353.4724244222</v>
      </c>
      <c r="H19" s="24">
        <f t="shared" si="1"/>
        <v>11.724388640760733</v>
      </c>
      <c r="I19" s="24">
        <f t="shared" si="2"/>
        <v>528.583267329361</v>
      </c>
      <c r="J19" s="24">
        <f t="shared" si="3"/>
        <v>540.3076559701217</v>
      </c>
      <c r="K19" s="12"/>
      <c r="L19" s="4"/>
      <c r="M19" s="4"/>
      <c r="O19" s="25"/>
    </row>
    <row r="20" spans="2:15" ht="15" customHeight="1">
      <c r="B20" s="10"/>
      <c r="C20" s="5">
        <v>2010</v>
      </c>
      <c r="D20" s="22">
        <v>36540.4686643</v>
      </c>
      <c r="E20" s="22">
        <v>2143075.7294625957</v>
      </c>
      <c r="F20" s="22">
        <f t="shared" si="0"/>
        <v>2179616.198126896</v>
      </c>
      <c r="G20" s="23">
        <v>3353.05770204472</v>
      </c>
      <c r="H20" s="24">
        <f t="shared" si="1"/>
        <v>10.897655785051759</v>
      </c>
      <c r="I20" s="24">
        <f t="shared" si="2"/>
        <v>639.1407246453683</v>
      </c>
      <c r="J20" s="24">
        <f t="shared" si="3"/>
        <v>650.03838043042</v>
      </c>
      <c r="K20" s="12"/>
      <c r="L20" s="4"/>
      <c r="M20" s="4"/>
      <c r="O20" s="25"/>
    </row>
    <row r="21" spans="2:15" ht="15" customHeight="1">
      <c r="B21" s="10"/>
      <c r="C21" s="3">
        <v>2011</v>
      </c>
      <c r="D21" s="22">
        <v>4619.913065000001</v>
      </c>
      <c r="E21" s="22">
        <v>2561757.9523400003</v>
      </c>
      <c r="F21" s="22">
        <f t="shared" si="0"/>
        <v>2566377.8654050003</v>
      </c>
      <c r="G21" s="23">
        <v>2915.425</v>
      </c>
      <c r="H21" s="24">
        <f t="shared" si="1"/>
        <v>1.5846447996432769</v>
      </c>
      <c r="I21" s="24">
        <f t="shared" si="2"/>
        <v>878.691083577866</v>
      </c>
      <c r="J21" s="24">
        <f t="shared" si="3"/>
        <v>880.2757283775093</v>
      </c>
      <c r="K21" s="12"/>
      <c r="L21" s="4"/>
      <c r="M21" s="4"/>
      <c r="O21" s="25"/>
    </row>
    <row r="22" spans="2:15" ht="15" customHeight="1">
      <c r="B22" s="10"/>
      <c r="C22" s="3">
        <v>2012</v>
      </c>
      <c r="D22" s="22">
        <v>2914.29825</v>
      </c>
      <c r="E22" s="22">
        <v>2565264.8247018117</v>
      </c>
      <c r="F22" s="22">
        <f t="shared" si="0"/>
        <v>2568179.1229518116</v>
      </c>
      <c r="G22" s="23">
        <v>2963.7314365925845</v>
      </c>
      <c r="H22" s="24">
        <f t="shared" si="1"/>
        <v>0.9833206254850749</v>
      </c>
      <c r="I22" s="24">
        <f t="shared" si="2"/>
        <v>865.5523887991377</v>
      </c>
      <c r="J22" s="24">
        <f t="shared" si="3"/>
        <v>866.5357094246228</v>
      </c>
      <c r="K22" s="12"/>
      <c r="L22" s="4"/>
      <c r="M22" s="4"/>
      <c r="O22" s="25"/>
    </row>
    <row r="23" spans="2:15" ht="15" customHeight="1">
      <c r="B23" s="10"/>
      <c r="C23" s="3">
        <v>2013</v>
      </c>
      <c r="D23" s="22">
        <v>2373.313</v>
      </c>
      <c r="E23" s="22">
        <v>2445873.38815</v>
      </c>
      <c r="F23" s="22">
        <f t="shared" si="0"/>
        <v>2448246.70115</v>
      </c>
      <c r="G23" s="23">
        <v>2755.270961910836</v>
      </c>
      <c r="H23" s="24">
        <f t="shared" si="1"/>
        <v>0.8613719059972452</v>
      </c>
      <c r="I23" s="24">
        <f t="shared" si="2"/>
        <v>887.707024812448</v>
      </c>
      <c r="J23" s="24">
        <f t="shared" si="3"/>
        <v>888.5683967184453</v>
      </c>
      <c r="K23" s="12"/>
      <c r="L23" s="4"/>
      <c r="M23" s="4"/>
      <c r="O23" s="25"/>
    </row>
    <row r="24" spans="2:15" ht="15" customHeight="1">
      <c r="B24" s="10"/>
      <c r="C24" s="5">
        <v>2014</v>
      </c>
      <c r="D24" s="34">
        <f>+'[2]PRODUCCION'!G37+'[2]IMPORTACIONES'!G37-'[2]EXPORTACIONES'!G30</f>
        <v>17534.441999999995</v>
      </c>
      <c r="E24" s="34">
        <f>'[2]PRODUCCION'!C37+'[2]IMPORTACIONES'!C37-'[2]EXPORTACIONES'!C30</f>
        <v>2524141.26365</v>
      </c>
      <c r="F24" s="34">
        <f t="shared" si="0"/>
        <v>2541675.70565</v>
      </c>
      <c r="G24" s="33">
        <f>'[2]USO DEL SUELO'!H7/1000</f>
        <v>2829.9149102395086</v>
      </c>
      <c r="H24" s="24">
        <f t="shared" si="1"/>
        <v>6.196102199594396</v>
      </c>
      <c r="I24" s="24">
        <f t="shared" si="2"/>
        <v>891.9495262973721</v>
      </c>
      <c r="J24" s="24">
        <f t="shared" si="3"/>
        <v>898.1456284969664</v>
      </c>
      <c r="K24" s="12"/>
      <c r="L24" s="4"/>
      <c r="O24" s="25"/>
    </row>
    <row r="25" spans="2:11" ht="13.5" customHeight="1">
      <c r="B25" s="10"/>
      <c r="C25" s="5">
        <v>2015</v>
      </c>
      <c r="D25" s="34">
        <f>+'[2]PRODUCCION'!G166+'[2]IMPORTACIONES'!E91-'[2]EXPORTACIONES'!E54</f>
        <v>73895.18806</v>
      </c>
      <c r="E25" s="34">
        <f>+'[2]PRODUCCION'!C166+'[2]IMPORTACIONES'!C91-'[2]EXPORTACIONES'!C54</f>
        <v>2949824.0744270002</v>
      </c>
      <c r="F25" s="34">
        <f t="shared" si="0"/>
        <v>3023719.2624870003</v>
      </c>
      <c r="G25" s="33">
        <f>'[2]USO DEL SUELO'!H38/1000</f>
        <v>2869.913098679049</v>
      </c>
      <c r="H25" s="24">
        <f t="shared" si="1"/>
        <v>25.748231921730365</v>
      </c>
      <c r="I25" s="24">
        <f t="shared" si="2"/>
        <v>1027.844388662755</v>
      </c>
      <c r="J25" s="24">
        <f t="shared" si="3"/>
        <v>1053.5926205844853</v>
      </c>
      <c r="K25" s="12"/>
    </row>
    <row r="26" spans="2:11" ht="30" customHeight="1">
      <c r="B26" s="10"/>
      <c r="C26" s="50" t="s">
        <v>10</v>
      </c>
      <c r="D26" s="51"/>
      <c r="E26" s="51"/>
      <c r="F26" s="51"/>
      <c r="G26" s="51"/>
      <c r="H26" s="51"/>
      <c r="I26" s="51"/>
      <c r="J26" s="51"/>
      <c r="K26" s="12"/>
    </row>
    <row r="27" spans="2:11" ht="35.25" customHeight="1">
      <c r="B27" s="10"/>
      <c r="C27" s="48" t="s">
        <v>7</v>
      </c>
      <c r="D27" s="49"/>
      <c r="E27" s="49"/>
      <c r="F27" s="49"/>
      <c r="G27" s="49"/>
      <c r="H27" s="49"/>
      <c r="I27" s="49"/>
      <c r="J27" s="49"/>
      <c r="K27" s="12"/>
    </row>
    <row r="28" spans="2:11" ht="18" customHeight="1">
      <c r="B28" s="10"/>
      <c r="C28" s="48" t="s">
        <v>8</v>
      </c>
      <c r="D28" s="49"/>
      <c r="E28" s="49"/>
      <c r="F28" s="49"/>
      <c r="G28" s="49"/>
      <c r="H28" s="49"/>
      <c r="I28" s="49"/>
      <c r="J28" s="49"/>
      <c r="K28" s="12"/>
    </row>
    <row r="29" spans="2:11" ht="29.25" customHeight="1">
      <c r="B29" s="10"/>
      <c r="C29" s="48" t="s">
        <v>15</v>
      </c>
      <c r="D29" s="49"/>
      <c r="E29" s="49"/>
      <c r="F29" s="49"/>
      <c r="G29" s="49"/>
      <c r="H29" s="49"/>
      <c r="I29" s="49"/>
      <c r="J29" s="49"/>
      <c r="K29" s="12"/>
    </row>
    <row r="30" spans="2:11" ht="78.75" customHeight="1">
      <c r="B30" s="10"/>
      <c r="C30" s="54" t="s">
        <v>2</v>
      </c>
      <c r="D30" s="49"/>
      <c r="E30" s="49"/>
      <c r="F30" s="49"/>
      <c r="G30" s="49"/>
      <c r="H30" s="49"/>
      <c r="I30" s="49"/>
      <c r="J30" s="49"/>
      <c r="K30" s="12"/>
    </row>
    <row r="31" spans="2:11" ht="15" customHeight="1">
      <c r="B31" s="10"/>
      <c r="C31" s="21" t="s">
        <v>18</v>
      </c>
      <c r="D31" s="19"/>
      <c r="E31" s="20"/>
      <c r="F31" s="19"/>
      <c r="G31" s="19"/>
      <c r="H31" s="19"/>
      <c r="I31" s="19"/>
      <c r="J31" s="19"/>
      <c r="K31" s="12"/>
    </row>
    <row r="32" spans="2:11" ht="15" customHeight="1">
      <c r="B32" s="10"/>
      <c r="C32" s="1" t="s">
        <v>19</v>
      </c>
      <c r="D32" s="19"/>
      <c r="E32" s="20"/>
      <c r="F32" s="19"/>
      <c r="G32" s="19"/>
      <c r="H32" s="19"/>
      <c r="I32" s="19"/>
      <c r="J32" s="19"/>
      <c r="K32" s="12"/>
    </row>
    <row r="33" spans="2:11" ht="15" customHeight="1">
      <c r="B33" s="14"/>
      <c r="C33" s="15"/>
      <c r="D33" s="15"/>
      <c r="E33" s="16"/>
      <c r="F33" s="15"/>
      <c r="G33" s="15"/>
      <c r="H33" s="15"/>
      <c r="I33" s="15"/>
      <c r="J33" s="15"/>
      <c r="K33" s="17"/>
    </row>
    <row r="36" ht="15" customHeight="1">
      <c r="G36" s="4"/>
    </row>
  </sheetData>
  <sheetProtection/>
  <mergeCells count="11">
    <mergeCell ref="C29:J29"/>
    <mergeCell ref="C8:C9"/>
    <mergeCell ref="G8:G9"/>
    <mergeCell ref="C28:J28"/>
    <mergeCell ref="C30:J30"/>
    <mergeCell ref="B2:H3"/>
    <mergeCell ref="C6:J6"/>
    <mergeCell ref="H8:J8"/>
    <mergeCell ref="D8:F8"/>
    <mergeCell ref="C27:J27"/>
    <mergeCell ref="C26:J2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hlopez</dc:creator>
  <cp:keywords/>
  <dc:description/>
  <cp:lastModifiedBy>Ruby Stella Castellanos Caballero</cp:lastModifiedBy>
  <dcterms:created xsi:type="dcterms:W3CDTF">2010-08-05T22:00:33Z</dcterms:created>
  <dcterms:modified xsi:type="dcterms:W3CDTF">2017-10-05T19:41:47Z</dcterms:modified>
  <cp:category/>
  <cp:version/>
  <cp:contentType/>
  <cp:contentStatus/>
</cp:coreProperties>
</file>