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660" activeTab="0"/>
  </bookViews>
  <sheets>
    <sheet name="Variables perso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<sst xmlns="http://schemas.openxmlformats.org/spreadsheetml/2006/main" count="77" uniqueCount="59">
  <si>
    <t>Grupos,</t>
  </si>
  <si>
    <t>Número de</t>
  </si>
  <si>
    <t xml:space="preserve">clases </t>
  </si>
  <si>
    <t>Descripción</t>
  </si>
  <si>
    <t>Empresas</t>
  </si>
  <si>
    <t>comerciales</t>
  </si>
  <si>
    <t>CIIU Rev.3A.C.</t>
  </si>
  <si>
    <t>Número</t>
  </si>
  <si>
    <t>%</t>
  </si>
  <si>
    <t>TOTAL NACIONAL</t>
  </si>
  <si>
    <t>Vehículos automotores</t>
  </si>
  <si>
    <t>Partes piezas y accesorios</t>
  </si>
  <si>
    <t>Motocicletas y sus partes</t>
  </si>
  <si>
    <t>Comercio menor de combustibles, lubricantes y aditivos</t>
  </si>
  <si>
    <t>Subtotal 50</t>
  </si>
  <si>
    <t>Automotores, combustibles y lubricantes</t>
  </si>
  <si>
    <t>Materias primas agropecuarias</t>
  </si>
  <si>
    <t>Productos de uso doméstico</t>
  </si>
  <si>
    <t>Materiales de construcción, vidrio y fontanería</t>
  </si>
  <si>
    <t>Productos intermedios no agrop.desperd. y desechos</t>
  </si>
  <si>
    <t>Maquinaria y equipo excepto automotores</t>
  </si>
  <si>
    <t>Subtotal 51</t>
  </si>
  <si>
    <t>Comercio mayorista</t>
  </si>
  <si>
    <t>No especializados (principalmente alimentos)</t>
  </si>
  <si>
    <t>No especializados (diferentes de alimentos)</t>
  </si>
  <si>
    <t>Especializado (alimentos)</t>
  </si>
  <si>
    <t>Productos farmacéuticos, perfumería y de tocador</t>
  </si>
  <si>
    <t>Textiles</t>
  </si>
  <si>
    <t>Prendas de vestir y sus accesorios</t>
  </si>
  <si>
    <t>Calzado, artículos de cuero y sucedáneos del cuero</t>
  </si>
  <si>
    <t>Electrodomésticos</t>
  </si>
  <si>
    <t>Muebles hogar</t>
  </si>
  <si>
    <t>Artículos de uso doméstico</t>
  </si>
  <si>
    <t>Diversos</t>
  </si>
  <si>
    <t>Ferretería, cerrajería y productos de vidrio</t>
  </si>
  <si>
    <t>Pintura</t>
  </si>
  <si>
    <t>Muebles y equipo de oficina</t>
  </si>
  <si>
    <t>Libros, períodicos y artículos de papelerías</t>
  </si>
  <si>
    <t>Equipo fotográfico</t>
  </si>
  <si>
    <t>Equipo óptico</t>
  </si>
  <si>
    <t>Otros productos de consumo ncp</t>
  </si>
  <si>
    <t>Subtotal 52</t>
  </si>
  <si>
    <t>Comercio minorista</t>
  </si>
  <si>
    <t>B2. Variables de personal según grupos y clases comerciales 2002</t>
  </si>
  <si>
    <t>Personal ocupado                                                                                                             número de personas</t>
  </si>
  <si>
    <t>Total</t>
  </si>
  <si>
    <t>Remunerado</t>
  </si>
  <si>
    <t>No remunerado</t>
  </si>
  <si>
    <t>Permanente</t>
  </si>
  <si>
    <t>Temporal directo</t>
  </si>
  <si>
    <t>Total remunerado</t>
  </si>
  <si>
    <t>Socios</t>
  </si>
  <si>
    <t>Agencias</t>
  </si>
  <si>
    <t>Total no remunerado</t>
  </si>
  <si>
    <t>Remunerado/2</t>
  </si>
  <si>
    <t>por la empresa</t>
  </si>
  <si>
    <t xml:space="preserve">Fuente: DANE - Comercio Interior- </t>
  </si>
  <si>
    <t>1/ Corresponde a las empresas cuyas ventas en el año fueron iguales o mayores a $1.930 millones de pesos o emplearon 20 o más trabajadores</t>
  </si>
  <si>
    <t>Cifras de avance 1/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</si>
</sst>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quotePrefix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 quotePrefix="1">
      <alignment/>
    </xf>
    <xf numFmtId="4" fontId="1" fillId="3" borderId="0" xfId="0" applyNumberFormat="1" applyFont="1" applyFill="1" applyBorder="1" applyAlignment="1">
      <alignment/>
    </xf>
    <xf numFmtId="4" fontId="1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 quotePrefix="1">
      <alignment/>
    </xf>
    <xf numFmtId="2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uario\gisela\EAC\Boletines%20-inclusi&#243;n%20forzosa-\2001\anexos\IFEA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cua01"/>
      <sheetName val="subtotales"/>
      <sheetName val="correla"/>
      <sheetName val="org jurídica"/>
      <sheetName val="escaper"/>
      <sheetName val="escap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40.421875" style="1" customWidth="1"/>
    <col min="3" max="3" width="7.00390625" style="1" bestFit="1" customWidth="1"/>
    <col min="4" max="4" width="8.140625" style="1" bestFit="1" customWidth="1"/>
    <col min="5" max="5" width="10.140625" style="3" customWidth="1"/>
    <col min="6" max="6" width="7.57421875" style="7" bestFit="1" customWidth="1"/>
    <col min="7" max="7" width="10.00390625" style="1" customWidth="1"/>
    <col min="8" max="8" width="7.57421875" style="1" bestFit="1" customWidth="1"/>
    <col min="9" max="9" width="11.57421875" style="1" customWidth="1"/>
    <col min="10" max="10" width="7.57421875" style="1" customWidth="1"/>
    <col min="11" max="11" width="12.00390625" style="8" customWidth="1"/>
    <col min="12" max="12" width="7.57421875" style="7" bestFit="1" customWidth="1"/>
    <col min="13" max="13" width="9.140625" style="1" customWidth="1"/>
    <col min="14" max="14" width="7.57421875" style="1" bestFit="1" customWidth="1"/>
    <col min="15" max="15" width="7.8515625" style="1" customWidth="1"/>
    <col min="16" max="16" width="9.57421875" style="1" bestFit="1" customWidth="1"/>
    <col min="17" max="22" width="11.57421875" style="1" customWidth="1"/>
    <col min="23" max="23" width="11.28125" style="1" customWidth="1"/>
    <col min="24" max="24" width="11.57421875" style="1" customWidth="1"/>
    <col min="25" max="16384" width="11.421875" style="1" customWidth="1"/>
  </cols>
  <sheetData>
    <row r="1" ht="12"/>
    <row r="2" ht="12"/>
    <row r="3" ht="12"/>
    <row r="4" ht="12"/>
    <row r="5" ht="12"/>
    <row r="6" spans="1:13" s="22" customFormat="1" ht="15">
      <c r="A6" s="19" t="s">
        <v>43</v>
      </c>
      <c r="B6" s="19"/>
      <c r="C6" s="19"/>
      <c r="D6" s="19"/>
      <c r="E6" s="20"/>
      <c r="F6" s="15"/>
      <c r="G6" s="21"/>
      <c r="K6" s="16"/>
      <c r="L6" s="15"/>
      <c r="M6" s="21"/>
    </row>
    <row r="7" spans="1:12" s="24" customFormat="1" ht="15">
      <c r="A7" s="31" t="s">
        <v>58</v>
      </c>
      <c r="B7" s="31"/>
      <c r="C7" s="31"/>
      <c r="D7" s="31"/>
      <c r="E7" s="23"/>
      <c r="F7" s="15"/>
      <c r="K7" s="16"/>
      <c r="L7" s="15"/>
    </row>
    <row r="8" spans="12:16" ht="12">
      <c r="L8" s="1"/>
      <c r="N8" s="2"/>
      <c r="P8" s="2"/>
    </row>
    <row r="9" spans="1:18" s="14" customFormat="1" ht="12">
      <c r="A9" s="27"/>
      <c r="B9" s="27"/>
      <c r="C9" s="27"/>
      <c r="D9" s="27"/>
      <c r="E9" s="30" t="s">
        <v>44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14" customFormat="1" ht="13.5" customHeight="1">
      <c r="A10" s="18" t="s">
        <v>0</v>
      </c>
      <c r="B10" s="18"/>
      <c r="C10" s="25" t="s">
        <v>1</v>
      </c>
      <c r="D10" s="25"/>
      <c r="E10" s="26" t="s">
        <v>45</v>
      </c>
      <c r="F10" s="26"/>
      <c r="G10" s="25" t="s">
        <v>46</v>
      </c>
      <c r="H10" s="25"/>
      <c r="I10" s="25"/>
      <c r="J10" s="25"/>
      <c r="K10" s="25"/>
      <c r="L10" s="25"/>
      <c r="M10" s="25" t="s">
        <v>47</v>
      </c>
      <c r="N10" s="25"/>
      <c r="O10" s="25"/>
      <c r="P10" s="25"/>
      <c r="Q10" s="25"/>
      <c r="R10" s="25"/>
    </row>
    <row r="11" spans="1:18" s="14" customFormat="1" ht="13.5" customHeight="1">
      <c r="A11" s="18" t="s">
        <v>2</v>
      </c>
      <c r="B11" s="18" t="s">
        <v>3</v>
      </c>
      <c r="C11" s="25" t="s">
        <v>4</v>
      </c>
      <c r="D11" s="25"/>
      <c r="E11" s="26"/>
      <c r="F11" s="26"/>
      <c r="G11" s="25" t="s">
        <v>48</v>
      </c>
      <c r="H11" s="25"/>
      <c r="I11" s="25" t="s">
        <v>49</v>
      </c>
      <c r="J11" s="25"/>
      <c r="K11" s="25" t="s">
        <v>50</v>
      </c>
      <c r="L11" s="25"/>
      <c r="M11" s="25" t="s">
        <v>51</v>
      </c>
      <c r="N11" s="25"/>
      <c r="O11" s="25" t="s">
        <v>52</v>
      </c>
      <c r="P11" s="25"/>
      <c r="Q11" s="25" t="s">
        <v>53</v>
      </c>
      <c r="R11" s="25"/>
    </row>
    <row r="12" spans="1:12" s="14" customFormat="1" ht="12" customHeight="1" hidden="1">
      <c r="A12" s="18"/>
      <c r="B12" s="18"/>
      <c r="E12" s="25" t="s">
        <v>54</v>
      </c>
      <c r="F12" s="25"/>
      <c r="G12" s="18"/>
      <c r="H12" s="18"/>
      <c r="I12" s="25" t="s">
        <v>55</v>
      </c>
      <c r="J12" s="25"/>
      <c r="K12" s="25" t="s">
        <v>54</v>
      </c>
      <c r="L12" s="25"/>
    </row>
    <row r="13" spans="1:12" s="14" customFormat="1" ht="12" customHeight="1" hidden="1">
      <c r="A13" s="18"/>
      <c r="B13" s="18"/>
      <c r="E13" s="25" t="s">
        <v>54</v>
      </c>
      <c r="F13" s="25"/>
      <c r="G13" s="18"/>
      <c r="H13" s="18"/>
      <c r="I13" s="25" t="s">
        <v>55</v>
      </c>
      <c r="J13" s="25"/>
      <c r="K13" s="25" t="s">
        <v>54</v>
      </c>
      <c r="L13" s="25"/>
    </row>
    <row r="14" spans="1:12" s="14" customFormat="1" ht="12">
      <c r="A14" s="18" t="s">
        <v>5</v>
      </c>
      <c r="B14" s="18"/>
      <c r="E14" s="17"/>
      <c r="F14" s="18"/>
      <c r="G14" s="18"/>
      <c r="H14" s="18"/>
      <c r="K14" s="17"/>
      <c r="L14" s="18"/>
    </row>
    <row r="15" spans="1:18" s="18" customFormat="1" ht="12">
      <c r="A15" s="28" t="s">
        <v>6</v>
      </c>
      <c r="B15" s="28"/>
      <c r="C15" s="28" t="s">
        <v>7</v>
      </c>
      <c r="D15" s="28" t="s">
        <v>8</v>
      </c>
      <c r="E15" s="29" t="s">
        <v>7</v>
      </c>
      <c r="F15" s="28" t="s">
        <v>8</v>
      </c>
      <c r="G15" s="28" t="s">
        <v>7</v>
      </c>
      <c r="H15" s="28" t="s">
        <v>8</v>
      </c>
      <c r="I15" s="28" t="s">
        <v>7</v>
      </c>
      <c r="J15" s="28" t="s">
        <v>8</v>
      </c>
      <c r="K15" s="29" t="s">
        <v>7</v>
      </c>
      <c r="L15" s="28" t="s">
        <v>8</v>
      </c>
      <c r="M15" s="28" t="s">
        <v>7</v>
      </c>
      <c r="N15" s="28" t="s">
        <v>8</v>
      </c>
      <c r="O15" s="28" t="s">
        <v>7</v>
      </c>
      <c r="P15" s="28" t="s">
        <v>8</v>
      </c>
      <c r="Q15" s="28" t="s">
        <v>7</v>
      </c>
      <c r="R15" s="28" t="s">
        <v>8</v>
      </c>
    </row>
    <row r="16" spans="2:18" ht="12">
      <c r="B16" s="1" t="s">
        <v>9</v>
      </c>
      <c r="C16" s="3">
        <v>4060</v>
      </c>
      <c r="D16" s="4">
        <v>100</v>
      </c>
      <c r="E16" s="3">
        <v>226274</v>
      </c>
      <c r="F16" s="10">
        <v>100</v>
      </c>
      <c r="G16" s="11">
        <v>185769</v>
      </c>
      <c r="H16" s="4">
        <v>100</v>
      </c>
      <c r="I16" s="3">
        <v>22623</v>
      </c>
      <c r="J16" s="4">
        <v>100</v>
      </c>
      <c r="K16" s="3">
        <v>208392</v>
      </c>
      <c r="L16" s="10">
        <v>100</v>
      </c>
      <c r="M16" s="3">
        <v>1946</v>
      </c>
      <c r="N16" s="4">
        <v>100</v>
      </c>
      <c r="O16" s="3">
        <v>15936</v>
      </c>
      <c r="P16" s="4">
        <v>100</v>
      </c>
      <c r="Q16" s="3">
        <f>+O16+M16</f>
        <v>17882</v>
      </c>
      <c r="R16" s="4">
        <v>100</v>
      </c>
    </row>
    <row r="17" spans="1:18" ht="12">
      <c r="A17" s="32">
        <v>501</v>
      </c>
      <c r="B17" s="33" t="s">
        <v>10</v>
      </c>
      <c r="C17" s="34">
        <v>169</v>
      </c>
      <c r="D17" s="35">
        <f>+C17/$C$21*100</f>
        <v>19.58285052143685</v>
      </c>
      <c r="E17" s="34">
        <v>9779</v>
      </c>
      <c r="F17" s="35">
        <v>37.32870175974348</v>
      </c>
      <c r="G17" s="34">
        <v>8816</v>
      </c>
      <c r="H17" s="35">
        <v>38.4727626459144</v>
      </c>
      <c r="I17" s="34">
        <v>497</v>
      </c>
      <c r="J17" s="35">
        <v>24.24390243902439</v>
      </c>
      <c r="K17" s="34">
        <v>9313</v>
      </c>
      <c r="L17" s="36">
        <v>37.499496678075296</v>
      </c>
      <c r="M17" s="34">
        <v>22</v>
      </c>
      <c r="N17" s="35">
        <v>6.027397260273973</v>
      </c>
      <c r="O17" s="34">
        <v>444</v>
      </c>
      <c r="P17" s="35">
        <v>44.53360080240722</v>
      </c>
      <c r="Q17" s="34">
        <f>+M17+O17</f>
        <v>466</v>
      </c>
      <c r="R17" s="35">
        <f>+Q17/Q21*100</f>
        <v>34.2143906020558</v>
      </c>
    </row>
    <row r="18" spans="1:18" ht="12">
      <c r="A18" s="2">
        <v>503</v>
      </c>
      <c r="B18" s="1" t="s">
        <v>11</v>
      </c>
      <c r="C18" s="3">
        <v>260</v>
      </c>
      <c r="D18" s="5">
        <f>+C18/$C$21*100</f>
        <v>30.127462340672075</v>
      </c>
      <c r="E18" s="3">
        <v>8426</v>
      </c>
      <c r="F18" s="12">
        <v>32.16398824292858</v>
      </c>
      <c r="G18" s="11">
        <v>7677</v>
      </c>
      <c r="H18" s="5">
        <v>33.17120622568093</v>
      </c>
      <c r="I18" s="3">
        <v>375</v>
      </c>
      <c r="J18" s="5">
        <v>18.29268292682927</v>
      </c>
      <c r="K18" s="3">
        <v>8052</v>
      </c>
      <c r="L18" s="12">
        <v>32.421985101671034</v>
      </c>
      <c r="M18" s="3">
        <v>101</v>
      </c>
      <c r="N18" s="5">
        <v>27.671232876712327</v>
      </c>
      <c r="O18" s="3">
        <v>273</v>
      </c>
      <c r="P18" s="5">
        <v>27.382146439317957</v>
      </c>
      <c r="Q18" s="3">
        <f>+M18+O18</f>
        <v>374</v>
      </c>
      <c r="R18" s="5">
        <f>+Q18/Q22*100</f>
        <v>13.414634146341465</v>
      </c>
    </row>
    <row r="19" spans="1:18" ht="12">
      <c r="A19" s="32">
        <v>504</v>
      </c>
      <c r="B19" s="33" t="s">
        <v>12</v>
      </c>
      <c r="C19" s="34">
        <v>52</v>
      </c>
      <c r="D19" s="35">
        <f>+C19/$C$21*100</f>
        <v>6.025492468134415</v>
      </c>
      <c r="E19" s="34">
        <v>935</v>
      </c>
      <c r="F19" s="36">
        <v>3.5691109669046073</v>
      </c>
      <c r="G19" s="37">
        <v>800</v>
      </c>
      <c r="H19" s="35">
        <v>3.7981959674566674</v>
      </c>
      <c r="I19" s="34">
        <v>111</v>
      </c>
      <c r="J19" s="35">
        <v>5.414634146341464</v>
      </c>
      <c r="K19" s="34">
        <v>911</v>
      </c>
      <c r="L19" s="36">
        <v>3.6682101872357564</v>
      </c>
      <c r="M19" s="34">
        <v>20</v>
      </c>
      <c r="N19" s="35">
        <v>5.47945205479452</v>
      </c>
      <c r="O19" s="34">
        <v>4</v>
      </c>
      <c r="P19" s="35">
        <v>0.4012036108324975</v>
      </c>
      <c r="Q19" s="34">
        <f>+M19+O19</f>
        <v>24</v>
      </c>
      <c r="R19" s="35">
        <f>+Q19/Q23*100</f>
        <v>0.7817589576547231</v>
      </c>
    </row>
    <row r="20" spans="1:18" ht="12">
      <c r="A20" s="2">
        <v>505</v>
      </c>
      <c r="B20" s="1" t="s">
        <v>13</v>
      </c>
      <c r="C20" s="3">
        <v>382</v>
      </c>
      <c r="D20" s="5">
        <f>+C20/$C$21*100</f>
        <v>44.26419466975666</v>
      </c>
      <c r="E20" s="3">
        <v>7057</v>
      </c>
      <c r="F20" s="12">
        <v>26.93819903042333</v>
      </c>
      <c r="G20" s="11">
        <v>5492</v>
      </c>
      <c r="H20" s="5">
        <v>24.557835160948002</v>
      </c>
      <c r="I20" s="3">
        <v>1067</v>
      </c>
      <c r="J20" s="5">
        <v>52.048780487804876</v>
      </c>
      <c r="K20" s="3">
        <v>6559</v>
      </c>
      <c r="L20" s="12">
        <v>26.41030803301792</v>
      </c>
      <c r="M20" s="3">
        <v>222</v>
      </c>
      <c r="N20" s="5">
        <v>60.82191780821918</v>
      </c>
      <c r="O20" s="3">
        <v>276</v>
      </c>
      <c r="P20" s="5">
        <v>27.68304914744233</v>
      </c>
      <c r="Q20" s="3">
        <f>+M20+O20</f>
        <v>498</v>
      </c>
      <c r="R20" s="5">
        <f>+Q20/Q24*100</f>
        <v>49.01574803149607</v>
      </c>
    </row>
    <row r="21" spans="1:18" ht="12">
      <c r="A21" s="32" t="s">
        <v>14</v>
      </c>
      <c r="B21" s="33" t="s">
        <v>15</v>
      </c>
      <c r="C21" s="34">
        <v>863</v>
      </c>
      <c r="D21" s="38">
        <f>+C21/4060*100</f>
        <v>21.256157635467982</v>
      </c>
      <c r="E21" s="34">
        <v>26197</v>
      </c>
      <c r="F21" s="39">
        <v>11.577556413905265</v>
      </c>
      <c r="G21" s="37">
        <f>SUM(G17:G20)</f>
        <v>22785</v>
      </c>
      <c r="H21" s="38">
        <v>11.82035320988235</v>
      </c>
      <c r="I21" s="34">
        <v>2050</v>
      </c>
      <c r="J21" s="38">
        <v>9.061574503823543</v>
      </c>
      <c r="K21" s="34">
        <v>24835</v>
      </c>
      <c r="L21" s="39">
        <v>11.917444047756153</v>
      </c>
      <c r="M21" s="34">
        <v>365</v>
      </c>
      <c r="N21" s="38">
        <v>18.756423432682425</v>
      </c>
      <c r="O21" s="34">
        <v>997</v>
      </c>
      <c r="P21" s="38">
        <v>6.256275100401607</v>
      </c>
      <c r="Q21" s="34">
        <f>+O21+M21</f>
        <v>1362</v>
      </c>
      <c r="R21" s="35">
        <f>+Q21/$Q$16*100</f>
        <v>7.616597696007157</v>
      </c>
    </row>
    <row r="22" spans="1:18" ht="12">
      <c r="A22" s="2">
        <v>512</v>
      </c>
      <c r="B22" s="1" t="s">
        <v>16</v>
      </c>
      <c r="C22" s="3">
        <v>470</v>
      </c>
      <c r="D22" s="5">
        <f>+C22/$C$27*100</f>
        <v>20.91677792612372</v>
      </c>
      <c r="E22" s="3">
        <v>21777</v>
      </c>
      <c r="F22" s="12">
        <v>23.076678535096644</v>
      </c>
      <c r="G22" s="11">
        <v>17852</v>
      </c>
      <c r="H22" s="5">
        <v>21.910597061581743</v>
      </c>
      <c r="I22" s="3">
        <v>1137</v>
      </c>
      <c r="J22" s="5">
        <v>22.060535506402797</v>
      </c>
      <c r="K22" s="3">
        <v>18989</v>
      </c>
      <c r="L22" s="12">
        <v>22.459431328949236</v>
      </c>
      <c r="M22" s="3">
        <v>253</v>
      </c>
      <c r="N22" s="5">
        <v>26.2993762993763</v>
      </c>
      <c r="O22" s="3">
        <v>2535</v>
      </c>
      <c r="P22" s="5">
        <v>28.61819823888011</v>
      </c>
      <c r="Q22" s="3">
        <f>+M22+O22</f>
        <v>2788</v>
      </c>
      <c r="R22" s="5">
        <f>+Q22/$Q$27*100</f>
        <v>28.39103869653768</v>
      </c>
    </row>
    <row r="23" spans="1:18" ht="12">
      <c r="A23" s="32">
        <v>513</v>
      </c>
      <c r="B23" s="33" t="s">
        <v>17</v>
      </c>
      <c r="C23" s="34">
        <v>661</v>
      </c>
      <c r="D23" s="35">
        <f>+C23/$C$27*100</f>
        <v>29.41700044503783</v>
      </c>
      <c r="E23" s="34">
        <v>34147</v>
      </c>
      <c r="F23" s="36">
        <v>36.18493557138013</v>
      </c>
      <c r="G23" s="37">
        <v>28505</v>
      </c>
      <c r="H23" s="35">
        <v>35.841200375117225</v>
      </c>
      <c r="I23" s="34">
        <v>2572</v>
      </c>
      <c r="J23" s="35">
        <v>49.90298797050834</v>
      </c>
      <c r="K23" s="34">
        <v>31077</v>
      </c>
      <c r="L23" s="36">
        <v>36.75663528409897</v>
      </c>
      <c r="M23" s="34">
        <v>224</v>
      </c>
      <c r="N23" s="35">
        <v>23.284823284823286</v>
      </c>
      <c r="O23" s="34">
        <v>2846</v>
      </c>
      <c r="P23" s="35">
        <v>32.12914879205238</v>
      </c>
      <c r="Q23" s="34">
        <f>+M23+O23</f>
        <v>3070</v>
      </c>
      <c r="R23" s="35">
        <f>+Q23/$Q$27*100</f>
        <v>31.262729124236255</v>
      </c>
    </row>
    <row r="24" spans="1:18" ht="12">
      <c r="A24" s="2">
        <v>514</v>
      </c>
      <c r="B24" s="1" t="s">
        <v>18</v>
      </c>
      <c r="C24" s="3">
        <v>465</v>
      </c>
      <c r="D24" s="5">
        <f>+C24/$C$27*100</f>
        <v>20.694259012016023</v>
      </c>
      <c r="E24" s="3">
        <v>15194</v>
      </c>
      <c r="F24" s="12">
        <v>16.100796880298407</v>
      </c>
      <c r="G24" s="11">
        <v>13592</v>
      </c>
      <c r="H24" s="5">
        <v>16.66145670522038</v>
      </c>
      <c r="I24" s="3">
        <v>586</v>
      </c>
      <c r="J24" s="5">
        <v>11.369809856422195</v>
      </c>
      <c r="K24" s="3">
        <v>14178</v>
      </c>
      <c r="L24" s="12">
        <v>16.769172541041772</v>
      </c>
      <c r="M24" s="3">
        <v>276</v>
      </c>
      <c r="N24" s="5">
        <v>28.690228690228693</v>
      </c>
      <c r="O24" s="3">
        <v>740</v>
      </c>
      <c r="P24" s="5">
        <v>8.3540302551366</v>
      </c>
      <c r="Q24" s="3">
        <f>+M24+O24</f>
        <v>1016</v>
      </c>
      <c r="R24" s="5">
        <f>+Q24/$Q$27*100</f>
        <v>10.34623217922607</v>
      </c>
    </row>
    <row r="25" spans="1:18" ht="12">
      <c r="A25" s="32">
        <v>515</v>
      </c>
      <c r="B25" s="33" t="s">
        <v>19</v>
      </c>
      <c r="C25" s="34">
        <v>341</v>
      </c>
      <c r="D25" s="35">
        <f>+C25/$C$27*100</f>
        <v>15.175789942145082</v>
      </c>
      <c r="E25" s="34">
        <v>9783</v>
      </c>
      <c r="F25" s="36">
        <v>10.366861648016275</v>
      </c>
      <c r="G25" s="37">
        <v>8039</v>
      </c>
      <c r="H25" s="35">
        <v>10.647077211628634</v>
      </c>
      <c r="I25" s="34">
        <v>565</v>
      </c>
      <c r="J25" s="35">
        <v>10.962359332557236</v>
      </c>
      <c r="K25" s="34">
        <v>8604</v>
      </c>
      <c r="L25" s="36">
        <v>10.176467805270379</v>
      </c>
      <c r="M25" s="34">
        <v>113</v>
      </c>
      <c r="N25" s="35">
        <v>11.746361746361748</v>
      </c>
      <c r="O25" s="34">
        <v>1066</v>
      </c>
      <c r="P25" s="35">
        <v>12.034319259426507</v>
      </c>
      <c r="Q25" s="34">
        <f>+M25+O25</f>
        <v>1179</v>
      </c>
      <c r="R25" s="35">
        <f>+Q25/$Q$27*100</f>
        <v>12.006109979633402</v>
      </c>
    </row>
    <row r="26" spans="1:18" ht="12">
      <c r="A26" s="2">
        <v>516</v>
      </c>
      <c r="B26" s="1" t="s">
        <v>20</v>
      </c>
      <c r="C26" s="3">
        <v>310</v>
      </c>
      <c r="D26" s="5">
        <f>+C26/$C$27*100</f>
        <v>13.796172674677349</v>
      </c>
      <c r="E26" s="3">
        <v>13467</v>
      </c>
      <c r="F26" s="12">
        <v>14.270727365208547</v>
      </c>
      <c r="G26" s="11">
        <v>11406</v>
      </c>
      <c r="H26" s="5">
        <v>14.939668646452017</v>
      </c>
      <c r="I26" s="3">
        <v>294</v>
      </c>
      <c r="J26" s="5">
        <v>5.70430733410943</v>
      </c>
      <c r="K26" s="3">
        <v>11700</v>
      </c>
      <c r="L26" s="12">
        <v>13.838293040639638</v>
      </c>
      <c r="M26" s="3">
        <v>96</v>
      </c>
      <c r="N26" s="5">
        <v>9.97920997920998</v>
      </c>
      <c r="O26" s="3">
        <v>1671</v>
      </c>
      <c r="P26" s="5">
        <v>18.8643034545044</v>
      </c>
      <c r="Q26" s="3">
        <f>+M26+O26</f>
        <v>1767</v>
      </c>
      <c r="R26" s="5">
        <f>+Q26/$Q$27*100</f>
        <v>17.9938900203666</v>
      </c>
    </row>
    <row r="27" spans="1:18" ht="12">
      <c r="A27" s="32" t="s">
        <v>21</v>
      </c>
      <c r="B27" s="33" t="s">
        <v>22</v>
      </c>
      <c r="C27" s="34">
        <v>2247</v>
      </c>
      <c r="D27" s="38">
        <f>+C27/4060*100</f>
        <v>55.344827586206904</v>
      </c>
      <c r="E27" s="34">
        <v>94368</v>
      </c>
      <c r="F27" s="39">
        <v>41.70518928378868</v>
      </c>
      <c r="G27" s="37">
        <f>SUM(G22:G26)</f>
        <v>79394</v>
      </c>
      <c r="H27" s="38">
        <v>41.79929023524677</v>
      </c>
      <c r="I27" s="34">
        <v>5154</v>
      </c>
      <c r="J27" s="38">
        <v>22.782124386686117</v>
      </c>
      <c r="K27" s="34">
        <v>84548</v>
      </c>
      <c r="L27" s="39">
        <v>40.57161503320665</v>
      </c>
      <c r="M27" s="34">
        <v>962</v>
      </c>
      <c r="N27" s="38">
        <v>49.43473792394656</v>
      </c>
      <c r="O27" s="34">
        <v>8858</v>
      </c>
      <c r="P27" s="38">
        <v>55.584839357429715</v>
      </c>
      <c r="Q27" s="34">
        <f>+O27+M27</f>
        <v>9820</v>
      </c>
      <c r="R27" s="35">
        <f>+Q27/$Q$16*100</f>
        <v>54.9155575438989</v>
      </c>
    </row>
    <row r="28" spans="1:18" ht="12">
      <c r="A28" s="2">
        <v>5211</v>
      </c>
      <c r="B28" s="1" t="s">
        <v>23</v>
      </c>
      <c r="C28" s="3">
        <v>142</v>
      </c>
      <c r="D28" s="5">
        <f>+C28/$C$46*100</f>
        <v>14.947368421052632</v>
      </c>
      <c r="E28" s="3">
        <v>59552</v>
      </c>
      <c r="F28" s="12">
        <v>56.3357897624611</v>
      </c>
      <c r="G28" s="11">
        <v>47385</v>
      </c>
      <c r="H28" s="5">
        <v>57.587333784088344</v>
      </c>
      <c r="I28" s="3">
        <v>9501</v>
      </c>
      <c r="J28" s="5">
        <v>61.618782022180426</v>
      </c>
      <c r="K28" s="3">
        <v>56886</v>
      </c>
      <c r="L28" s="12">
        <v>57.455382843983884</v>
      </c>
      <c r="M28" s="3">
        <v>105</v>
      </c>
      <c r="N28" s="5">
        <v>16.962843295638123</v>
      </c>
      <c r="O28" s="3">
        <v>2561</v>
      </c>
      <c r="P28" s="5">
        <v>42.11478375267226</v>
      </c>
      <c r="Q28" s="3">
        <f aca="true" t="shared" si="0" ref="Q28:Q45">+M28+O28</f>
        <v>2666</v>
      </c>
      <c r="R28" s="5">
        <f>+Q28/$Q$46*100</f>
        <v>39.791044776119406</v>
      </c>
    </row>
    <row r="29" spans="1:18" ht="12">
      <c r="A29" s="32">
        <v>5219</v>
      </c>
      <c r="B29" s="33" t="s">
        <v>24</v>
      </c>
      <c r="C29" s="34">
        <v>17</v>
      </c>
      <c r="D29" s="35">
        <f aca="true" t="shared" si="1" ref="D29:D45">+C29/$C$46*100</f>
        <v>1.789473684210526</v>
      </c>
      <c r="E29" s="34">
        <v>4027</v>
      </c>
      <c r="F29" s="36">
        <v>3.8095148000643273</v>
      </c>
      <c r="G29" s="37">
        <v>2451</v>
      </c>
      <c r="H29" s="35">
        <v>2.667342799188641</v>
      </c>
      <c r="I29" s="34">
        <v>630</v>
      </c>
      <c r="J29" s="35">
        <v>4.085868084830404</v>
      </c>
      <c r="K29" s="34">
        <v>3081</v>
      </c>
      <c r="L29" s="36">
        <v>3.1118383177286915</v>
      </c>
      <c r="M29" s="34">
        <v>3</v>
      </c>
      <c r="N29" s="35">
        <v>0.48465266558966075</v>
      </c>
      <c r="O29" s="34">
        <v>943</v>
      </c>
      <c r="P29" s="35">
        <v>15.50731787534945</v>
      </c>
      <c r="Q29" s="34">
        <f t="shared" si="0"/>
        <v>946</v>
      </c>
      <c r="R29" s="35">
        <f aca="true" t="shared" si="2" ref="R29:R45">+Q29/$Q$46*100</f>
        <v>14.119402985074627</v>
      </c>
    </row>
    <row r="30" spans="1:18" ht="12">
      <c r="A30" s="2">
        <v>522</v>
      </c>
      <c r="B30" s="1" t="s">
        <v>25</v>
      </c>
      <c r="C30" s="3">
        <v>42</v>
      </c>
      <c r="D30" s="5">
        <f t="shared" si="1"/>
        <v>4.421052631578947</v>
      </c>
      <c r="E30" s="3">
        <v>1159</v>
      </c>
      <c r="F30" s="12">
        <v>1.0964061716599343</v>
      </c>
      <c r="G30" s="11">
        <v>864</v>
      </c>
      <c r="H30" s="5">
        <v>0.9341897678611674</v>
      </c>
      <c r="I30" s="3">
        <v>123</v>
      </c>
      <c r="J30" s="5">
        <v>0.7977171022764122</v>
      </c>
      <c r="K30" s="3">
        <v>987</v>
      </c>
      <c r="L30" s="12">
        <v>0.9968790715995516</v>
      </c>
      <c r="M30" s="3">
        <v>31</v>
      </c>
      <c r="N30" s="5">
        <v>5.008077544426494</v>
      </c>
      <c r="O30" s="3">
        <v>141</v>
      </c>
      <c r="P30" s="5">
        <v>2.318697582634435</v>
      </c>
      <c r="Q30" s="3">
        <f t="shared" si="0"/>
        <v>172</v>
      </c>
      <c r="R30" s="5">
        <f t="shared" si="2"/>
        <v>2.5671641791044775</v>
      </c>
    </row>
    <row r="31" spans="1:18" ht="12">
      <c r="A31" s="32">
        <v>5231</v>
      </c>
      <c r="B31" s="33" t="s">
        <v>26</v>
      </c>
      <c r="C31" s="34">
        <v>84</v>
      </c>
      <c r="D31" s="35">
        <f t="shared" si="1"/>
        <v>8.842105263157894</v>
      </c>
      <c r="E31" s="34">
        <v>9312</v>
      </c>
      <c r="F31" s="36">
        <v>8.809089103103803</v>
      </c>
      <c r="G31" s="37">
        <v>8058</v>
      </c>
      <c r="H31" s="35">
        <v>8.88888888888889</v>
      </c>
      <c r="I31" s="34">
        <v>396</v>
      </c>
      <c r="J31" s="35">
        <v>2.568259939036254</v>
      </c>
      <c r="K31" s="34">
        <v>8454</v>
      </c>
      <c r="L31" s="36">
        <v>8.538617701421083</v>
      </c>
      <c r="M31" s="34">
        <v>54</v>
      </c>
      <c r="N31" s="35">
        <v>8.723747980613894</v>
      </c>
      <c r="O31" s="34">
        <v>804</v>
      </c>
      <c r="P31" s="35">
        <v>13.22150962012827</v>
      </c>
      <c r="Q31" s="34">
        <f t="shared" si="0"/>
        <v>858</v>
      </c>
      <c r="R31" s="35">
        <f t="shared" si="2"/>
        <v>12.805970149253731</v>
      </c>
    </row>
    <row r="32" spans="1:18" ht="12">
      <c r="A32" s="2">
        <v>5232</v>
      </c>
      <c r="B32" s="1" t="s">
        <v>27</v>
      </c>
      <c r="C32" s="3">
        <v>72</v>
      </c>
      <c r="D32" s="5">
        <f t="shared" si="1"/>
        <v>7.578947368421053</v>
      </c>
      <c r="E32" s="3">
        <v>3133</v>
      </c>
      <c r="F32" s="12">
        <v>2.9637968384905733</v>
      </c>
      <c r="G32" s="11">
        <v>2174</v>
      </c>
      <c r="H32" s="5">
        <v>2.5681766959657426</v>
      </c>
      <c r="I32" s="3">
        <v>745</v>
      </c>
      <c r="J32" s="5">
        <v>4.831701147934367</v>
      </c>
      <c r="K32" s="3">
        <v>2919</v>
      </c>
      <c r="L32" s="12">
        <v>2.9482168287731416</v>
      </c>
      <c r="M32" s="3">
        <v>39</v>
      </c>
      <c r="N32" s="5">
        <v>6.30048465266559</v>
      </c>
      <c r="O32" s="3">
        <v>175</v>
      </c>
      <c r="P32" s="5">
        <v>2.8778161486597598</v>
      </c>
      <c r="Q32" s="3">
        <f t="shared" si="0"/>
        <v>214</v>
      </c>
      <c r="R32" s="5">
        <f t="shared" si="2"/>
        <v>3.194029850746269</v>
      </c>
    </row>
    <row r="33" spans="1:18" ht="12">
      <c r="A33" s="32">
        <v>5233</v>
      </c>
      <c r="B33" s="33" t="s">
        <v>28</v>
      </c>
      <c r="C33" s="34">
        <v>153</v>
      </c>
      <c r="D33" s="35">
        <f t="shared" si="1"/>
        <v>16.105263157894736</v>
      </c>
      <c r="E33" s="34">
        <v>7975</v>
      </c>
      <c r="F33" s="36">
        <v>7.544296133725605</v>
      </c>
      <c r="G33" s="37">
        <v>6234</v>
      </c>
      <c r="H33" s="35">
        <v>7.152355194951545</v>
      </c>
      <c r="I33" s="34">
        <v>1345</v>
      </c>
      <c r="J33" s="35">
        <v>8.723004085868084</v>
      </c>
      <c r="K33" s="34">
        <v>7579</v>
      </c>
      <c r="L33" s="36">
        <v>7.654859659222899</v>
      </c>
      <c r="M33" s="34">
        <v>114</v>
      </c>
      <c r="N33" s="35">
        <v>18.416801292407108</v>
      </c>
      <c r="O33" s="34">
        <v>282</v>
      </c>
      <c r="P33" s="35">
        <v>4.63739516526887</v>
      </c>
      <c r="Q33" s="34">
        <f t="shared" si="0"/>
        <v>396</v>
      </c>
      <c r="R33" s="35">
        <f t="shared" si="2"/>
        <v>5.91044776119403</v>
      </c>
    </row>
    <row r="34" spans="1:18" ht="12">
      <c r="A34" s="2">
        <v>5234</v>
      </c>
      <c r="B34" s="1" t="s">
        <v>29</v>
      </c>
      <c r="C34" s="3">
        <v>64</v>
      </c>
      <c r="D34" s="5">
        <f t="shared" si="1"/>
        <v>6.7368421052631575</v>
      </c>
      <c r="E34" s="3">
        <v>2343</v>
      </c>
      <c r="F34" s="12">
        <v>2.2164621744600743</v>
      </c>
      <c r="G34" s="11">
        <v>1946</v>
      </c>
      <c r="H34" s="5">
        <v>2.041920216362407</v>
      </c>
      <c r="I34" s="3">
        <v>337</v>
      </c>
      <c r="J34" s="5">
        <v>2.1856151501394385</v>
      </c>
      <c r="K34" s="3">
        <v>2283</v>
      </c>
      <c r="L34" s="12">
        <v>2.3058509832439475</v>
      </c>
      <c r="M34" s="3">
        <v>56</v>
      </c>
      <c r="N34" s="5">
        <v>9.046849757673666</v>
      </c>
      <c r="O34" s="3">
        <v>4</v>
      </c>
      <c r="P34" s="5">
        <v>0.0657786548265088</v>
      </c>
      <c r="Q34" s="3">
        <f t="shared" si="0"/>
        <v>60</v>
      </c>
      <c r="R34" s="5">
        <f t="shared" si="2"/>
        <v>0.8955223880597015</v>
      </c>
    </row>
    <row r="35" spans="1:18" ht="12">
      <c r="A35" s="32">
        <v>5235</v>
      </c>
      <c r="B35" s="33" t="s">
        <v>30</v>
      </c>
      <c r="C35" s="34">
        <v>77</v>
      </c>
      <c r="D35" s="35">
        <f t="shared" si="1"/>
        <v>8.105263157894736</v>
      </c>
      <c r="E35" s="34">
        <v>5171</v>
      </c>
      <c r="F35" s="36">
        <v>4.891731073040138</v>
      </c>
      <c r="G35" s="37">
        <v>3423</v>
      </c>
      <c r="H35" s="35">
        <v>4.451205769664187</v>
      </c>
      <c r="I35" s="34">
        <v>1537</v>
      </c>
      <c r="J35" s="35">
        <v>9.968221026006875</v>
      </c>
      <c r="K35" s="34">
        <v>4960</v>
      </c>
      <c r="L35" s="36">
        <v>5.009645587774849</v>
      </c>
      <c r="M35" s="34">
        <v>49</v>
      </c>
      <c r="N35" s="35">
        <v>7.915993537964459</v>
      </c>
      <c r="O35" s="34">
        <v>162</v>
      </c>
      <c r="P35" s="35">
        <v>2.664035520473606</v>
      </c>
      <c r="Q35" s="34">
        <f t="shared" si="0"/>
        <v>211</v>
      </c>
      <c r="R35" s="35">
        <f t="shared" si="2"/>
        <v>3.1492537313432836</v>
      </c>
    </row>
    <row r="36" spans="1:18" ht="12">
      <c r="A36" s="2">
        <v>5236</v>
      </c>
      <c r="B36" s="1" t="s">
        <v>31</v>
      </c>
      <c r="C36" s="3">
        <v>14</v>
      </c>
      <c r="D36" s="5">
        <f t="shared" si="1"/>
        <v>1.4736842105263157</v>
      </c>
      <c r="E36" s="3">
        <v>407</v>
      </c>
      <c r="F36" s="12">
        <v>0.38501925096254813</v>
      </c>
      <c r="G36" s="11">
        <v>356</v>
      </c>
      <c r="H36" s="5">
        <v>0.39666441289159343</v>
      </c>
      <c r="I36" s="3">
        <v>6</v>
      </c>
      <c r="J36" s="5">
        <v>0.03891302937933718</v>
      </c>
      <c r="K36" s="3">
        <v>362</v>
      </c>
      <c r="L36" s="12">
        <v>0.3656233271722773</v>
      </c>
      <c r="M36" s="3">
        <v>15</v>
      </c>
      <c r="N36" s="5">
        <v>2.4232633279483036</v>
      </c>
      <c r="O36" s="3">
        <v>30</v>
      </c>
      <c r="P36" s="5">
        <v>0.493339911198816</v>
      </c>
      <c r="Q36" s="3">
        <f t="shared" si="0"/>
        <v>45</v>
      </c>
      <c r="R36" s="5">
        <f t="shared" si="2"/>
        <v>0.6716417910447761</v>
      </c>
    </row>
    <row r="37" spans="1:18" ht="12">
      <c r="A37" s="32">
        <v>5237</v>
      </c>
      <c r="B37" s="33" t="s">
        <v>32</v>
      </c>
      <c r="C37" s="34">
        <v>36</v>
      </c>
      <c r="D37" s="35">
        <f t="shared" si="1"/>
        <v>3.7894736842105265</v>
      </c>
      <c r="E37" s="34">
        <v>1477</v>
      </c>
      <c r="F37" s="36">
        <v>1.3972320237633502</v>
      </c>
      <c r="G37" s="37">
        <v>1287</v>
      </c>
      <c r="H37" s="35">
        <v>1.5990534144692359</v>
      </c>
      <c r="I37" s="34">
        <v>128</v>
      </c>
      <c r="J37" s="35">
        <v>0.8301446267591932</v>
      </c>
      <c r="K37" s="34">
        <v>1415</v>
      </c>
      <c r="L37" s="36">
        <v>1.4291630053833488</v>
      </c>
      <c r="M37" s="34">
        <v>25</v>
      </c>
      <c r="N37" s="35">
        <v>4.038772213247173</v>
      </c>
      <c r="O37" s="34">
        <v>37</v>
      </c>
      <c r="P37" s="35">
        <v>0.6084525571452064</v>
      </c>
      <c r="Q37" s="34">
        <f t="shared" si="0"/>
        <v>62</v>
      </c>
      <c r="R37" s="35">
        <f t="shared" si="2"/>
        <v>0.9253731343283581</v>
      </c>
    </row>
    <row r="38" spans="1:18" ht="12">
      <c r="A38" s="2">
        <v>5239</v>
      </c>
      <c r="B38" s="1" t="s">
        <v>33</v>
      </c>
      <c r="C38" s="3">
        <v>78</v>
      </c>
      <c r="D38" s="5">
        <f t="shared" si="1"/>
        <v>8.210526315789474</v>
      </c>
      <c r="E38" s="3">
        <v>3307</v>
      </c>
      <c r="F38" s="12">
        <v>3.128399663226405</v>
      </c>
      <c r="G38" s="11">
        <v>2017</v>
      </c>
      <c r="H38" s="5">
        <v>2.679738562091503</v>
      </c>
      <c r="I38" s="3">
        <v>451</v>
      </c>
      <c r="J38" s="5">
        <v>2.9249627083468446</v>
      </c>
      <c r="K38" s="3">
        <v>2468</v>
      </c>
      <c r="L38" s="12">
        <v>2.4927026835944206</v>
      </c>
      <c r="M38" s="3">
        <v>30</v>
      </c>
      <c r="N38" s="5">
        <v>4.846526655896607</v>
      </c>
      <c r="O38" s="3">
        <v>809</v>
      </c>
      <c r="P38" s="5">
        <v>13.303732938661405</v>
      </c>
      <c r="Q38" s="3">
        <f t="shared" si="0"/>
        <v>839</v>
      </c>
      <c r="R38" s="5">
        <f t="shared" si="2"/>
        <v>12.522388059701491</v>
      </c>
    </row>
    <row r="39" spans="1:18" ht="12">
      <c r="A39" s="32">
        <v>5241</v>
      </c>
      <c r="B39" s="33" t="s">
        <v>34</v>
      </c>
      <c r="C39" s="34">
        <v>40</v>
      </c>
      <c r="D39" s="35">
        <f t="shared" si="1"/>
        <v>4.2105263157894735</v>
      </c>
      <c r="E39" s="34">
        <v>958</v>
      </c>
      <c r="F39" s="36">
        <v>0.9062615292926809</v>
      </c>
      <c r="G39" s="37">
        <v>870</v>
      </c>
      <c r="H39" s="35">
        <v>0.8891142663962136</v>
      </c>
      <c r="I39" s="34">
        <v>57</v>
      </c>
      <c r="J39" s="35">
        <v>0.3696737791037032</v>
      </c>
      <c r="K39" s="34">
        <v>927</v>
      </c>
      <c r="L39" s="36">
        <v>0.9362785201345333</v>
      </c>
      <c r="M39" s="34">
        <v>26</v>
      </c>
      <c r="N39" s="35">
        <v>4.20032310177706</v>
      </c>
      <c r="O39" s="34">
        <v>5</v>
      </c>
      <c r="P39" s="35">
        <v>0.082223318533136</v>
      </c>
      <c r="Q39" s="34">
        <f t="shared" si="0"/>
        <v>31</v>
      </c>
      <c r="R39" s="35">
        <f t="shared" si="2"/>
        <v>0.46268656716417905</v>
      </c>
    </row>
    <row r="40" spans="1:18" ht="12">
      <c r="A40" s="2">
        <v>5242</v>
      </c>
      <c r="B40" s="1" t="s">
        <v>35</v>
      </c>
      <c r="C40" s="3">
        <v>8</v>
      </c>
      <c r="D40" s="5">
        <f t="shared" si="1"/>
        <v>0.8421052631578947</v>
      </c>
      <c r="E40" s="3">
        <v>120</v>
      </c>
      <c r="F40" s="12">
        <v>0.11351918947298716</v>
      </c>
      <c r="G40" s="11">
        <v>117</v>
      </c>
      <c r="H40" s="5">
        <v>0.1397340545413568</v>
      </c>
      <c r="I40" s="3">
        <v>0</v>
      </c>
      <c r="J40" s="5">
        <v>0</v>
      </c>
      <c r="K40" s="3">
        <v>117</v>
      </c>
      <c r="L40" s="12">
        <v>0.11817107535678575</v>
      </c>
      <c r="M40" s="3">
        <v>3</v>
      </c>
      <c r="N40" s="5">
        <v>0.48465266558966075</v>
      </c>
      <c r="O40" s="3">
        <v>0</v>
      </c>
      <c r="P40" s="5">
        <v>0</v>
      </c>
      <c r="Q40" s="3">
        <f t="shared" si="0"/>
        <v>3</v>
      </c>
      <c r="R40" s="5">
        <f t="shared" si="2"/>
        <v>0.04477611940298507</v>
      </c>
    </row>
    <row r="41" spans="1:18" ht="12">
      <c r="A41" s="32">
        <v>5243</v>
      </c>
      <c r="B41" s="33" t="s">
        <v>36</v>
      </c>
      <c r="C41" s="34">
        <v>21</v>
      </c>
      <c r="D41" s="35">
        <f t="shared" si="1"/>
        <v>2.2105263157894735</v>
      </c>
      <c r="E41" s="34">
        <v>387</v>
      </c>
      <c r="F41" s="36">
        <v>0.3660993860503836</v>
      </c>
      <c r="G41" s="37">
        <v>340</v>
      </c>
      <c r="H41" s="35">
        <v>0.4710389903087672</v>
      </c>
      <c r="I41" s="34">
        <v>36</v>
      </c>
      <c r="J41" s="35">
        <v>0.2334781762760231</v>
      </c>
      <c r="K41" s="34">
        <v>376</v>
      </c>
      <c r="L41" s="36">
        <v>0.3797634558474482</v>
      </c>
      <c r="M41" s="34">
        <v>11</v>
      </c>
      <c r="N41" s="35">
        <v>1.7770597738287561</v>
      </c>
      <c r="O41" s="34">
        <v>0</v>
      </c>
      <c r="P41" s="35">
        <v>0</v>
      </c>
      <c r="Q41" s="34">
        <f t="shared" si="0"/>
        <v>11</v>
      </c>
      <c r="R41" s="35">
        <f t="shared" si="2"/>
        <v>0.16417910447761194</v>
      </c>
    </row>
    <row r="42" spans="1:18" ht="12">
      <c r="A42" s="2">
        <v>5244</v>
      </c>
      <c r="B42" s="1" t="s">
        <v>37</v>
      </c>
      <c r="C42" s="3">
        <v>80</v>
      </c>
      <c r="D42" s="5">
        <f t="shared" si="1"/>
        <v>8.421052631578947</v>
      </c>
      <c r="E42" s="3">
        <v>4889</v>
      </c>
      <c r="F42" s="12">
        <v>4.624960977778619</v>
      </c>
      <c r="G42" s="11">
        <v>4680</v>
      </c>
      <c r="H42" s="5">
        <v>5.938697318007663</v>
      </c>
      <c r="I42" s="3">
        <v>108</v>
      </c>
      <c r="J42" s="5">
        <v>0.7004345288280693</v>
      </c>
      <c r="K42" s="3">
        <v>4788</v>
      </c>
      <c r="L42" s="12">
        <v>4.8359240069084635</v>
      </c>
      <c r="M42" s="3">
        <v>37</v>
      </c>
      <c r="N42" s="5">
        <v>5.977382875605816</v>
      </c>
      <c r="O42" s="3">
        <v>64</v>
      </c>
      <c r="P42" s="5">
        <v>1.0524584772241408</v>
      </c>
      <c r="Q42" s="3">
        <f t="shared" si="0"/>
        <v>101</v>
      </c>
      <c r="R42" s="5">
        <f t="shared" si="2"/>
        <v>1.507462686567164</v>
      </c>
    </row>
    <row r="43" spans="1:18" ht="12">
      <c r="A43" s="32">
        <v>5245</v>
      </c>
      <c r="B43" s="33" t="s">
        <v>38</v>
      </c>
      <c r="C43" s="34">
        <v>4</v>
      </c>
      <c r="D43" s="35">
        <f t="shared" si="1"/>
        <v>0.42105263157894735</v>
      </c>
      <c r="E43" s="34">
        <v>499</v>
      </c>
      <c r="F43" s="36">
        <v>0.47205062955850496</v>
      </c>
      <c r="G43" s="37">
        <v>495</v>
      </c>
      <c r="H43" s="35">
        <v>0.6028848320937571</v>
      </c>
      <c r="I43" s="34">
        <v>0</v>
      </c>
      <c r="J43" s="35">
        <v>0</v>
      </c>
      <c r="K43" s="34">
        <v>495</v>
      </c>
      <c r="L43" s="36">
        <v>0.49995454958640123</v>
      </c>
      <c r="M43" s="34">
        <v>4</v>
      </c>
      <c r="N43" s="35">
        <v>0.6462035541195477</v>
      </c>
      <c r="O43" s="34">
        <v>0</v>
      </c>
      <c r="P43" s="35">
        <v>0</v>
      </c>
      <c r="Q43" s="34">
        <f t="shared" si="0"/>
        <v>4</v>
      </c>
      <c r="R43" s="35">
        <f t="shared" si="2"/>
        <v>0.05970149253731343</v>
      </c>
    </row>
    <row r="44" spans="1:18" ht="12">
      <c r="A44" s="2">
        <v>5246</v>
      </c>
      <c r="B44" s="1" t="s">
        <v>39</v>
      </c>
      <c r="C44" s="3">
        <v>11</v>
      </c>
      <c r="D44" s="5">
        <f t="shared" si="1"/>
        <v>1.1578947368421053</v>
      </c>
      <c r="E44" s="3">
        <v>734</v>
      </c>
      <c r="F44" s="12">
        <v>0.6943590422764381</v>
      </c>
      <c r="G44" s="11">
        <v>655</v>
      </c>
      <c r="H44" s="5">
        <v>0.7403651115618661</v>
      </c>
      <c r="I44" s="3">
        <v>17</v>
      </c>
      <c r="J44" s="5">
        <v>0.11025358324145534</v>
      </c>
      <c r="K44" s="3">
        <v>672</v>
      </c>
      <c r="L44" s="12">
        <v>0.6787261764082053</v>
      </c>
      <c r="M44" s="3">
        <v>11</v>
      </c>
      <c r="N44" s="5">
        <v>1.7770597738287561</v>
      </c>
      <c r="O44" s="3">
        <v>51</v>
      </c>
      <c r="P44" s="5">
        <v>0.8386778490379871</v>
      </c>
      <c r="Q44" s="3">
        <f t="shared" si="0"/>
        <v>62</v>
      </c>
      <c r="R44" s="5">
        <f t="shared" si="2"/>
        <v>0.9253731343283581</v>
      </c>
    </row>
    <row r="45" spans="1:18" ht="12">
      <c r="A45" s="32">
        <v>5249</v>
      </c>
      <c r="B45" s="33" t="s">
        <v>40</v>
      </c>
      <c r="C45" s="34">
        <v>7</v>
      </c>
      <c r="D45" s="35">
        <f t="shared" si="1"/>
        <v>0.7368421052631579</v>
      </c>
      <c r="E45" s="34">
        <v>259</v>
      </c>
      <c r="F45" s="36">
        <v>0.2450122506125306</v>
      </c>
      <c r="G45" s="37">
        <v>238</v>
      </c>
      <c r="H45" s="35">
        <v>0.2512959206671174</v>
      </c>
      <c r="I45" s="34">
        <v>2</v>
      </c>
      <c r="J45" s="35">
        <v>0.012971009793112394</v>
      </c>
      <c r="K45" s="34">
        <v>240</v>
      </c>
      <c r="L45" s="36">
        <v>0.24240220586007333</v>
      </c>
      <c r="M45" s="34">
        <v>6</v>
      </c>
      <c r="N45" s="35">
        <v>0.9693053311793215</v>
      </c>
      <c r="O45" s="34">
        <v>13</v>
      </c>
      <c r="P45" s="35">
        <v>0.21378062818615357</v>
      </c>
      <c r="Q45" s="34">
        <f t="shared" si="0"/>
        <v>19</v>
      </c>
      <c r="R45" s="35">
        <f t="shared" si="2"/>
        <v>0.28358208955223885</v>
      </c>
    </row>
    <row r="46" spans="1:18" ht="12">
      <c r="A46" s="40" t="s">
        <v>41</v>
      </c>
      <c r="B46" s="6" t="s">
        <v>42</v>
      </c>
      <c r="C46" s="41">
        <v>950</v>
      </c>
      <c r="D46" s="42">
        <f>+C46/4060*100</f>
        <v>23.39901477832512</v>
      </c>
      <c r="E46" s="41">
        <v>105709</v>
      </c>
      <c r="F46" s="42">
        <v>46.71725430230605</v>
      </c>
      <c r="G46" s="43">
        <f>SUM(G28:G45)</f>
        <v>83590</v>
      </c>
      <c r="H46" s="42">
        <v>46.38035655487088</v>
      </c>
      <c r="I46" s="41">
        <v>15419</v>
      </c>
      <c r="J46" s="42">
        <v>68.15630110949034</v>
      </c>
      <c r="K46" s="41">
        <v>99009</v>
      </c>
      <c r="L46" s="42">
        <v>47.510940919037196</v>
      </c>
      <c r="M46" s="41">
        <v>619</v>
      </c>
      <c r="N46" s="42">
        <v>31.80883864337102</v>
      </c>
      <c r="O46" s="41">
        <v>6081</v>
      </c>
      <c r="P46" s="42">
        <v>38.158885542168676</v>
      </c>
      <c r="Q46" s="41">
        <f>+O46+M46</f>
        <v>6700</v>
      </c>
      <c r="R46" s="44">
        <f>+Q46/$Q$16*100</f>
        <v>37.467844760093946</v>
      </c>
    </row>
    <row r="47" spans="1:18" ht="12">
      <c r="A47" s="2"/>
      <c r="C47" s="3"/>
      <c r="D47" s="4"/>
      <c r="F47" s="4"/>
      <c r="G47" s="11"/>
      <c r="H47" s="4"/>
      <c r="I47" s="3"/>
      <c r="J47" s="4"/>
      <c r="K47" s="3"/>
      <c r="L47" s="4"/>
      <c r="M47" s="3"/>
      <c r="N47" s="4"/>
      <c r="O47" s="3"/>
      <c r="P47" s="4"/>
      <c r="Q47" s="3"/>
      <c r="R47" s="5"/>
    </row>
    <row r="48" spans="1:7" ht="12">
      <c r="A48" s="9" t="s">
        <v>56</v>
      </c>
      <c r="B48" s="9"/>
      <c r="C48" s="9"/>
      <c r="D48" s="9"/>
      <c r="E48" s="9"/>
      <c r="G48" s="3"/>
    </row>
    <row r="49" spans="1:6" ht="12">
      <c r="A49" s="13" t="s">
        <v>57</v>
      </c>
      <c r="B49" s="2"/>
      <c r="C49" s="2"/>
      <c r="D49" s="2"/>
      <c r="E49" s="2"/>
      <c r="F49" s="2"/>
    </row>
  </sheetData>
  <mergeCells count="21">
    <mergeCell ref="A6:D6"/>
    <mergeCell ref="A7:D7"/>
    <mergeCell ref="E9:R9"/>
    <mergeCell ref="C10:D10"/>
    <mergeCell ref="E10:F11"/>
    <mergeCell ref="G10:L10"/>
    <mergeCell ref="M10:R10"/>
    <mergeCell ref="C11:D11"/>
    <mergeCell ref="G11:H11"/>
    <mergeCell ref="I11:J11"/>
    <mergeCell ref="K11:L11"/>
    <mergeCell ref="M11:N11"/>
    <mergeCell ref="O11:P11"/>
    <mergeCell ref="Q11:R11"/>
    <mergeCell ref="E12:F12"/>
    <mergeCell ref="I12:J12"/>
    <mergeCell ref="K12:L12"/>
    <mergeCell ref="E13:F13"/>
    <mergeCell ref="I13:J13"/>
    <mergeCell ref="K13:L13"/>
    <mergeCell ref="A48:E4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paginaweb</cp:lastModifiedBy>
  <dcterms:created xsi:type="dcterms:W3CDTF">2004-03-01T19:43:57Z</dcterms:created>
  <dcterms:modified xsi:type="dcterms:W3CDTF">2005-12-29T01:58:29Z</dcterms:modified>
  <cp:category/>
  <cp:version/>
  <cp:contentType/>
  <cp:contentStatus/>
</cp:coreProperties>
</file>