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595" windowHeight="5385" activeTab="5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>'[1]PROC0402'!$J$1:$J$177</definedName>
    <definedName name="_xlnm.Print_Area" localSheetId="0">'ANEXO A'!$A$1:$U$58</definedName>
    <definedName name="_xlnm.Print_Area" localSheetId="1">'ANEXO B'!$A$1:$U$58</definedName>
    <definedName name="_xlnm.Print_Area" localSheetId="2">'ANEXO C'!$A$1:$S$61</definedName>
    <definedName name="_xlnm.Print_Area" localSheetId="3">'ANEXO D'!$A$1:$S$61</definedName>
    <definedName name="_xlnm.Print_Area" localSheetId="4">'ANEXO E'!$A$1:$U$58</definedName>
    <definedName name="_xlnm.Print_Area" localSheetId="5">'ANEXO F'!$A$1:$U$59</definedName>
    <definedName name="_xlnm.Print_Area" localSheetId="6">'ANEXO G'!$A$1:$M$58</definedName>
    <definedName name="_xlnm.Print_Area" localSheetId="7">'ANEXO H'!$A$1:$M$63</definedName>
    <definedName name="DATABASE">'[2]Base'!$A$1:$AO$51804</definedName>
    <definedName name="Jorgefin">#REF!</definedName>
  </definedNames>
  <calcPr fullCalcOnLoad="1"/>
</workbook>
</file>

<file path=xl/sharedStrings.xml><?xml version="1.0" encoding="utf-8"?>
<sst xmlns="http://schemas.openxmlformats.org/spreadsheetml/2006/main" count="1607" uniqueCount="178">
  <si>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</si>
  <si>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</si>
  <si>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</si>
  <si>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</si>
  <si>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</si>
  <si>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</si>
  <si>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I trimestre 2007</t>
  </si>
  <si>
    <t>Metros cuadrados</t>
  </si>
  <si>
    <t>Total área culminada *</t>
  </si>
  <si>
    <t>Área en proceso</t>
  </si>
  <si>
    <t>Área que se paralizó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</si>
  <si>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</si>
  <si>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</si>
  <si>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</si>
  <si>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</si>
  <si>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</si>
  <si>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</si>
  <si>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</si>
  <si>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</si>
  <si>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</si>
  <si>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</si>
  <si>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</si>
  <si>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 xml:space="preserve">* No incluye las obras que estando en todos los censos como inactivas, culminen actividad en el período intercensal . </t>
  </si>
  <si>
    <t>**  No incluye las obras que han presentado inactividad durante todos los censos</t>
  </si>
  <si>
    <t>Cuadro  A2</t>
  </si>
  <si>
    <t>Cuadro  A6</t>
  </si>
  <si>
    <t>Diferencia trimestral del área en construcción, por áreas urbanas y metropolitanas, según destinos</t>
  </si>
  <si>
    <t>IV P- IV trimestre 2003</t>
  </si>
  <si>
    <t>Total área culminada</t>
  </si>
  <si>
    <t>Total área paralizada</t>
  </si>
  <si>
    <t>Fuente: DANE, cálculos Censo Edificaciones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</si>
  <si>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</si>
  <si>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</si>
  <si>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</si>
  <si>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</si>
  <si>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</si>
  <si>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</si>
  <si>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</si>
  <si>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</si>
  <si>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</si>
  <si>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</si>
  <si>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</si>
  <si>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</t>
    </r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</si>
  <si>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 / I trimestre 2007</t>
    </r>
  </si>
  <si>
    <t>ANEXO B</t>
  </si>
  <si>
    <t>Cuadro B1</t>
  </si>
  <si>
    <t>Cuadro B5</t>
  </si>
  <si>
    <t>Unidades, por estado de obra, según destino</t>
  </si>
  <si>
    <t xml:space="preserve">I trimestre 2007 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</si>
  <si>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</si>
  <si>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</si>
  <si>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</si>
  <si>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</si>
  <si>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</si>
  <si>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</si>
  <si>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</si>
  <si>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</si>
  <si>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</si>
  <si>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</si>
  <si>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</si>
  <si>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</si>
  <si>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</si>
  <si>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</si>
  <si>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</si>
  <si>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</si>
  <si>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</si>
  <si>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 xml:space="preserve">Total Unidades paralizadas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</si>
  <si>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</si>
  <si>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</si>
  <si>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</si>
  <si>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</si>
  <si>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</si>
  <si>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</si>
  <si>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</si>
  <si>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</si>
  <si>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</si>
  <si>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</si>
  <si>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</si>
  <si>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</si>
  <si>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</si>
  <si>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</si>
  <si>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</si>
  <si>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</si>
  <si>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</si>
  <si>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</si>
  <si>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</si>
  <si>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</si>
  <si>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</si>
  <si>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</si>
  <si>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</si>
  <si>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TOTAL</t>
  </si>
  <si>
    <t>B/quilla</t>
  </si>
  <si>
    <t>B/manga</t>
  </si>
  <si>
    <t>NACIONAL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</si>
  <si>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</si>
  <si>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</si>
  <si>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</si>
  <si>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</si>
  <si>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</si>
  <si>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</si>
  <si>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</si>
  <si>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</si>
  <si>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 / Itrimestre 2007</t>
    </r>
  </si>
  <si>
    <t>ANEXO D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</si>
  <si>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</si>
  <si>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</si>
  <si>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</si>
  <si>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</si>
  <si>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</si>
  <si>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</si>
  <si>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</si>
  <si>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</si>
  <si>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</si>
  <si>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</si>
  <si>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</si>
  <si>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</si>
  <si>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</si>
  <si>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</si>
  <si>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</si>
  <si>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II trimestre 2006</t>
  </si>
  <si>
    <t>Cuadro E2</t>
  </si>
  <si>
    <t>Cuadro E6</t>
  </si>
  <si>
    <t>Diferencia anual del área en construcción, por áreas urbanas y metropolitanas, según destinos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</si>
  <si>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</si>
  <si>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</si>
  <si>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</si>
  <si>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</si>
  <si>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</si>
  <si>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</si>
  <si>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</si>
  <si>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</si>
  <si>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r>
      <t xml:space="preserve"> 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 xml:space="preserve">2003/ IV trimestre 2002 </t>
    </r>
  </si>
  <si>
    <r>
      <t xml:space="preserve">II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 / II trimestre 2006</t>
    </r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</si>
  <si>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</si>
  <si>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</si>
  <si>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</si>
  <si>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</si>
  <si>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</si>
  <si>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</si>
  <si>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</si>
  <si>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</si>
  <si>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</si>
  <si>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</si>
  <si>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</si>
  <si>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</si>
  <si>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</si>
  <si>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>ANEXO G</t>
  </si>
  <si>
    <t>Cuadro G1</t>
  </si>
  <si>
    <t>Cuadro G5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</si>
  <si>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</si>
  <si>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</si>
  <si>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</si>
  <si>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</si>
  <si>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</si>
  <si>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</si>
  <si>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</si>
  <si>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</si>
  <si>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</si>
  <si>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</si>
  <si>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</si>
  <si>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</si>
  <si>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</si>
  <si>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</si>
  <si>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</si>
  <si>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</si>
  <si>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</si>
  <si>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</si>
  <si>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</si>
  <si>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</si>
  <si>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</si>
  <si>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</si>
  <si>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</si>
  <si>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r>
      <t>P</t>
    </r>
    <r>
      <rPr>
        <sz val="7"/>
        <rFont val="Arial"/>
        <family val="2"/>
      </rPr>
      <t xml:space="preserve"> Cifra preliminar</t>
    </r>
  </si>
  <si>
    <t>Doce meses a junio de 2007</t>
  </si>
  <si>
    <r>
      <t>II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2007 /II trimestre 2006</t>
    </r>
  </si>
  <si>
    <r>
      <t>II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2007 / II trimestre 2006</t>
    </r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</si>
  <si>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2007</t>
    </r>
  </si>
  <si>
    <r>
      <t>II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2007</t>
    </r>
  </si>
</sst>
</file>

<file path=xl/styles.xml><?xml version="1.0" encoding="utf-8"?>
<styleSheet xmlns="http://schemas.openxmlformats.org/spreadsheetml/2006/main">
  <numFmts count="5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%"/>
    <numFmt numFmtId="180" formatCode="0.0000"/>
    <numFmt numFmtId="181" formatCode="#\ ##0"/>
    <numFmt numFmtId="182" formatCode="#\ ###\ ##0"/>
    <numFmt numFmtId="183" formatCode="#\ \ ###\ \ ##0"/>
    <numFmt numFmtId="184" formatCode="#\ \ \ ###\ \ \ ##0"/>
    <numFmt numFmtId="185" formatCode="#\ ###\ \ ##0"/>
    <numFmt numFmtId="186" formatCode="0.000%"/>
    <numFmt numFmtId="187" formatCode="0.0000%"/>
    <numFmt numFmtId="188" formatCode="0.00000%"/>
    <numFmt numFmtId="189" formatCode="0.000000%"/>
    <numFmt numFmtId="190" formatCode="0.0000000"/>
    <numFmt numFmtId="191" formatCode="0.000000"/>
    <numFmt numFmtId="192" formatCode="0.00000"/>
    <numFmt numFmtId="193" formatCode="_(* #,##0.0_);_(* \(#,##0.0\);_(* &quot;-&quot;??_);_(@_)"/>
    <numFmt numFmtId="194" formatCode="##\ ###\ \ ##0"/>
    <numFmt numFmtId="195" formatCode="##\ \ ###\ \ ##0"/>
    <numFmt numFmtId="196" formatCode="#,##0.000"/>
    <numFmt numFmtId="197" formatCode="#.0\ \ ###\ \ 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\ \ ###\ \ ###"/>
    <numFmt numFmtId="202" formatCode="0.0000000%"/>
    <numFmt numFmtId="203" formatCode="#.0\ ###\ \ ##0"/>
    <numFmt numFmtId="204" formatCode="&quot;$&quot;\ #,##0_);\(&quot;$&quot;\ #,##0\)"/>
    <numFmt numFmtId="205" formatCode="&quot;$&quot;\ #,##0_);[Red]\(&quot;$&quot;\ #,##0\)"/>
    <numFmt numFmtId="206" formatCode="&quot;$&quot;\ #,##0.00_);\(&quot;$&quot;\ #,##0.00\)"/>
    <numFmt numFmtId="207" formatCode="&quot;$&quot;\ #,##0.00_);[Red]\(&quot;$&quot;\ #,##0.00\)"/>
    <numFmt numFmtId="208" formatCode="#\ ###\ ###"/>
    <numFmt numFmtId="209" formatCode="\ \ \ \ #\ \ ###\ \ ##0"/>
    <numFmt numFmtId="210" formatCode="\ \ #\ \ ###\ \ ##0"/>
    <numFmt numFmtId="211" formatCode="#\ ###\ ##\ \ "/>
    <numFmt numFmtId="212" formatCode="\1\1\ 0\1\2\ \8\9\9"/>
    <numFmt numFmtId="213" formatCode="0.00000000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2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2" borderId="0" xfId="21" applyFont="1" applyFill="1">
      <alignment/>
      <protection/>
    </xf>
    <xf numFmtId="0" fontId="5" fillId="2" borderId="0" xfId="21" applyFont="1" applyFill="1">
      <alignment/>
      <protection/>
    </xf>
    <xf numFmtId="183" fontId="5" fillId="2" borderId="0" xfId="21" applyNumberFormat="1" applyFont="1" applyFill="1">
      <alignment/>
      <protection/>
    </xf>
    <xf numFmtId="0" fontId="6" fillId="2" borderId="1" xfId="21" applyFont="1" applyFill="1" applyBorder="1" applyAlignment="1">
      <alignment horizontal="left"/>
      <protection/>
    </xf>
    <xf numFmtId="2" fontId="5" fillId="2" borderId="0" xfId="21" applyNumberFormat="1" applyFont="1" applyFill="1">
      <alignment/>
      <protection/>
    </xf>
    <xf numFmtId="183" fontId="6" fillId="2" borderId="1" xfId="21" applyNumberFormat="1" applyFont="1" applyFill="1" applyBorder="1" applyAlignment="1">
      <alignment horizontal="left"/>
      <protection/>
    </xf>
    <xf numFmtId="3" fontId="7" fillId="2" borderId="0" xfId="21" applyNumberFormat="1" applyFont="1" applyFill="1" applyBorder="1" applyAlignment="1">
      <alignment horizontal="right"/>
      <protection/>
    </xf>
    <xf numFmtId="0" fontId="8" fillId="2" borderId="0" xfId="21" applyFont="1" applyFill="1" applyBorder="1" applyAlignment="1">
      <alignment horizontal="centerContinuous"/>
      <protection/>
    </xf>
    <xf numFmtId="3" fontId="7" fillId="2" borderId="2" xfId="21" applyNumberFormat="1" applyFont="1" applyFill="1" applyBorder="1" applyAlignment="1">
      <alignment horizontal="center"/>
      <protection/>
    </xf>
    <xf numFmtId="3" fontId="7" fillId="2" borderId="2" xfId="21" applyNumberFormat="1" applyFont="1" applyFill="1" applyBorder="1" applyAlignment="1">
      <alignment horizontal="right"/>
      <protection/>
    </xf>
    <xf numFmtId="0" fontId="7" fillId="2" borderId="3" xfId="21" applyFont="1" applyFill="1" applyBorder="1">
      <alignment/>
      <protection/>
    </xf>
    <xf numFmtId="0" fontId="7" fillId="2" borderId="4" xfId="21" applyFont="1" applyFill="1" applyBorder="1" applyAlignment="1">
      <alignment horizontal="centerContinuous" vertical="center"/>
      <protection/>
    </xf>
    <xf numFmtId="0" fontId="7" fillId="2" borderId="0" xfId="21" applyFont="1" applyFill="1" applyBorder="1" applyAlignment="1">
      <alignment horizontal="centerContinuous" vertical="center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183" fontId="7" fillId="2" borderId="1" xfId="21" applyNumberFormat="1" applyFont="1" applyFill="1" applyBorder="1">
      <alignment/>
      <protection/>
    </xf>
    <xf numFmtId="183" fontId="7" fillId="2" borderId="0" xfId="21" applyNumberFormat="1" applyFont="1" applyFill="1" applyBorder="1">
      <alignment/>
      <protection/>
    </xf>
    <xf numFmtId="183" fontId="9" fillId="2" borderId="5" xfId="21" applyNumberFormat="1" applyFont="1" applyFill="1" applyBorder="1">
      <alignment/>
      <protection/>
    </xf>
    <xf numFmtId="183" fontId="9" fillId="2" borderId="2" xfId="21" applyNumberFormat="1" applyFont="1" applyFill="1" applyBorder="1" applyAlignment="1">
      <alignment horizontal="right"/>
      <protection/>
    </xf>
    <xf numFmtId="183" fontId="9" fillId="2" borderId="2" xfId="21" applyNumberFormat="1" applyFont="1" applyFill="1" applyBorder="1">
      <alignment/>
      <protection/>
    </xf>
    <xf numFmtId="183" fontId="10" fillId="2" borderId="0" xfId="21" applyNumberFormat="1" applyFont="1" applyFill="1">
      <alignment/>
      <protection/>
    </xf>
    <xf numFmtId="0" fontId="10" fillId="2" borderId="0" xfId="21" applyFont="1" applyFill="1">
      <alignment/>
      <protection/>
    </xf>
    <xf numFmtId="183" fontId="7" fillId="2" borderId="6" xfId="21" applyNumberFormat="1" applyFont="1" applyFill="1" applyBorder="1">
      <alignment/>
      <protection/>
    </xf>
    <xf numFmtId="183" fontId="0" fillId="2" borderId="7" xfId="21" applyNumberFormat="1" applyFont="1" applyFill="1" applyBorder="1">
      <alignment/>
      <protection/>
    </xf>
    <xf numFmtId="0" fontId="0" fillId="2" borderId="7" xfId="21" applyFont="1" applyFill="1" applyBorder="1">
      <alignment/>
      <protection/>
    </xf>
    <xf numFmtId="183" fontId="7" fillId="2" borderId="1" xfId="21" applyNumberFormat="1" applyFont="1" applyFill="1" applyBorder="1" applyAlignment="1">
      <alignment horizontal="left" vertical="top"/>
      <protection/>
    </xf>
    <xf numFmtId="183" fontId="7" fillId="2" borderId="0" xfId="21" applyNumberFormat="1" applyFont="1" applyFill="1" applyBorder="1" applyAlignment="1">
      <alignment horizontal="left" vertical="top"/>
      <protection/>
    </xf>
    <xf numFmtId="183" fontId="0" fillId="2" borderId="0" xfId="21" applyNumberFormat="1" applyFont="1" applyFill="1">
      <alignment/>
      <protection/>
    </xf>
    <xf numFmtId="183" fontId="7" fillId="2" borderId="0" xfId="21" applyNumberFormat="1" applyFont="1" applyFill="1" applyBorder="1" applyAlignment="1">
      <alignment horizontal="right"/>
      <protection/>
    </xf>
    <xf numFmtId="183" fontId="8" fillId="2" borderId="0" xfId="21" applyNumberFormat="1" applyFont="1" applyFill="1" applyBorder="1" applyAlignment="1">
      <alignment horizontal="centerContinuous"/>
      <protection/>
    </xf>
    <xf numFmtId="183" fontId="8" fillId="2" borderId="2" xfId="21" applyNumberFormat="1" applyFont="1" applyFill="1" applyBorder="1" applyAlignment="1">
      <alignment horizontal="centerContinuous"/>
      <protection/>
    </xf>
    <xf numFmtId="183" fontId="12" fillId="2" borderId="2" xfId="21" applyNumberFormat="1" applyFont="1" applyFill="1" applyBorder="1" applyAlignment="1">
      <alignment horizontal="right"/>
      <protection/>
    </xf>
    <xf numFmtId="183" fontId="7" fillId="2" borderId="2" xfId="21" applyNumberFormat="1" applyFont="1" applyFill="1" applyBorder="1" applyAlignment="1">
      <alignment horizontal="right"/>
      <protection/>
    </xf>
    <xf numFmtId="183" fontId="7" fillId="2" borderId="3" xfId="21" applyNumberFormat="1" applyFont="1" applyFill="1" applyBorder="1">
      <alignment/>
      <protection/>
    </xf>
    <xf numFmtId="183" fontId="7" fillId="2" borderId="4" xfId="21" applyNumberFormat="1" applyFont="1" applyFill="1" applyBorder="1" applyAlignment="1">
      <alignment horizontal="centerContinuous" vertical="center"/>
      <protection/>
    </xf>
    <xf numFmtId="183" fontId="7" fillId="2" borderId="0" xfId="21" applyNumberFormat="1" applyFont="1" applyFill="1" applyBorder="1" applyAlignment="1">
      <alignment horizontal="centerContinuous" vertical="center"/>
      <protection/>
    </xf>
    <xf numFmtId="183" fontId="7" fillId="2" borderId="5" xfId="21" applyNumberFormat="1" applyFont="1" applyFill="1" applyBorder="1" applyAlignment="1">
      <alignment horizontal="center" vertical="center" wrapText="1"/>
      <protection/>
    </xf>
    <xf numFmtId="183" fontId="7" fillId="2" borderId="2" xfId="21" applyNumberFormat="1" applyFont="1" applyFill="1" applyBorder="1" applyAlignment="1">
      <alignment horizontal="center" vertical="center" wrapText="1"/>
      <protection/>
    </xf>
    <xf numFmtId="0" fontId="7" fillId="2" borderId="1" xfId="21" applyFont="1" applyFill="1" applyBorder="1">
      <alignment/>
      <protection/>
    </xf>
    <xf numFmtId="3" fontId="7" fillId="2" borderId="0" xfId="21" applyNumberFormat="1" applyFont="1" applyFill="1" applyBorder="1">
      <alignment/>
      <protection/>
    </xf>
    <xf numFmtId="17" fontId="6" fillId="2" borderId="1" xfId="21" applyNumberFormat="1" applyFont="1" applyFill="1" applyBorder="1" applyAlignment="1">
      <alignment horizontal="left"/>
      <protection/>
    </xf>
    <xf numFmtId="0" fontId="7" fillId="2" borderId="8" xfId="21" applyFont="1" applyFill="1" applyBorder="1">
      <alignment/>
      <protection/>
    </xf>
    <xf numFmtId="0" fontId="7" fillId="2" borderId="0" xfId="21" applyFont="1" applyFill="1" applyBorder="1" applyAlignment="1">
      <alignment horizontal="center" vertical="center" wrapText="1"/>
      <protection/>
    </xf>
    <xf numFmtId="3" fontId="7" fillId="2" borderId="8" xfId="21" applyNumberFormat="1" applyFont="1" applyFill="1" applyBorder="1">
      <alignment/>
      <protection/>
    </xf>
    <xf numFmtId="0" fontId="7" fillId="2" borderId="5" xfId="21" applyFont="1" applyFill="1" applyBorder="1">
      <alignment/>
      <protection/>
    </xf>
    <xf numFmtId="3" fontId="7" fillId="2" borderId="2" xfId="21" applyNumberFormat="1" applyFont="1" applyFill="1" applyBorder="1">
      <alignment/>
      <protection/>
    </xf>
    <xf numFmtId="0" fontId="8" fillId="2" borderId="2" xfId="21" applyFont="1" applyFill="1" applyBorder="1" applyAlignment="1">
      <alignment horizontal="centerContinuous"/>
      <protection/>
    </xf>
    <xf numFmtId="0" fontId="12" fillId="2" borderId="2" xfId="21" applyFont="1" applyFill="1" applyBorder="1" applyAlignment="1">
      <alignment horizontal="right"/>
      <protection/>
    </xf>
    <xf numFmtId="0" fontId="7" fillId="2" borderId="2" xfId="21" applyFont="1" applyFill="1" applyBorder="1" applyAlignment="1">
      <alignment horizontal="right"/>
      <protection/>
    </xf>
    <xf numFmtId="4" fontId="7" fillId="2" borderId="8" xfId="21" applyNumberFormat="1" applyFont="1" applyFill="1" applyBorder="1">
      <alignment/>
      <protection/>
    </xf>
    <xf numFmtId="4" fontId="7" fillId="2" borderId="0" xfId="21" applyNumberFormat="1" applyFont="1" applyFill="1" applyBorder="1">
      <alignment/>
      <protection/>
    </xf>
    <xf numFmtId="0" fontId="9" fillId="2" borderId="5" xfId="21" applyFont="1" applyFill="1" applyBorder="1">
      <alignment/>
      <protection/>
    </xf>
    <xf numFmtId="4" fontId="9" fillId="2" borderId="2" xfId="21" applyNumberFormat="1" applyFont="1" applyFill="1" applyBorder="1">
      <alignment/>
      <protection/>
    </xf>
    <xf numFmtId="176" fontId="7" fillId="2" borderId="0" xfId="21" applyNumberFormat="1" applyFont="1" applyFill="1" applyBorder="1">
      <alignment/>
      <protection/>
    </xf>
    <xf numFmtId="0" fontId="7" fillId="2" borderId="0" xfId="21" applyFont="1" applyFill="1" applyBorder="1">
      <alignment/>
      <protection/>
    </xf>
    <xf numFmtId="0" fontId="0" fillId="2" borderId="0" xfId="21" applyNumberFormat="1" applyFont="1" applyFill="1" applyBorder="1">
      <alignment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185" fontId="5" fillId="2" borderId="0" xfId="21" applyNumberFormat="1" applyFont="1" applyFill="1">
      <alignment/>
      <protection/>
    </xf>
    <xf numFmtId="185" fontId="7" fillId="2" borderId="0" xfId="22" applyNumberFormat="1" applyFont="1" applyFill="1" applyBorder="1">
      <alignment/>
      <protection/>
    </xf>
    <xf numFmtId="185" fontId="7" fillId="2" borderId="0" xfId="21" applyNumberFormat="1" applyFont="1" applyFill="1" applyBorder="1">
      <alignment/>
      <protection/>
    </xf>
    <xf numFmtId="185" fontId="9" fillId="2" borderId="2" xfId="21" applyNumberFormat="1" applyFont="1" applyFill="1" applyBorder="1" applyAlignment="1">
      <alignment horizontal="right"/>
      <protection/>
    </xf>
    <xf numFmtId="185" fontId="9" fillId="2" borderId="2" xfId="21" applyNumberFormat="1" applyFont="1" applyFill="1" applyBorder="1">
      <alignment/>
      <protection/>
    </xf>
    <xf numFmtId="183" fontId="4" fillId="2" borderId="0" xfId="21" applyNumberFormat="1" applyFont="1" applyFill="1">
      <alignment/>
      <protection/>
    </xf>
    <xf numFmtId="0" fontId="4" fillId="2" borderId="0" xfId="21" applyFont="1" applyFill="1">
      <alignment/>
      <protection/>
    </xf>
    <xf numFmtId="0" fontId="0" fillId="0" borderId="0" xfId="21" applyFont="1">
      <alignment/>
      <protection/>
    </xf>
    <xf numFmtId="183" fontId="7" fillId="2" borderId="8" xfId="21" applyNumberFormat="1" applyFont="1" applyFill="1" applyBorder="1" applyAlignment="1">
      <alignment horizontal="center"/>
      <protection/>
    </xf>
    <xf numFmtId="183" fontId="7" fillId="2" borderId="2" xfId="21" applyNumberFormat="1" applyFont="1" applyFill="1" applyBorder="1" applyAlignment="1">
      <alignment horizontal="center"/>
      <protection/>
    </xf>
    <xf numFmtId="183" fontId="4" fillId="2" borderId="0" xfId="21" applyNumberFormat="1" applyFont="1" applyFill="1" applyBorder="1">
      <alignment/>
      <protection/>
    </xf>
    <xf numFmtId="0" fontId="4" fillId="0" borderId="0" xfId="21" applyFont="1">
      <alignment/>
      <protection/>
    </xf>
    <xf numFmtId="0" fontId="7" fillId="2" borderId="3" xfId="21" applyFont="1" applyFill="1" applyBorder="1" applyAlignment="1">
      <alignment horizontal="center"/>
      <protection/>
    </xf>
    <xf numFmtId="3" fontId="7" fillId="2" borderId="8" xfId="21" applyNumberFormat="1" applyFont="1" applyFill="1" applyBorder="1" applyAlignment="1">
      <alignment horizontal="center"/>
      <protection/>
    </xf>
    <xf numFmtId="0" fontId="7" fillId="2" borderId="5" xfId="21" applyFont="1" applyFill="1" applyBorder="1" applyAlignment="1">
      <alignment horizontal="center"/>
      <protection/>
    </xf>
    <xf numFmtId="3" fontId="7" fillId="2" borderId="8" xfId="21" applyNumberFormat="1" applyFont="1" applyFill="1" applyBorder="1" applyAlignment="1">
      <alignment horizontal="right"/>
      <protection/>
    </xf>
    <xf numFmtId="4" fontId="7" fillId="2" borderId="8" xfId="21" applyNumberFormat="1" applyFont="1" applyFill="1" applyBorder="1" applyAlignment="1">
      <alignment horizontal="right"/>
      <protection/>
    </xf>
    <xf numFmtId="4" fontId="7" fillId="2" borderId="0" xfId="21" applyNumberFormat="1" applyFont="1" applyFill="1" applyBorder="1" applyAlignment="1">
      <alignment horizontal="right"/>
      <protection/>
    </xf>
    <xf numFmtId="4" fontId="9" fillId="2" borderId="2" xfId="21" applyNumberFormat="1" applyFont="1" applyFill="1" applyBorder="1" applyAlignment="1">
      <alignment horizontal="right"/>
      <protection/>
    </xf>
    <xf numFmtId="0" fontId="9" fillId="2" borderId="2" xfId="21" applyFont="1" applyFill="1" applyBorder="1">
      <alignment/>
      <protection/>
    </xf>
    <xf numFmtId="183" fontId="0" fillId="0" borderId="0" xfId="21" applyNumberFormat="1" applyFont="1">
      <alignment/>
      <protection/>
    </xf>
    <xf numFmtId="0" fontId="5" fillId="0" borderId="0" xfId="21" applyFont="1">
      <alignment/>
      <protection/>
    </xf>
    <xf numFmtId="183" fontId="4" fillId="0" borderId="0" xfId="21" applyNumberFormat="1" applyFont="1">
      <alignment/>
      <protection/>
    </xf>
    <xf numFmtId="2" fontId="0" fillId="0" borderId="0" xfId="21" applyNumberFormat="1" applyFont="1">
      <alignment/>
      <protection/>
    </xf>
    <xf numFmtId="183" fontId="9" fillId="2" borderId="0" xfId="21" applyNumberFormat="1" applyFont="1" applyFill="1" applyBorder="1">
      <alignment/>
      <protection/>
    </xf>
    <xf numFmtId="183" fontId="7" fillId="2" borderId="8" xfId="21" applyNumberFormat="1" applyFont="1" applyFill="1" applyBorder="1">
      <alignment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3" fillId="2" borderId="2" xfId="22" applyFont="1" applyFill="1" applyBorder="1" applyAlignment="1">
      <alignment horizontal="center" vertical="center" wrapText="1"/>
      <protection/>
    </xf>
    <xf numFmtId="183" fontId="7" fillId="2" borderId="0" xfId="21" applyNumberFormat="1" applyFont="1" applyFill="1" applyBorder="1" applyAlignment="1">
      <alignment horizontal="left" vertical="top" wrapText="1"/>
      <protection/>
    </xf>
    <xf numFmtId="183" fontId="0" fillId="2" borderId="9" xfId="21" applyNumberFormat="1" applyFont="1" applyFill="1" applyBorder="1">
      <alignment/>
      <protection/>
    </xf>
    <xf numFmtId="0" fontId="0" fillId="2" borderId="9" xfId="21" applyFont="1" applyFill="1" applyBorder="1">
      <alignment/>
      <protection/>
    </xf>
    <xf numFmtId="0" fontId="3" fillId="0" borderId="2" xfId="2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183" fontId="9" fillId="2" borderId="0" xfId="21" applyNumberFormat="1" applyFont="1" applyFill="1" applyBorder="1" applyAlignment="1">
      <alignment horizontal="right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>
      <alignment/>
      <protection/>
    </xf>
    <xf numFmtId="183" fontId="7" fillId="2" borderId="0" xfId="21" applyNumberFormat="1" applyFont="1" applyFill="1" applyBorder="1" applyAlignment="1">
      <alignment horizontal="center"/>
      <protection/>
    </xf>
    <xf numFmtId="183" fontId="9" fillId="2" borderId="2" xfId="21" applyNumberFormat="1" applyFont="1" applyFill="1" applyBorder="1" applyAlignment="1">
      <alignment horizontal="center"/>
      <protection/>
    </xf>
    <xf numFmtId="0" fontId="7" fillId="2" borderId="0" xfId="21" applyFont="1" applyFill="1" applyAlignment="1">
      <alignment horizontal="right"/>
      <protection/>
    </xf>
    <xf numFmtId="183" fontId="7" fillId="2" borderId="4" xfId="21" applyNumberFormat="1" applyFont="1" applyFill="1" applyBorder="1" applyAlignment="1">
      <alignment horizontal="center" vertical="center" wrapText="1"/>
      <protection/>
    </xf>
    <xf numFmtId="183" fontId="7" fillId="2" borderId="2" xfId="21" applyNumberFormat="1" applyFont="1" applyFill="1" applyBorder="1" applyAlignment="1">
      <alignment horizontal="right" vertical="center" wrapText="1"/>
      <protection/>
    </xf>
    <xf numFmtId="4" fontId="7" fillId="2" borderId="8" xfId="21" applyNumberFormat="1" applyFont="1" applyFill="1" applyBorder="1" applyAlignment="1">
      <alignment horizontal="center"/>
      <protection/>
    </xf>
    <xf numFmtId="4" fontId="7" fillId="2" borderId="0" xfId="21" applyNumberFormat="1" applyFont="1" applyFill="1" applyBorder="1" applyAlignment="1">
      <alignment horizontal="center"/>
      <protection/>
    </xf>
    <xf numFmtId="4" fontId="9" fillId="2" borderId="2" xfId="21" applyNumberFormat="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Continuous"/>
      <protection/>
    </xf>
    <xf numFmtId="0" fontId="7" fillId="2" borderId="0" xfId="21" applyFont="1" applyFill="1" applyBorder="1" applyAlignment="1">
      <alignment horizontal="right" vertical="center" wrapText="1"/>
      <protection/>
    </xf>
    <xf numFmtId="0" fontId="7" fillId="2" borderId="4" xfId="21" applyFont="1" applyFill="1" applyBorder="1" applyAlignment="1">
      <alignment horizontal="right" vertical="center" wrapText="1"/>
      <protection/>
    </xf>
    <xf numFmtId="183" fontId="0" fillId="2" borderId="0" xfId="21" applyNumberFormat="1" applyFont="1" applyFill="1" applyBorder="1">
      <alignment/>
      <protection/>
    </xf>
    <xf numFmtId="0" fontId="0" fillId="2" borderId="2" xfId="21" applyFont="1" applyFill="1" applyBorder="1">
      <alignment/>
      <protection/>
    </xf>
    <xf numFmtId="0" fontId="7" fillId="2" borderId="2" xfId="21" applyFont="1" applyFill="1" applyBorder="1" applyAlignment="1">
      <alignment horizontal="right" vertical="center" wrapText="1"/>
      <protection/>
    </xf>
    <xf numFmtId="183" fontId="7" fillId="2" borderId="4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2" fontId="0" fillId="2" borderId="0" xfId="21" applyNumberFormat="1" applyFont="1" applyFill="1">
      <alignment/>
      <protection/>
    </xf>
    <xf numFmtId="0" fontId="3" fillId="0" borderId="0" xfId="22" applyFont="1" applyBorder="1" applyAlignment="1">
      <alignment horizontal="center" vertical="center" wrapText="1"/>
      <protection/>
    </xf>
    <xf numFmtId="183" fontId="9" fillId="2" borderId="0" xfId="21" applyNumberFormat="1" applyFont="1" applyFill="1" applyBorder="1" applyAlignment="1">
      <alignment horizontal="center"/>
      <protection/>
    </xf>
    <xf numFmtId="0" fontId="0" fillId="2" borderId="4" xfId="21" applyFont="1" applyFill="1" applyBorder="1">
      <alignment/>
      <protection/>
    </xf>
    <xf numFmtId="2" fontId="4" fillId="2" borderId="2" xfId="21" applyNumberFormat="1" applyFont="1" applyFill="1" applyBorder="1">
      <alignment/>
      <protection/>
    </xf>
    <xf numFmtId="0" fontId="13" fillId="2" borderId="0" xfId="0" applyFont="1" applyFill="1" applyAlignment="1">
      <alignment horizontal="left"/>
    </xf>
    <xf numFmtId="0" fontId="7" fillId="2" borderId="8" xfId="21" applyFont="1" applyFill="1" applyBorder="1" applyAlignment="1">
      <alignment horizontal="center" vertical="center" wrapText="1"/>
      <protection/>
    </xf>
    <xf numFmtId="0" fontId="3" fillId="2" borderId="2" xfId="22" applyFont="1" applyFill="1" applyBorder="1" applyAlignment="1">
      <alignment horizontal="center" vertical="center" wrapText="1"/>
      <protection/>
    </xf>
    <xf numFmtId="3" fontId="7" fillId="2" borderId="2" xfId="21" applyNumberFormat="1" applyFont="1" applyFill="1" applyBorder="1" applyAlignment="1">
      <alignment horizontal="right"/>
      <protection/>
    </xf>
    <xf numFmtId="183" fontId="7" fillId="2" borderId="1" xfId="21" applyNumberFormat="1" applyFont="1" applyFill="1" applyBorder="1" applyAlignment="1">
      <alignment horizontal="left" vertical="top" wrapText="1"/>
      <protection/>
    </xf>
    <xf numFmtId="183" fontId="7" fillId="2" borderId="0" xfId="21" applyNumberFormat="1" applyFont="1" applyFill="1" applyBorder="1" applyAlignment="1">
      <alignment horizontal="left" vertical="top" wrapText="1"/>
      <protection/>
    </xf>
    <xf numFmtId="0" fontId="13" fillId="0" borderId="0" xfId="0" applyFont="1" applyAlignment="1">
      <alignment horizontal="left"/>
    </xf>
    <xf numFmtId="183" fontId="7" fillId="2" borderId="3" xfId="21" applyNumberFormat="1" applyFont="1" applyFill="1" applyBorder="1" applyAlignment="1">
      <alignment horizontal="center" vertical="center" wrapText="1"/>
      <protection/>
    </xf>
    <xf numFmtId="0" fontId="3" fillId="0" borderId="5" xfId="22" applyFont="1" applyBorder="1" applyAlignment="1">
      <alignment wrapText="1"/>
      <protection/>
    </xf>
    <xf numFmtId="183" fontId="7" fillId="2" borderId="10" xfId="21" applyNumberFormat="1" applyFont="1" applyFill="1" applyBorder="1" applyAlignment="1">
      <alignment horizontal="center" vertical="center" wrapText="1"/>
      <protection/>
    </xf>
    <xf numFmtId="0" fontId="3" fillId="0" borderId="11" xfId="22" applyFont="1" applyBorder="1" applyAlignment="1">
      <alignment wrapText="1"/>
      <protection/>
    </xf>
    <xf numFmtId="183" fontId="7" fillId="2" borderId="2" xfId="21" applyNumberFormat="1" applyFont="1" applyFill="1" applyBorder="1" applyAlignment="1">
      <alignment horizontal="right"/>
      <protection/>
    </xf>
    <xf numFmtId="183" fontId="7" fillId="2" borderId="0" xfId="21" applyNumberFormat="1" applyFont="1" applyFill="1" applyBorder="1" applyAlignment="1">
      <alignment horizontal="right"/>
      <protection/>
    </xf>
    <xf numFmtId="183" fontId="7" fillId="2" borderId="8" xfId="21" applyNumberFormat="1" applyFont="1" applyFill="1" applyBorder="1" applyAlignment="1">
      <alignment horizontal="center" vertical="center" wrapText="1"/>
      <protection/>
    </xf>
    <xf numFmtId="183" fontId="0" fillId="2" borderId="2" xfId="21" applyNumberFormat="1" applyFont="1" applyFill="1" applyBorder="1" applyAlignment="1">
      <alignment horizontal="center" vertical="center" wrapText="1"/>
      <protection/>
    </xf>
    <xf numFmtId="183" fontId="0" fillId="2" borderId="5" xfId="21" applyNumberFormat="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0" fillId="2" borderId="5" xfId="21" applyFont="1" applyFill="1" applyBorder="1" applyAlignment="1">
      <alignment horizontal="center" vertical="center" wrapText="1"/>
      <protection/>
    </xf>
    <xf numFmtId="0" fontId="0" fillId="2" borderId="1" xfId="21" applyFont="1" applyFill="1" applyBorder="1" applyAlignment="1">
      <alignment horizontal="center" vertical="center" wrapText="1"/>
      <protection/>
    </xf>
    <xf numFmtId="0" fontId="3" fillId="0" borderId="2" xfId="22" applyFont="1" applyBorder="1" applyAlignment="1">
      <alignment horizontal="center" vertical="center" wrapText="1"/>
      <protection/>
    </xf>
    <xf numFmtId="0" fontId="13" fillId="2" borderId="0" xfId="0" applyFont="1" applyFill="1" applyAlignment="1">
      <alignment horizontal="left"/>
    </xf>
    <xf numFmtId="183" fontId="7" fillId="2" borderId="12" xfId="21" applyNumberFormat="1" applyFont="1" applyFill="1" applyBorder="1" applyAlignment="1">
      <alignment horizontal="left" vertical="top" wrapText="1"/>
      <protection/>
    </xf>
    <xf numFmtId="183" fontId="7" fillId="2" borderId="1" xfId="21" applyNumberFormat="1" applyFont="1" applyFill="1" applyBorder="1" applyAlignment="1">
      <alignment horizontal="center" vertical="top" wrapText="1"/>
      <protection/>
    </xf>
    <xf numFmtId="183" fontId="7" fillId="2" borderId="0" xfId="21" applyNumberFormat="1" applyFont="1" applyFill="1" applyBorder="1" applyAlignment="1">
      <alignment horizontal="center" vertical="top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nexos" xfId="21"/>
    <cellStyle name="Normal_Cuadernillo Exce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illo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areas u y m"/>
      <sheetName val="Texto para Word"/>
      <sheetName val="EST M2 VIS TRI"/>
      <sheetName val="EST m2 NOVIS TRI"/>
      <sheetName val="EST M2 VIVI TRI"/>
      <sheetName val="Carta presidente"/>
      <sheetName val="ANEXO A"/>
      <sheetName val="ANEXO B"/>
      <sheetName val="ANEXO C"/>
      <sheetName val="ANEXO D"/>
      <sheetName val="ANEXO E"/>
      <sheetName val="ANEXO F"/>
      <sheetName val="ANEXO G"/>
      <sheetName val="ANEXO H"/>
      <sheetName val="resumen ejecutivo"/>
      <sheetName val="indicadores PIB"/>
      <sheetName val="panel"/>
      <sheetName val="proceso"/>
      <sheetName val="iniciadas"/>
      <sheetName val="culminadas"/>
      <sheetName val="paralizadas"/>
      <sheetName val="serie iniciada"/>
      <sheetName val="presentación director"/>
    </sheetNames>
    <sheetDataSet>
      <sheetData sheetId="0">
        <row r="5">
          <cell r="C5">
            <v>174635</v>
          </cell>
          <cell r="D5">
            <v>136770</v>
          </cell>
          <cell r="L5">
            <v>948830</v>
          </cell>
          <cell r="M5">
            <v>1034253</v>
          </cell>
          <cell r="U5">
            <v>2971</v>
          </cell>
          <cell r="V5">
            <v>2408</v>
          </cell>
          <cell r="AD5">
            <v>7065</v>
          </cell>
          <cell r="AE5">
            <v>7791</v>
          </cell>
        </row>
        <row r="6">
          <cell r="C6">
            <v>241375</v>
          </cell>
          <cell r="D6">
            <v>344049</v>
          </cell>
          <cell r="L6">
            <v>315358</v>
          </cell>
          <cell r="M6">
            <v>371093</v>
          </cell>
          <cell r="U6">
            <v>4761</v>
          </cell>
          <cell r="V6">
            <v>6486</v>
          </cell>
          <cell r="AD6">
            <v>2116</v>
          </cell>
          <cell r="AE6">
            <v>2794</v>
          </cell>
        </row>
        <row r="7">
          <cell r="C7">
            <v>79108</v>
          </cell>
          <cell r="D7">
            <v>173809</v>
          </cell>
          <cell r="L7">
            <v>1015379</v>
          </cell>
          <cell r="M7">
            <v>1046391</v>
          </cell>
          <cell r="U7">
            <v>1297</v>
          </cell>
          <cell r="V7">
            <v>3181</v>
          </cell>
          <cell r="AD7">
            <v>8078</v>
          </cell>
          <cell r="AE7">
            <v>9062</v>
          </cell>
        </row>
        <row r="8">
          <cell r="C8">
            <v>393243</v>
          </cell>
          <cell r="D8">
            <v>268342</v>
          </cell>
          <cell r="L8">
            <v>338281</v>
          </cell>
          <cell r="M8">
            <v>349033</v>
          </cell>
          <cell r="U8">
            <v>6582</v>
          </cell>
          <cell r="V8">
            <v>4902</v>
          </cell>
          <cell r="AD8">
            <v>2356</v>
          </cell>
          <cell r="AE8">
            <v>2480</v>
          </cell>
        </row>
        <row r="9">
          <cell r="C9">
            <v>132235</v>
          </cell>
          <cell r="D9">
            <v>135245</v>
          </cell>
          <cell r="L9">
            <v>746698</v>
          </cell>
          <cell r="M9">
            <v>789785</v>
          </cell>
          <cell r="U9">
            <v>2399</v>
          </cell>
          <cell r="V9">
            <v>2531</v>
          </cell>
          <cell r="AD9">
            <v>5751</v>
          </cell>
          <cell r="AE9">
            <v>6624</v>
          </cell>
        </row>
        <row r="10">
          <cell r="C10">
            <v>241350</v>
          </cell>
          <cell r="D10">
            <v>282463</v>
          </cell>
          <cell r="L10">
            <v>262457</v>
          </cell>
          <cell r="M10">
            <v>294183</v>
          </cell>
          <cell r="U10">
            <v>4663</v>
          </cell>
          <cell r="V10">
            <v>5416</v>
          </cell>
          <cell r="AD10">
            <v>2068</v>
          </cell>
          <cell r="AE10">
            <v>2156</v>
          </cell>
        </row>
        <row r="11">
          <cell r="C11">
            <v>114603</v>
          </cell>
          <cell r="D11">
            <v>196515</v>
          </cell>
          <cell r="E11">
            <v>389439</v>
          </cell>
          <cell r="F11">
            <v>11798</v>
          </cell>
          <cell r="G11">
            <v>13447</v>
          </cell>
          <cell r="H11">
            <v>118480</v>
          </cell>
          <cell r="L11">
            <v>994181</v>
          </cell>
          <cell r="M11">
            <v>991187</v>
          </cell>
          <cell r="N11">
            <v>4203038</v>
          </cell>
          <cell r="O11">
            <v>65919</v>
          </cell>
          <cell r="P11">
            <v>60127</v>
          </cell>
          <cell r="Q11">
            <v>242704</v>
          </cell>
          <cell r="U11">
            <v>1959</v>
          </cell>
          <cell r="V11">
            <v>3528</v>
          </cell>
          <cell r="W11">
            <v>6781</v>
          </cell>
          <cell r="X11">
            <v>188</v>
          </cell>
          <cell r="Y11">
            <v>203</v>
          </cell>
          <cell r="Z11">
            <v>1771</v>
          </cell>
          <cell r="AD11">
            <v>7696</v>
          </cell>
          <cell r="AE11">
            <v>8217</v>
          </cell>
          <cell r="AF11">
            <v>29935</v>
          </cell>
          <cell r="AG11">
            <v>560</v>
          </cell>
          <cell r="AH11">
            <v>523</v>
          </cell>
          <cell r="AI11">
            <v>2000</v>
          </cell>
        </row>
        <row r="12">
          <cell r="C12">
            <v>347408</v>
          </cell>
          <cell r="D12">
            <v>341195</v>
          </cell>
          <cell r="E12">
            <v>417533</v>
          </cell>
          <cell r="F12">
            <v>35903</v>
          </cell>
          <cell r="G12">
            <v>38603</v>
          </cell>
          <cell r="H12">
            <v>179209</v>
          </cell>
          <cell r="L12">
            <v>330865</v>
          </cell>
          <cell r="M12">
            <v>229815</v>
          </cell>
          <cell r="N12">
            <v>864522</v>
          </cell>
          <cell r="O12">
            <v>61075</v>
          </cell>
          <cell r="P12">
            <v>59369</v>
          </cell>
          <cell r="Q12">
            <v>235833</v>
          </cell>
          <cell r="U12">
            <v>6840</v>
          </cell>
          <cell r="V12">
            <v>7041</v>
          </cell>
          <cell r="W12">
            <v>8002</v>
          </cell>
          <cell r="X12">
            <v>691</v>
          </cell>
          <cell r="Y12">
            <v>570</v>
          </cell>
          <cell r="Z12">
            <v>2269</v>
          </cell>
          <cell r="AD12">
            <v>2470</v>
          </cell>
          <cell r="AE12">
            <v>1806</v>
          </cell>
          <cell r="AF12">
            <v>5684</v>
          </cell>
          <cell r="AG12">
            <v>659</v>
          </cell>
          <cell r="AH12">
            <v>350</v>
          </cell>
          <cell r="AI12">
            <v>1358</v>
          </cell>
        </row>
        <row r="13">
          <cell r="C13">
            <v>232262</v>
          </cell>
          <cell r="D13">
            <v>228704</v>
          </cell>
          <cell r="L13">
            <v>1370650</v>
          </cell>
          <cell r="M13">
            <v>1206463</v>
          </cell>
          <cell r="U13">
            <v>3916</v>
          </cell>
          <cell r="V13">
            <v>4308</v>
          </cell>
          <cell r="AD13">
            <v>10264</v>
          </cell>
          <cell r="AE13">
            <v>10594</v>
          </cell>
        </row>
        <row r="14">
          <cell r="C14">
            <v>363441</v>
          </cell>
          <cell r="D14">
            <v>300043</v>
          </cell>
          <cell r="L14">
            <v>344810</v>
          </cell>
          <cell r="M14">
            <v>270663</v>
          </cell>
          <cell r="U14">
            <v>6765</v>
          </cell>
          <cell r="V14">
            <v>6292</v>
          </cell>
          <cell r="AD14">
            <v>2333</v>
          </cell>
          <cell r="AE14">
            <v>1923</v>
          </cell>
        </row>
        <row r="15">
          <cell r="C15">
            <v>188671</v>
          </cell>
          <cell r="D15">
            <v>230232</v>
          </cell>
          <cell r="L15">
            <v>989023</v>
          </cell>
          <cell r="M15">
            <v>1583374</v>
          </cell>
          <cell r="U15">
            <v>3257</v>
          </cell>
          <cell r="V15">
            <v>3844</v>
          </cell>
          <cell r="AD15">
            <v>8020</v>
          </cell>
          <cell r="AE15">
            <v>13597</v>
          </cell>
        </row>
        <row r="16">
          <cell r="C16">
            <v>316820</v>
          </cell>
          <cell r="D16">
            <v>289706</v>
          </cell>
          <cell r="L16">
            <v>345896</v>
          </cell>
          <cell r="M16">
            <v>378022</v>
          </cell>
          <cell r="U16">
            <v>6251</v>
          </cell>
          <cell r="V16">
            <v>5745</v>
          </cell>
          <cell r="AD16">
            <v>2262</v>
          </cell>
          <cell r="AE16">
            <v>2488</v>
          </cell>
        </row>
        <row r="17">
          <cell r="C17">
            <v>213935</v>
          </cell>
          <cell r="D17">
            <v>359139</v>
          </cell>
          <cell r="E17">
            <v>471578</v>
          </cell>
          <cell r="F17">
            <v>11159</v>
          </cell>
          <cell r="G17">
            <v>20905</v>
          </cell>
          <cell r="H17">
            <v>128047</v>
          </cell>
          <cell r="L17">
            <v>1014371</v>
          </cell>
          <cell r="M17">
            <v>1648597</v>
          </cell>
          <cell r="N17">
            <v>4695795</v>
          </cell>
          <cell r="O17">
            <v>41515</v>
          </cell>
          <cell r="P17">
            <v>66238</v>
          </cell>
          <cell r="Q17">
            <v>202599</v>
          </cell>
          <cell r="U17">
            <v>3886</v>
          </cell>
          <cell r="V17">
            <v>6876</v>
          </cell>
          <cell r="W17">
            <v>8178</v>
          </cell>
          <cell r="X17">
            <v>153</v>
          </cell>
          <cell r="Y17">
            <v>330</v>
          </cell>
          <cell r="Z17">
            <v>1888</v>
          </cell>
          <cell r="AD17">
            <v>8574</v>
          </cell>
          <cell r="AE17">
            <v>13686</v>
          </cell>
          <cell r="AF17">
            <v>36115</v>
          </cell>
          <cell r="AG17">
            <v>363</v>
          </cell>
          <cell r="AH17">
            <v>526</v>
          </cell>
          <cell r="AI17">
            <v>1448</v>
          </cell>
        </row>
        <row r="18">
          <cell r="C18">
            <v>383991</v>
          </cell>
          <cell r="D18">
            <v>257835</v>
          </cell>
          <cell r="E18">
            <v>314073</v>
          </cell>
          <cell r="F18">
            <v>23429</v>
          </cell>
          <cell r="G18">
            <v>51684</v>
          </cell>
          <cell r="H18">
            <v>227729</v>
          </cell>
          <cell r="L18">
            <v>316741</v>
          </cell>
          <cell r="M18">
            <v>351156</v>
          </cell>
          <cell r="N18">
            <v>708560</v>
          </cell>
          <cell r="O18">
            <v>21212</v>
          </cell>
          <cell r="P18">
            <v>87196</v>
          </cell>
          <cell r="Q18">
            <v>215033</v>
          </cell>
          <cell r="U18">
            <v>7860</v>
          </cell>
          <cell r="V18">
            <v>5136</v>
          </cell>
          <cell r="W18">
            <v>6819</v>
          </cell>
          <cell r="X18">
            <v>344</v>
          </cell>
          <cell r="Y18">
            <v>652</v>
          </cell>
          <cell r="Z18">
            <v>2907</v>
          </cell>
          <cell r="AD18">
            <v>2116</v>
          </cell>
          <cell r="AE18">
            <v>2648</v>
          </cell>
          <cell r="AF18">
            <v>4963</v>
          </cell>
          <cell r="AG18">
            <v>104</v>
          </cell>
          <cell r="AH18">
            <v>447</v>
          </cell>
          <cell r="AI18">
            <v>1167</v>
          </cell>
        </row>
        <row r="19">
          <cell r="C19">
            <v>168442</v>
          </cell>
          <cell r="D19">
            <v>251299</v>
          </cell>
          <cell r="E19">
            <v>666008</v>
          </cell>
          <cell r="F19">
            <v>18918</v>
          </cell>
          <cell r="G19">
            <v>15334</v>
          </cell>
          <cell r="H19">
            <v>122126</v>
          </cell>
          <cell r="L19">
            <v>696005</v>
          </cell>
          <cell r="M19">
            <v>1065770</v>
          </cell>
          <cell r="N19">
            <v>5685199</v>
          </cell>
          <cell r="O19">
            <v>19901</v>
          </cell>
          <cell r="P19">
            <v>58360</v>
          </cell>
          <cell r="Q19">
            <v>220438</v>
          </cell>
          <cell r="U19">
            <v>2665</v>
          </cell>
          <cell r="V19">
            <v>4734</v>
          </cell>
          <cell r="W19">
            <v>12429</v>
          </cell>
          <cell r="X19">
            <v>312</v>
          </cell>
          <cell r="Y19">
            <v>226</v>
          </cell>
          <cell r="Z19">
            <v>1793</v>
          </cell>
          <cell r="AD19">
            <v>5814</v>
          </cell>
          <cell r="AE19">
            <v>9239</v>
          </cell>
          <cell r="AF19">
            <v>44231</v>
          </cell>
          <cell r="AG19">
            <v>149</v>
          </cell>
          <cell r="AH19">
            <v>559</v>
          </cell>
          <cell r="AI19">
            <v>1571</v>
          </cell>
        </row>
        <row r="20">
          <cell r="C20">
            <v>129229</v>
          </cell>
          <cell r="D20">
            <v>256855</v>
          </cell>
          <cell r="E20">
            <v>436348</v>
          </cell>
          <cell r="F20">
            <v>17718</v>
          </cell>
          <cell r="G20">
            <v>51904</v>
          </cell>
          <cell r="H20">
            <v>240019</v>
          </cell>
          <cell r="L20">
            <v>191508</v>
          </cell>
          <cell r="M20">
            <v>257894</v>
          </cell>
          <cell r="N20">
            <v>853973</v>
          </cell>
          <cell r="O20">
            <v>21748</v>
          </cell>
          <cell r="P20">
            <v>65958</v>
          </cell>
          <cell r="Q20">
            <v>254130</v>
          </cell>
          <cell r="U20">
            <v>2304</v>
          </cell>
          <cell r="V20">
            <v>5066</v>
          </cell>
          <cell r="W20">
            <v>9544</v>
          </cell>
          <cell r="X20">
            <v>242</v>
          </cell>
          <cell r="Y20">
            <v>706</v>
          </cell>
          <cell r="Z20">
            <v>3067</v>
          </cell>
          <cell r="AD20">
            <v>1542</v>
          </cell>
          <cell r="AE20">
            <v>1799</v>
          </cell>
          <cell r="AF20">
            <v>6057</v>
          </cell>
          <cell r="AG20">
            <v>112</v>
          </cell>
          <cell r="AH20">
            <v>375</v>
          </cell>
          <cell r="AI20">
            <v>1315</v>
          </cell>
        </row>
        <row r="26">
          <cell r="C26">
            <v>770190</v>
          </cell>
          <cell r="D26">
            <v>283385</v>
          </cell>
          <cell r="E26">
            <v>104215</v>
          </cell>
          <cell r="F26">
            <v>46807</v>
          </cell>
          <cell r="G26">
            <v>148803</v>
          </cell>
          <cell r="H26">
            <v>67930</v>
          </cell>
          <cell r="I26">
            <v>15883</v>
          </cell>
          <cell r="M26">
            <v>15560</v>
          </cell>
          <cell r="N26">
            <v>5000</v>
          </cell>
          <cell r="O26">
            <v>1580</v>
          </cell>
          <cell r="P26">
            <v>762</v>
          </cell>
          <cell r="Q26">
            <v>2858</v>
          </cell>
          <cell r="R26">
            <v>1520</v>
          </cell>
          <cell r="S26">
            <v>226</v>
          </cell>
          <cell r="W26">
            <v>426758</v>
          </cell>
          <cell r="X26">
            <v>76339</v>
          </cell>
          <cell r="Y26">
            <v>29330</v>
          </cell>
          <cell r="Z26">
            <v>20424</v>
          </cell>
          <cell r="AA26">
            <v>38025</v>
          </cell>
          <cell r="AB26">
            <v>19369</v>
          </cell>
          <cell r="AC26">
            <v>6729</v>
          </cell>
          <cell r="AG26">
            <v>8315</v>
          </cell>
          <cell r="AH26">
            <v>1464</v>
          </cell>
          <cell r="AI26">
            <v>348</v>
          </cell>
          <cell r="AJ26">
            <v>318</v>
          </cell>
          <cell r="AK26">
            <v>971</v>
          </cell>
          <cell r="AL26">
            <v>496</v>
          </cell>
          <cell r="AM26">
            <v>100</v>
          </cell>
        </row>
        <row r="27">
          <cell r="C27">
            <v>3384199</v>
          </cell>
          <cell r="D27">
            <v>1602699</v>
          </cell>
          <cell r="E27">
            <v>1048831</v>
          </cell>
          <cell r="F27">
            <v>452796</v>
          </cell>
          <cell r="G27">
            <v>526704</v>
          </cell>
          <cell r="H27">
            <v>354248</v>
          </cell>
          <cell r="I27">
            <v>97358</v>
          </cell>
          <cell r="M27">
            <v>27105</v>
          </cell>
          <cell r="N27">
            <v>12225</v>
          </cell>
          <cell r="O27">
            <v>7541</v>
          </cell>
          <cell r="P27">
            <v>2683</v>
          </cell>
          <cell r="Q27">
            <v>4467</v>
          </cell>
          <cell r="R27">
            <v>3124</v>
          </cell>
          <cell r="S27">
            <v>734</v>
          </cell>
          <cell r="W27">
            <v>910305</v>
          </cell>
          <cell r="X27">
            <v>276233</v>
          </cell>
          <cell r="Y27">
            <v>244450</v>
          </cell>
          <cell r="Z27">
            <v>202958</v>
          </cell>
          <cell r="AA27">
            <v>213141</v>
          </cell>
          <cell r="AB27">
            <v>125754</v>
          </cell>
          <cell r="AC27">
            <v>26912</v>
          </cell>
          <cell r="AG27">
            <v>7844</v>
          </cell>
          <cell r="AH27">
            <v>2514</v>
          </cell>
          <cell r="AI27">
            <v>1589</v>
          </cell>
          <cell r="AJ27">
            <v>1118</v>
          </cell>
          <cell r="AK27">
            <v>1991</v>
          </cell>
          <cell r="AL27">
            <v>1047</v>
          </cell>
          <cell r="AM27">
            <v>231</v>
          </cell>
        </row>
        <row r="28">
          <cell r="C28">
            <v>966954</v>
          </cell>
          <cell r="D28">
            <v>237474</v>
          </cell>
          <cell r="E28">
            <v>144470</v>
          </cell>
          <cell r="F28">
            <v>45174</v>
          </cell>
          <cell r="G28">
            <v>166501</v>
          </cell>
          <cell r="H28">
            <v>68714</v>
          </cell>
          <cell r="I28">
            <v>17859</v>
          </cell>
          <cell r="M28">
            <v>19375</v>
          </cell>
          <cell r="N28">
            <v>4319</v>
          </cell>
          <cell r="O28">
            <v>2744</v>
          </cell>
          <cell r="P28">
            <v>744</v>
          </cell>
          <cell r="Q28">
            <v>3338</v>
          </cell>
          <cell r="R28">
            <v>1535</v>
          </cell>
          <cell r="S28">
            <v>272</v>
          </cell>
          <cell r="W28">
            <v>294550</v>
          </cell>
          <cell r="X28">
            <v>57392</v>
          </cell>
          <cell r="Y28">
            <v>87831</v>
          </cell>
          <cell r="Z28">
            <v>11641</v>
          </cell>
          <cell r="AA28">
            <v>44186</v>
          </cell>
          <cell r="AB28">
            <v>6200</v>
          </cell>
          <cell r="AC28">
            <v>6354</v>
          </cell>
          <cell r="AG28">
            <v>5615</v>
          </cell>
          <cell r="AH28">
            <v>1021</v>
          </cell>
          <cell r="AI28">
            <v>1929</v>
          </cell>
          <cell r="AJ28">
            <v>138</v>
          </cell>
          <cell r="AK28">
            <v>888</v>
          </cell>
          <cell r="AL28">
            <v>111</v>
          </cell>
          <cell r="AM28">
            <v>98</v>
          </cell>
        </row>
        <row r="29">
          <cell r="C29">
            <v>3690631</v>
          </cell>
          <cell r="D29">
            <v>1633573</v>
          </cell>
          <cell r="E29">
            <v>1019556</v>
          </cell>
          <cell r="F29">
            <v>491593</v>
          </cell>
          <cell r="G29">
            <v>600634</v>
          </cell>
          <cell r="H29">
            <v>358736</v>
          </cell>
          <cell r="I29">
            <v>109762</v>
          </cell>
          <cell r="M29">
            <v>29760</v>
          </cell>
          <cell r="N29">
            <v>12474</v>
          </cell>
          <cell r="O29">
            <v>7331</v>
          </cell>
          <cell r="P29">
            <v>2940</v>
          </cell>
          <cell r="Q29">
            <v>5070</v>
          </cell>
          <cell r="R29">
            <v>3148</v>
          </cell>
          <cell r="S29">
            <v>864</v>
          </cell>
          <cell r="W29">
            <v>638544</v>
          </cell>
          <cell r="X29">
            <v>257316</v>
          </cell>
          <cell r="Y29">
            <v>199808</v>
          </cell>
          <cell r="Z29">
            <v>78228</v>
          </cell>
          <cell r="AA29">
            <v>106595</v>
          </cell>
          <cell r="AB29">
            <v>18652</v>
          </cell>
          <cell r="AC29">
            <v>24521</v>
          </cell>
          <cell r="AG29">
            <v>5251</v>
          </cell>
          <cell r="AH29">
            <v>2300</v>
          </cell>
          <cell r="AI29">
            <v>1737</v>
          </cell>
          <cell r="AJ29">
            <v>507</v>
          </cell>
          <cell r="AK29">
            <v>879</v>
          </cell>
          <cell r="AL29">
            <v>147</v>
          </cell>
          <cell r="AM29">
            <v>217</v>
          </cell>
        </row>
      </sheetData>
      <sheetData sheetId="8">
        <row r="22">
          <cell r="F22">
            <v>17475</v>
          </cell>
          <cell r="J22">
            <v>2019</v>
          </cell>
          <cell r="Q22">
            <v>53619</v>
          </cell>
          <cell r="U22">
            <v>2130</v>
          </cell>
        </row>
        <row r="23">
          <cell r="F23">
            <v>14852</v>
          </cell>
          <cell r="J23">
            <v>3773</v>
          </cell>
          <cell r="Q23">
            <v>7968</v>
          </cell>
          <cell r="U23">
            <v>1690</v>
          </cell>
        </row>
        <row r="24">
          <cell r="B24">
            <v>4969</v>
          </cell>
          <cell r="C24">
            <v>9800</v>
          </cell>
          <cell r="D24">
            <v>21973</v>
          </cell>
          <cell r="E24">
            <v>554</v>
          </cell>
          <cell r="F24">
            <v>32327</v>
          </cell>
          <cell r="H24">
            <v>932</v>
          </cell>
          <cell r="I24">
            <v>4860</v>
          </cell>
          <cell r="J24">
            <v>5792</v>
          </cell>
          <cell r="M24">
            <v>7356</v>
          </cell>
          <cell r="N24">
            <v>11038</v>
          </cell>
          <cell r="O24">
            <v>50288</v>
          </cell>
          <cell r="P24">
            <v>261</v>
          </cell>
          <cell r="Q24">
            <v>61587</v>
          </cell>
          <cell r="S24">
            <v>934</v>
          </cell>
          <cell r="T24">
            <v>2886</v>
          </cell>
          <cell r="U24">
            <v>3820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zoomScale="90" zoomScaleNormal="90" workbookViewId="0" topLeftCell="E1">
      <selection activeCell="F10" activeCellId="1" sqref="Q10 F10"/>
    </sheetView>
  </sheetViews>
  <sheetFormatPr defaultColWidth="11.421875" defaultRowHeight="12.75"/>
  <cols>
    <col min="1" max="1" width="9.421875" style="3" customWidth="1"/>
    <col min="2" max="2" width="8.7109375" style="3" customWidth="1"/>
    <col min="3" max="3" width="8.28125" style="3" customWidth="1"/>
    <col min="4" max="4" width="9.140625" style="3" customWidth="1"/>
    <col min="5" max="5" width="7.7109375" style="3" customWidth="1"/>
    <col min="6" max="6" width="9.8515625" style="3" customWidth="1"/>
    <col min="7" max="7" width="1.28515625" style="3" customWidth="1"/>
    <col min="8" max="8" width="7.421875" style="3" customWidth="1"/>
    <col min="9" max="9" width="8.28125" style="3" customWidth="1"/>
    <col min="10" max="10" width="8.57421875" style="3" customWidth="1"/>
    <col min="11" max="11" width="6.421875" style="4" customWidth="1"/>
    <col min="12" max="12" width="9.140625" style="3" customWidth="1"/>
    <col min="13" max="13" width="8.8515625" style="3" customWidth="1"/>
    <col min="14" max="14" width="9.140625" style="3" customWidth="1"/>
    <col min="15" max="15" width="10.00390625" style="3" customWidth="1"/>
    <col min="16" max="16" width="7.8515625" style="3" customWidth="1"/>
    <col min="17" max="17" width="10.57421875" style="3" customWidth="1"/>
    <col min="18" max="18" width="1.421875" style="3" customWidth="1"/>
    <col min="19" max="19" width="8.140625" style="3" customWidth="1"/>
    <col min="20" max="20" width="9.421875" style="3" customWidth="1"/>
    <col min="21" max="21" width="8.7109375" style="3" customWidth="1"/>
    <col min="22" max="22" width="11.421875" style="4" customWidth="1"/>
    <col min="23" max="23" width="14.140625" style="4" customWidth="1"/>
    <col min="24" max="24" width="19.7109375" style="4" bestFit="1" customWidth="1"/>
    <col min="25" max="16384" width="11.421875" style="4" customWidth="1"/>
  </cols>
  <sheetData>
    <row r="1" spans="1:4" ht="12.75">
      <c r="A1" s="1" t="s">
        <v>0</v>
      </c>
      <c r="B1" s="2"/>
      <c r="C1" s="2"/>
      <c r="D1" s="2"/>
    </row>
    <row r="2" ht="12.75">
      <c r="W2" s="5"/>
    </row>
    <row r="3" spans="1:24" ht="12.75">
      <c r="A3" s="6" t="s">
        <v>1</v>
      </c>
      <c r="L3" s="6" t="s">
        <v>2</v>
      </c>
      <c r="W3" s="5"/>
      <c r="X3" s="7"/>
    </row>
    <row r="4" spans="1:20" ht="12.75">
      <c r="A4" s="8" t="s">
        <v>3</v>
      </c>
      <c r="B4" s="9"/>
      <c r="C4" s="9"/>
      <c r="D4" s="9"/>
      <c r="E4" s="6"/>
      <c r="F4" s="9"/>
      <c r="G4" s="9"/>
      <c r="H4" s="9"/>
      <c r="I4" s="9"/>
      <c r="L4" s="8" t="s">
        <v>4</v>
      </c>
      <c r="M4" s="9"/>
      <c r="N4" s="9"/>
      <c r="O4" s="9"/>
      <c r="P4" s="6"/>
      <c r="Q4" s="9"/>
      <c r="R4" s="9"/>
      <c r="S4" s="9"/>
      <c r="T4" s="9"/>
    </row>
    <row r="5" spans="1:21" ht="12.75">
      <c r="A5" s="6" t="s">
        <v>5</v>
      </c>
      <c r="B5" s="9"/>
      <c r="C5" s="9"/>
      <c r="D5" s="9"/>
      <c r="E5" s="9"/>
      <c r="F5" s="9"/>
      <c r="G5" s="9"/>
      <c r="H5" s="9"/>
      <c r="I5" s="9"/>
      <c r="J5" s="10"/>
      <c r="L5" s="6" t="s">
        <v>5</v>
      </c>
      <c r="M5" s="9"/>
      <c r="N5" s="9"/>
      <c r="O5" s="9"/>
      <c r="P5" s="9"/>
      <c r="Q5" s="9"/>
      <c r="R5" s="9"/>
      <c r="S5" s="9"/>
      <c r="T5" s="9"/>
      <c r="U5" s="10"/>
    </row>
    <row r="6" spans="1:23" ht="12.75">
      <c r="A6" s="8" t="s">
        <v>6</v>
      </c>
      <c r="B6" s="9"/>
      <c r="C6" s="9"/>
      <c r="D6" s="9"/>
      <c r="E6" s="9"/>
      <c r="F6" s="9"/>
      <c r="G6" s="9"/>
      <c r="H6" s="11"/>
      <c r="I6" s="120" t="s">
        <v>7</v>
      </c>
      <c r="J6" s="120"/>
      <c r="L6" s="8" t="s">
        <v>6</v>
      </c>
      <c r="M6" s="9"/>
      <c r="N6" s="9"/>
      <c r="O6" s="9"/>
      <c r="P6" s="9"/>
      <c r="Q6" s="9"/>
      <c r="R6" s="9"/>
      <c r="S6" s="11"/>
      <c r="T6" s="120" t="s">
        <v>7</v>
      </c>
      <c r="U6" s="120"/>
      <c r="W6" s="5"/>
    </row>
    <row r="7" spans="1:24" ht="12.75">
      <c r="A7" s="13"/>
      <c r="B7" s="118" t="s">
        <v>8</v>
      </c>
      <c r="C7" s="14" t="s">
        <v>9</v>
      </c>
      <c r="D7" s="14"/>
      <c r="E7" s="14"/>
      <c r="F7" s="14"/>
      <c r="G7" s="15"/>
      <c r="H7" s="14" t="s">
        <v>10</v>
      </c>
      <c r="I7" s="14"/>
      <c r="J7" s="14"/>
      <c r="L7" s="13"/>
      <c r="M7" s="118" t="s">
        <v>8</v>
      </c>
      <c r="N7" s="14" t="s">
        <v>9</v>
      </c>
      <c r="O7" s="14"/>
      <c r="P7" s="14"/>
      <c r="Q7" s="14"/>
      <c r="R7" s="15"/>
      <c r="S7" s="14" t="s">
        <v>10</v>
      </c>
      <c r="T7" s="14"/>
      <c r="U7" s="14"/>
      <c r="W7" s="5"/>
      <c r="X7" s="7"/>
    </row>
    <row r="8" spans="1:23" ht="18">
      <c r="A8" s="16" t="s">
        <v>11</v>
      </c>
      <c r="B8" s="119"/>
      <c r="C8" s="17" t="s">
        <v>12</v>
      </c>
      <c r="D8" s="17" t="s">
        <v>13</v>
      </c>
      <c r="E8" s="17" t="s">
        <v>14</v>
      </c>
      <c r="F8" s="17" t="s">
        <v>15</v>
      </c>
      <c r="G8" s="17"/>
      <c r="H8" s="17" t="s">
        <v>12</v>
      </c>
      <c r="I8" s="17" t="s">
        <v>16</v>
      </c>
      <c r="J8" s="17" t="s">
        <v>17</v>
      </c>
      <c r="L8" s="16" t="s">
        <v>11</v>
      </c>
      <c r="M8" s="119"/>
      <c r="N8" s="17" t="s">
        <v>12</v>
      </c>
      <c r="O8" s="17" t="s">
        <v>13</v>
      </c>
      <c r="P8" s="17" t="s">
        <v>14</v>
      </c>
      <c r="Q8" s="17" t="s">
        <v>15</v>
      </c>
      <c r="R8" s="17"/>
      <c r="S8" s="17" t="s">
        <v>12</v>
      </c>
      <c r="T8" s="17" t="s">
        <v>16</v>
      </c>
      <c r="U8" s="17" t="s">
        <v>17</v>
      </c>
      <c r="W8" s="5"/>
    </row>
    <row r="9" spans="1:23" ht="12.75">
      <c r="A9" s="18" t="s">
        <v>18</v>
      </c>
      <c r="B9" s="19">
        <f>+'[4]Tablas'!C17</f>
        <v>213935</v>
      </c>
      <c r="C9" s="19">
        <f>+'[4]Tablas'!D17</f>
        <v>359139</v>
      </c>
      <c r="D9" s="19">
        <f>+'[4]Tablas'!E17</f>
        <v>471578</v>
      </c>
      <c r="E9" s="19">
        <f>+'[4]Tablas'!F17</f>
        <v>11159</v>
      </c>
      <c r="F9" s="19">
        <f>SUM(C9:E9)</f>
        <v>841876</v>
      </c>
      <c r="G9" s="19"/>
      <c r="H9" s="19">
        <f>+'[4]Tablas'!G17</f>
        <v>20905</v>
      </c>
      <c r="I9" s="19">
        <f>+'[4]Tablas'!H17</f>
        <v>128047</v>
      </c>
      <c r="J9" s="19">
        <f>SUM(H9:I9)</f>
        <v>148952</v>
      </c>
      <c r="K9" s="5"/>
      <c r="L9" s="18" t="s">
        <v>18</v>
      </c>
      <c r="M9" s="19">
        <f>+'[4]Tablas'!L17</f>
        <v>1014371</v>
      </c>
      <c r="N9" s="19">
        <f>+'[4]Tablas'!M17</f>
        <v>1648597</v>
      </c>
      <c r="O9" s="19">
        <f>+'[4]Tablas'!N17</f>
        <v>4695795</v>
      </c>
      <c r="P9" s="19">
        <f>+'[4]Tablas'!O17</f>
        <v>41515</v>
      </c>
      <c r="Q9" s="19">
        <f>SUM(N9:P9)</f>
        <v>6385907</v>
      </c>
      <c r="R9" s="19"/>
      <c r="S9" s="19">
        <f>+'[4]Tablas'!P17</f>
        <v>66238</v>
      </c>
      <c r="T9" s="19">
        <f>+'[4]Tablas'!Q17</f>
        <v>202599</v>
      </c>
      <c r="U9" s="19">
        <f>SUM(S9:T9)</f>
        <v>268837</v>
      </c>
      <c r="W9" s="5"/>
    </row>
    <row r="10" spans="1:24" ht="12.75">
      <c r="A10" s="18" t="s">
        <v>19</v>
      </c>
      <c r="B10" s="19">
        <f>+'[4]Tablas'!C18</f>
        <v>383991</v>
      </c>
      <c r="C10" s="19">
        <f>+'[4]Tablas'!D18</f>
        <v>257835</v>
      </c>
      <c r="D10" s="19">
        <f>+'[4]Tablas'!E18</f>
        <v>314073</v>
      </c>
      <c r="E10" s="19">
        <f>+'[4]Tablas'!F18</f>
        <v>23429</v>
      </c>
      <c r="F10" s="19">
        <f>SUM(C10:E10)</f>
        <v>595337</v>
      </c>
      <c r="G10" s="19"/>
      <c r="H10" s="19">
        <f>+'[4]Tablas'!G18</f>
        <v>51684</v>
      </c>
      <c r="I10" s="19">
        <f>+'[4]Tablas'!H18</f>
        <v>227729</v>
      </c>
      <c r="J10" s="19">
        <f>SUM(H10:I10)</f>
        <v>279413</v>
      </c>
      <c r="K10" s="5"/>
      <c r="L10" s="18" t="s">
        <v>19</v>
      </c>
      <c r="M10" s="19">
        <f>+'[4]Tablas'!L18</f>
        <v>316741</v>
      </c>
      <c r="N10" s="19">
        <f>+'[4]Tablas'!M18</f>
        <v>351156</v>
      </c>
      <c r="O10" s="19">
        <f>+'[4]Tablas'!N18</f>
        <v>708560</v>
      </c>
      <c r="P10" s="19">
        <f>+'[4]Tablas'!O18</f>
        <v>21212</v>
      </c>
      <c r="Q10" s="19">
        <f>SUM(N10:P10)</f>
        <v>1080928</v>
      </c>
      <c r="R10" s="19"/>
      <c r="S10" s="19">
        <f>+'[4]Tablas'!P18</f>
        <v>87196</v>
      </c>
      <c r="T10" s="19">
        <f>+'[4]Tablas'!Q18</f>
        <v>215033</v>
      </c>
      <c r="U10" s="19">
        <f>SUM(S10:T10)</f>
        <v>302229</v>
      </c>
      <c r="W10" s="5"/>
      <c r="X10" s="7"/>
    </row>
    <row r="11" spans="1:21" s="24" customFormat="1" ht="12.75">
      <c r="A11" s="20" t="s">
        <v>20</v>
      </c>
      <c r="B11" s="21">
        <f>SUM(B9:B10)</f>
        <v>597926</v>
      </c>
      <c r="C11" s="21">
        <f>SUM(C9:C10)</f>
        <v>616974</v>
      </c>
      <c r="D11" s="22">
        <f>SUM(D9:D10)</f>
        <v>785651</v>
      </c>
      <c r="E11" s="22">
        <f>SUM(E9:E10)</f>
        <v>34588</v>
      </c>
      <c r="F11" s="22">
        <f>SUM(C11:E11)</f>
        <v>1437213</v>
      </c>
      <c r="G11" s="21"/>
      <c r="H11" s="21">
        <f>SUM(H9:H10)</f>
        <v>72589</v>
      </c>
      <c r="I11" s="21">
        <f>SUM(I9:I10)</f>
        <v>355776</v>
      </c>
      <c r="J11" s="21">
        <f>SUM(H11:I11)</f>
        <v>428365</v>
      </c>
      <c r="K11" s="23"/>
      <c r="L11" s="20" t="s">
        <v>20</v>
      </c>
      <c r="M11" s="21">
        <f>SUM(M9:M10)</f>
        <v>1331112</v>
      </c>
      <c r="N11" s="21">
        <f>SUM(N9:N10)</f>
        <v>1999753</v>
      </c>
      <c r="O11" s="21">
        <f>SUM(O9:O10)</f>
        <v>5404355</v>
      </c>
      <c r="P11" s="21">
        <f>SUM(P9:P10)</f>
        <v>62727</v>
      </c>
      <c r="Q11" s="21">
        <f>SUM(N11:P11)</f>
        <v>7466835</v>
      </c>
      <c r="R11" s="21"/>
      <c r="S11" s="21">
        <f>SUM(S9:S10)</f>
        <v>153434</v>
      </c>
      <c r="T11" s="21">
        <f>SUM(T9:T10)</f>
        <v>417632</v>
      </c>
      <c r="U11" s="21">
        <f>SUM(S11:T11)</f>
        <v>571066</v>
      </c>
    </row>
    <row r="12" spans="1:24" ht="12.75" customHeight="1">
      <c r="A12" s="25" t="s">
        <v>21</v>
      </c>
      <c r="B12" s="26"/>
      <c r="C12" s="26"/>
      <c r="D12" s="26"/>
      <c r="E12" s="27"/>
      <c r="F12" s="27"/>
      <c r="G12" s="27"/>
      <c r="H12" s="27"/>
      <c r="I12" s="27"/>
      <c r="J12" s="27"/>
      <c r="K12" s="5"/>
      <c r="L12" s="25" t="s">
        <v>21</v>
      </c>
      <c r="M12" s="26"/>
      <c r="N12" s="26"/>
      <c r="O12" s="26"/>
      <c r="P12" s="27"/>
      <c r="Q12" s="27"/>
      <c r="R12" s="27"/>
      <c r="S12" s="27"/>
      <c r="T12" s="27"/>
      <c r="U12" s="27"/>
      <c r="X12" s="7"/>
    </row>
    <row r="13" spans="1:24" ht="10.5" customHeight="1">
      <c r="A13" s="121" t="s">
        <v>22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5"/>
      <c r="L13" s="121" t="s">
        <v>22</v>
      </c>
      <c r="M13" s="122"/>
      <c r="N13" s="122"/>
      <c r="O13" s="122"/>
      <c r="P13" s="122"/>
      <c r="Q13" s="122"/>
      <c r="R13" s="122"/>
      <c r="S13" s="122"/>
      <c r="T13" s="122"/>
      <c r="U13" s="122"/>
      <c r="X13" s="7"/>
    </row>
    <row r="14" spans="1:23" ht="9" customHeight="1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5"/>
      <c r="L14" s="28" t="s">
        <v>23</v>
      </c>
      <c r="M14" s="29"/>
      <c r="N14" s="29"/>
      <c r="O14" s="29"/>
      <c r="P14" s="29"/>
      <c r="Q14" s="29"/>
      <c r="R14" s="29"/>
      <c r="S14" s="29"/>
      <c r="T14" s="29"/>
      <c r="U14" s="29"/>
      <c r="W14" s="5"/>
    </row>
    <row r="15" spans="1:24" ht="11.25" customHeight="1">
      <c r="A15" s="123" t="s">
        <v>172</v>
      </c>
      <c r="B15" s="123"/>
      <c r="C15" s="123"/>
      <c r="E15" s="30"/>
      <c r="F15" s="30"/>
      <c r="G15" s="30"/>
      <c r="H15" s="30"/>
      <c r="I15" s="30"/>
      <c r="J15" s="31"/>
      <c r="K15" s="5"/>
      <c r="L15" s="123" t="s">
        <v>172</v>
      </c>
      <c r="M15" s="123"/>
      <c r="N15" s="123"/>
      <c r="O15" s="30"/>
      <c r="P15" s="30"/>
      <c r="Q15" s="30"/>
      <c r="R15" s="30"/>
      <c r="S15" s="30"/>
      <c r="T15" s="30"/>
      <c r="U15" s="31"/>
      <c r="W15" s="5"/>
      <c r="X15" s="7"/>
    </row>
    <row r="16" spans="1:23" ht="12.75">
      <c r="A16" s="8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5"/>
      <c r="L16" s="8" t="s">
        <v>25</v>
      </c>
      <c r="M16" s="19"/>
      <c r="N16" s="19"/>
      <c r="O16" s="19"/>
      <c r="P16" s="19"/>
      <c r="Q16" s="19"/>
      <c r="R16" s="19"/>
      <c r="S16" s="19"/>
      <c r="T16" s="19"/>
      <c r="U16" s="19"/>
      <c r="W16" s="7"/>
    </row>
    <row r="17" spans="1:23" ht="12.75">
      <c r="A17" s="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5"/>
      <c r="L17" s="8" t="s">
        <v>4</v>
      </c>
      <c r="M17" s="19"/>
      <c r="N17" s="19"/>
      <c r="O17" s="19"/>
      <c r="P17" s="19"/>
      <c r="Q17" s="19"/>
      <c r="R17" s="19"/>
      <c r="S17" s="19"/>
      <c r="T17" s="19"/>
      <c r="U17" s="19"/>
      <c r="W17" s="7"/>
    </row>
    <row r="18" spans="1:23" ht="12.75">
      <c r="A18" s="8" t="s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5"/>
      <c r="L18" s="8" t="s">
        <v>5</v>
      </c>
      <c r="M18" s="32"/>
      <c r="N18" s="32"/>
      <c r="O18" s="32"/>
      <c r="P18" s="32"/>
      <c r="Q18" s="32"/>
      <c r="R18" s="32"/>
      <c r="S18" s="32"/>
      <c r="T18" s="32"/>
      <c r="U18" s="32"/>
      <c r="W18" s="7"/>
    </row>
    <row r="19" spans="1:21" ht="12.75">
      <c r="A19" s="8" t="s">
        <v>42</v>
      </c>
      <c r="B19" s="32"/>
      <c r="C19" s="33"/>
      <c r="D19" s="33"/>
      <c r="E19" s="33"/>
      <c r="F19" s="33"/>
      <c r="G19" s="33"/>
      <c r="H19" s="33"/>
      <c r="I19" s="34"/>
      <c r="J19" s="35" t="s">
        <v>7</v>
      </c>
      <c r="K19" s="5"/>
      <c r="L19" s="8" t="s">
        <v>42</v>
      </c>
      <c r="M19" s="32"/>
      <c r="N19" s="33"/>
      <c r="O19" s="33"/>
      <c r="P19" s="33"/>
      <c r="Q19" s="33"/>
      <c r="R19" s="33"/>
      <c r="S19" s="33"/>
      <c r="T19" s="34"/>
      <c r="U19" s="35" t="s">
        <v>7</v>
      </c>
    </row>
    <row r="20" spans="1:21" ht="12.75">
      <c r="A20" s="36"/>
      <c r="B20" s="118" t="s">
        <v>8</v>
      </c>
      <c r="C20" s="37" t="s">
        <v>9</v>
      </c>
      <c r="D20" s="37"/>
      <c r="E20" s="37"/>
      <c r="F20" s="37"/>
      <c r="G20" s="38"/>
      <c r="H20" s="37" t="s">
        <v>10</v>
      </c>
      <c r="I20" s="37"/>
      <c r="J20" s="37"/>
      <c r="K20" s="5"/>
      <c r="L20" s="36"/>
      <c r="M20" s="118" t="s">
        <v>8</v>
      </c>
      <c r="N20" s="37" t="s">
        <v>9</v>
      </c>
      <c r="O20" s="37"/>
      <c r="P20" s="37"/>
      <c r="Q20" s="37"/>
      <c r="R20" s="38"/>
      <c r="S20" s="37" t="s">
        <v>10</v>
      </c>
      <c r="T20" s="37"/>
      <c r="U20" s="37"/>
    </row>
    <row r="21" spans="1:23" ht="18">
      <c r="A21" s="39" t="s">
        <v>11</v>
      </c>
      <c r="B21" s="119"/>
      <c r="C21" s="40" t="s">
        <v>12</v>
      </c>
      <c r="D21" s="40" t="s">
        <v>13</v>
      </c>
      <c r="E21" s="40" t="s">
        <v>14</v>
      </c>
      <c r="F21" s="40" t="s">
        <v>15</v>
      </c>
      <c r="G21" s="40"/>
      <c r="H21" s="40" t="s">
        <v>12</v>
      </c>
      <c r="I21" s="40" t="s">
        <v>16</v>
      </c>
      <c r="J21" s="40" t="s">
        <v>17</v>
      </c>
      <c r="K21" s="5"/>
      <c r="L21" s="39" t="s">
        <v>11</v>
      </c>
      <c r="M21" s="119"/>
      <c r="N21" s="40" t="s">
        <v>12</v>
      </c>
      <c r="O21" s="40" t="s">
        <v>13</v>
      </c>
      <c r="P21" s="40" t="s">
        <v>14</v>
      </c>
      <c r="Q21" s="40" t="s">
        <v>15</v>
      </c>
      <c r="R21" s="40"/>
      <c r="S21" s="40" t="s">
        <v>12</v>
      </c>
      <c r="T21" s="40" t="s">
        <v>16</v>
      </c>
      <c r="U21" s="40" t="s">
        <v>17</v>
      </c>
      <c r="W21" s="5"/>
    </row>
    <row r="22" spans="1:23" ht="12.75">
      <c r="A22" s="18" t="s">
        <v>18</v>
      </c>
      <c r="B22" s="19">
        <f>+'[4]Tablas'!C19</f>
        <v>168442</v>
      </c>
      <c r="C22" s="19">
        <f>+'[4]Tablas'!D19</f>
        <v>251299</v>
      </c>
      <c r="D22" s="19">
        <f>+'[4]Tablas'!E19</f>
        <v>666008</v>
      </c>
      <c r="E22" s="19">
        <f>+'[4]Tablas'!F19</f>
        <v>18918</v>
      </c>
      <c r="F22" s="19">
        <f>SUM(C22:E22)</f>
        <v>936225</v>
      </c>
      <c r="G22" s="19"/>
      <c r="H22" s="19">
        <f>+'[4]Tablas'!G19</f>
        <v>15334</v>
      </c>
      <c r="I22" s="19">
        <f>+'[4]Tablas'!H19</f>
        <v>122126</v>
      </c>
      <c r="J22" s="19">
        <f>SUM(H22:I22)</f>
        <v>137460</v>
      </c>
      <c r="K22" s="5"/>
      <c r="L22" s="18" t="s">
        <v>18</v>
      </c>
      <c r="M22" s="19">
        <f>+'[4]Tablas'!L19</f>
        <v>696005</v>
      </c>
      <c r="N22" s="19">
        <f>+'[4]Tablas'!M19</f>
        <v>1065770</v>
      </c>
      <c r="O22" s="19">
        <f>+'[4]Tablas'!N19</f>
        <v>5685199</v>
      </c>
      <c r="P22" s="19">
        <f>+'[4]Tablas'!O19</f>
        <v>19901</v>
      </c>
      <c r="Q22" s="19">
        <f>SUM(N22:P22)</f>
        <v>6770870</v>
      </c>
      <c r="R22" s="19"/>
      <c r="S22" s="19">
        <f>+'[4]Tablas'!P19</f>
        <v>58360</v>
      </c>
      <c r="T22" s="19">
        <f>+'[4]Tablas'!Q19</f>
        <v>220438</v>
      </c>
      <c r="U22" s="19">
        <f>SUM(S22:T22)</f>
        <v>278798</v>
      </c>
      <c r="W22" s="5"/>
    </row>
    <row r="23" spans="1:21" ht="12.75">
      <c r="A23" s="18" t="s">
        <v>19</v>
      </c>
      <c r="B23" s="19">
        <f>+'[4]Tablas'!C20</f>
        <v>129229</v>
      </c>
      <c r="C23" s="19">
        <f>+'[4]Tablas'!D20</f>
        <v>256855</v>
      </c>
      <c r="D23" s="19">
        <f>+'[4]Tablas'!E20</f>
        <v>436348</v>
      </c>
      <c r="E23" s="19">
        <f>+'[4]Tablas'!F20</f>
        <v>17718</v>
      </c>
      <c r="F23" s="19">
        <f>SUM(C23:E23)</f>
        <v>710921</v>
      </c>
      <c r="G23" s="19"/>
      <c r="H23" s="19">
        <f>+'[4]Tablas'!G20</f>
        <v>51904</v>
      </c>
      <c r="I23" s="19">
        <f>+'[4]Tablas'!H20</f>
        <v>240019</v>
      </c>
      <c r="J23" s="19">
        <f>SUM(H23:I23)</f>
        <v>291923</v>
      </c>
      <c r="K23" s="5"/>
      <c r="L23" s="18" t="s">
        <v>19</v>
      </c>
      <c r="M23" s="19">
        <f>+'[4]Tablas'!L20</f>
        <v>191508</v>
      </c>
      <c r="N23" s="19">
        <f>+'[4]Tablas'!M20</f>
        <v>257894</v>
      </c>
      <c r="O23" s="19">
        <f>+'[4]Tablas'!N20</f>
        <v>853973</v>
      </c>
      <c r="P23" s="19">
        <f>+'[4]Tablas'!O20</f>
        <v>21748</v>
      </c>
      <c r="Q23" s="19">
        <f>SUM(N23:P23)</f>
        <v>1133615</v>
      </c>
      <c r="R23" s="19"/>
      <c r="S23" s="19">
        <f>+'[4]Tablas'!P20</f>
        <v>65958</v>
      </c>
      <c r="T23" s="19">
        <f>+'[4]Tablas'!Q20</f>
        <v>254130</v>
      </c>
      <c r="U23" s="19">
        <f>SUM(S23:T23)</f>
        <v>320088</v>
      </c>
    </row>
    <row r="24" spans="1:21" s="24" customFormat="1" ht="12.75">
      <c r="A24" s="20" t="s">
        <v>20</v>
      </c>
      <c r="B24" s="21">
        <f>SUM(B22:B23)</f>
        <v>297671</v>
      </c>
      <c r="C24" s="21">
        <f>SUM(C22:C23)</f>
        <v>508154</v>
      </c>
      <c r="D24" s="22">
        <f>SUM(D22:D23)</f>
        <v>1102356</v>
      </c>
      <c r="E24" s="22">
        <f>SUM(E22:E23)</f>
        <v>36636</v>
      </c>
      <c r="F24" s="22">
        <f>SUM(C24:E24)</f>
        <v>1647146</v>
      </c>
      <c r="G24" s="21"/>
      <c r="H24" s="21">
        <f>SUM(H22:H23)</f>
        <v>67238</v>
      </c>
      <c r="I24" s="21">
        <f>SUM(I22:I23)</f>
        <v>362145</v>
      </c>
      <c r="J24" s="21">
        <f>SUM(H24:I24)</f>
        <v>429383</v>
      </c>
      <c r="K24" s="23"/>
      <c r="L24" s="20" t="s">
        <v>20</v>
      </c>
      <c r="M24" s="21">
        <f>SUM(M22:M23)</f>
        <v>887513</v>
      </c>
      <c r="N24" s="21">
        <f>SUM(N22:N23)</f>
        <v>1323664</v>
      </c>
      <c r="O24" s="22">
        <f>SUM(O22:O23)</f>
        <v>6539172</v>
      </c>
      <c r="P24" s="22">
        <f>SUM(P22:P23)</f>
        <v>41649</v>
      </c>
      <c r="Q24" s="22">
        <f>SUM(N24:P24)</f>
        <v>7904485</v>
      </c>
      <c r="R24" s="21"/>
      <c r="S24" s="21">
        <f>SUM(S22:S23)</f>
        <v>124318</v>
      </c>
      <c r="T24" s="21">
        <f>SUM(T22:T23)</f>
        <v>474568</v>
      </c>
      <c r="U24" s="21">
        <f>SUM(S24:T24)</f>
        <v>598886</v>
      </c>
    </row>
    <row r="25" spans="1:23" ht="11.25" customHeight="1">
      <c r="A25" s="25" t="s">
        <v>21</v>
      </c>
      <c r="B25" s="26"/>
      <c r="C25" s="26"/>
      <c r="D25" s="26"/>
      <c r="E25" s="27"/>
      <c r="F25" s="27"/>
      <c r="G25" s="27"/>
      <c r="H25" s="27"/>
      <c r="I25" s="27"/>
      <c r="J25" s="27"/>
      <c r="L25" s="25" t="s">
        <v>21</v>
      </c>
      <c r="M25" s="26"/>
      <c r="N25" s="26"/>
      <c r="O25" s="26"/>
      <c r="P25" s="27"/>
      <c r="Q25" s="27"/>
      <c r="R25" s="27"/>
      <c r="S25" s="27"/>
      <c r="T25" s="27"/>
      <c r="U25" s="27"/>
      <c r="W25" s="5"/>
    </row>
    <row r="26" spans="1:23" ht="10.5" customHeight="1">
      <c r="A26" s="121" t="s">
        <v>22</v>
      </c>
      <c r="B26" s="122"/>
      <c r="C26" s="122"/>
      <c r="D26" s="122"/>
      <c r="E26" s="122"/>
      <c r="F26" s="122"/>
      <c r="G26" s="122"/>
      <c r="H26" s="122"/>
      <c r="I26" s="122"/>
      <c r="J26" s="122"/>
      <c r="L26" s="121" t="s">
        <v>22</v>
      </c>
      <c r="M26" s="122"/>
      <c r="N26" s="122"/>
      <c r="O26" s="122"/>
      <c r="P26" s="122"/>
      <c r="Q26" s="122"/>
      <c r="R26" s="122"/>
      <c r="S26" s="122"/>
      <c r="T26" s="122"/>
      <c r="U26" s="122"/>
      <c r="W26" s="7"/>
    </row>
    <row r="27" spans="1:23" ht="12.75">
      <c r="A27" s="28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23</v>
      </c>
      <c r="M27" s="29"/>
      <c r="N27" s="29"/>
      <c r="O27" s="29"/>
      <c r="P27" s="29"/>
      <c r="Q27" s="29"/>
      <c r="R27" s="29"/>
      <c r="S27" s="29"/>
      <c r="T27" s="29"/>
      <c r="U27" s="29"/>
      <c r="W27" s="7"/>
    </row>
    <row r="28" spans="1:23" ht="9.75" customHeight="1">
      <c r="A28" s="123" t="s">
        <v>172</v>
      </c>
      <c r="B28" s="123"/>
      <c r="C28" s="123"/>
      <c r="D28" s="42"/>
      <c r="E28" s="42"/>
      <c r="F28" s="42"/>
      <c r="G28" s="9"/>
      <c r="H28" s="9"/>
      <c r="I28" s="9"/>
      <c r="J28" s="9"/>
      <c r="L28" s="123" t="s">
        <v>172</v>
      </c>
      <c r="M28" s="123"/>
      <c r="N28" s="123"/>
      <c r="O28" s="42"/>
      <c r="P28" s="42"/>
      <c r="Q28" s="42"/>
      <c r="R28" s="9"/>
      <c r="S28" s="9"/>
      <c r="T28" s="9"/>
      <c r="U28" s="9"/>
      <c r="W28" s="7"/>
    </row>
    <row r="29" spans="1:21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9"/>
      <c r="L29" s="6" t="s">
        <v>26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9"/>
      <c r="L30" s="43" t="s">
        <v>27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13"/>
      <c r="B31" s="44"/>
      <c r="C31" s="14" t="s">
        <v>9</v>
      </c>
      <c r="D31" s="14"/>
      <c r="E31" s="14"/>
      <c r="F31" s="14"/>
      <c r="G31" s="15"/>
      <c r="H31" s="14" t="s">
        <v>10</v>
      </c>
      <c r="I31" s="14"/>
      <c r="J31" s="14"/>
      <c r="L31" s="13"/>
      <c r="M31" s="44"/>
      <c r="N31" s="14" t="s">
        <v>9</v>
      </c>
      <c r="O31" s="14"/>
      <c r="P31" s="14"/>
      <c r="Q31" s="14"/>
      <c r="R31" s="15"/>
      <c r="S31" s="14" t="s">
        <v>10</v>
      </c>
      <c r="T31" s="14"/>
      <c r="U31" s="14"/>
    </row>
    <row r="32" spans="1:21" ht="18" hidden="1">
      <c r="A32" s="16" t="s">
        <v>11</v>
      </c>
      <c r="B32" s="45" t="s">
        <v>28</v>
      </c>
      <c r="C32" s="45" t="s">
        <v>12</v>
      </c>
      <c r="D32" s="45" t="s">
        <v>13</v>
      </c>
      <c r="E32" s="45" t="s">
        <v>14</v>
      </c>
      <c r="F32" s="45" t="s">
        <v>15</v>
      </c>
      <c r="G32" s="45"/>
      <c r="H32" s="45" t="s">
        <v>12</v>
      </c>
      <c r="I32" s="45" t="s">
        <v>16</v>
      </c>
      <c r="J32" s="45" t="s">
        <v>29</v>
      </c>
      <c r="L32" s="16" t="s">
        <v>11</v>
      </c>
      <c r="M32" s="45" t="s">
        <v>28</v>
      </c>
      <c r="N32" s="45" t="s">
        <v>12</v>
      </c>
      <c r="O32" s="45" t="s">
        <v>13</v>
      </c>
      <c r="P32" s="45" t="s">
        <v>14</v>
      </c>
      <c r="Q32" s="45" t="s">
        <v>15</v>
      </c>
      <c r="R32" s="45"/>
      <c r="S32" s="45" t="s">
        <v>12</v>
      </c>
      <c r="T32" s="45" t="s">
        <v>16</v>
      </c>
      <c r="U32" s="45" t="s">
        <v>29</v>
      </c>
    </row>
    <row r="33" spans="1:21" ht="12.75" hidden="1">
      <c r="A33" s="41" t="s">
        <v>18</v>
      </c>
      <c r="B33" s="46">
        <f aca="true" t="shared" si="0" ref="B33:J33">+B22-B9</f>
        <v>-45493</v>
      </c>
      <c r="C33" s="46">
        <f t="shared" si="0"/>
        <v>-107840</v>
      </c>
      <c r="D33" s="46">
        <f t="shared" si="0"/>
        <v>194430</v>
      </c>
      <c r="E33" s="46">
        <f t="shared" si="0"/>
        <v>7759</v>
      </c>
      <c r="F33" s="46">
        <f t="shared" si="0"/>
        <v>94349</v>
      </c>
      <c r="G33" s="46">
        <f t="shared" si="0"/>
        <v>0</v>
      </c>
      <c r="H33" s="46">
        <f t="shared" si="0"/>
        <v>-5571</v>
      </c>
      <c r="I33" s="46">
        <f t="shared" si="0"/>
        <v>-5921</v>
      </c>
      <c r="J33" s="46">
        <f t="shared" si="0"/>
        <v>-11492</v>
      </c>
      <c r="L33" s="41" t="s">
        <v>18</v>
      </c>
      <c r="M33" s="46">
        <f aca="true" t="shared" si="1" ref="M33:U33">+M22-M9</f>
        <v>-318366</v>
      </c>
      <c r="N33" s="46">
        <f t="shared" si="1"/>
        <v>-582827</v>
      </c>
      <c r="O33" s="46">
        <f t="shared" si="1"/>
        <v>989404</v>
      </c>
      <c r="P33" s="46">
        <f t="shared" si="1"/>
        <v>-21614</v>
      </c>
      <c r="Q33" s="46">
        <f t="shared" si="1"/>
        <v>384963</v>
      </c>
      <c r="R33" s="46">
        <f t="shared" si="1"/>
        <v>0</v>
      </c>
      <c r="S33" s="46">
        <f t="shared" si="1"/>
        <v>-7878</v>
      </c>
      <c r="T33" s="46">
        <f t="shared" si="1"/>
        <v>17839</v>
      </c>
      <c r="U33" s="46">
        <f t="shared" si="1"/>
        <v>9961</v>
      </c>
    </row>
    <row r="34" spans="1:21" ht="12.75" hidden="1">
      <c r="A34" s="41" t="s">
        <v>19</v>
      </c>
      <c r="B34" s="42">
        <f aca="true" t="shared" si="2" ref="B34:J34">+B23-B10</f>
        <v>-254762</v>
      </c>
      <c r="C34" s="42">
        <f t="shared" si="2"/>
        <v>-980</v>
      </c>
      <c r="D34" s="42">
        <f t="shared" si="2"/>
        <v>122275</v>
      </c>
      <c r="E34" s="42">
        <f t="shared" si="2"/>
        <v>-5711</v>
      </c>
      <c r="F34" s="42">
        <f t="shared" si="2"/>
        <v>115584</v>
      </c>
      <c r="G34" s="42">
        <f t="shared" si="2"/>
        <v>0</v>
      </c>
      <c r="H34" s="42">
        <f t="shared" si="2"/>
        <v>220</v>
      </c>
      <c r="I34" s="42">
        <f t="shared" si="2"/>
        <v>12290</v>
      </c>
      <c r="J34" s="42">
        <f t="shared" si="2"/>
        <v>12510</v>
      </c>
      <c r="L34" s="41" t="s">
        <v>19</v>
      </c>
      <c r="M34" s="42">
        <f aca="true" t="shared" si="3" ref="M34:U34">+M23-M10</f>
        <v>-125233</v>
      </c>
      <c r="N34" s="42">
        <f t="shared" si="3"/>
        <v>-93262</v>
      </c>
      <c r="O34" s="42">
        <f t="shared" si="3"/>
        <v>145413</v>
      </c>
      <c r="P34" s="42">
        <f t="shared" si="3"/>
        <v>536</v>
      </c>
      <c r="Q34" s="42">
        <f t="shared" si="3"/>
        <v>52687</v>
      </c>
      <c r="R34" s="42">
        <f t="shared" si="3"/>
        <v>0</v>
      </c>
      <c r="S34" s="42">
        <f t="shared" si="3"/>
        <v>-21238</v>
      </c>
      <c r="T34" s="42">
        <f t="shared" si="3"/>
        <v>39097</v>
      </c>
      <c r="U34" s="42">
        <f t="shared" si="3"/>
        <v>17859</v>
      </c>
    </row>
    <row r="35" spans="1:21" ht="12.75" hidden="1">
      <c r="A35" s="47" t="s">
        <v>20</v>
      </c>
      <c r="B35" s="48">
        <f aca="true" t="shared" si="4" ref="B35:J35">+B24-B11</f>
        <v>-300255</v>
      </c>
      <c r="C35" s="48">
        <f t="shared" si="4"/>
        <v>-108820</v>
      </c>
      <c r="D35" s="48">
        <f t="shared" si="4"/>
        <v>316705</v>
      </c>
      <c r="E35" s="48">
        <f t="shared" si="4"/>
        <v>2048</v>
      </c>
      <c r="F35" s="48">
        <f t="shared" si="4"/>
        <v>209933</v>
      </c>
      <c r="G35" s="48">
        <f t="shared" si="4"/>
        <v>0</v>
      </c>
      <c r="H35" s="48">
        <f t="shared" si="4"/>
        <v>-5351</v>
      </c>
      <c r="I35" s="48">
        <f t="shared" si="4"/>
        <v>6369</v>
      </c>
      <c r="J35" s="48">
        <f t="shared" si="4"/>
        <v>1018</v>
      </c>
      <c r="L35" s="47" t="s">
        <v>20</v>
      </c>
      <c r="M35" s="48">
        <f aca="true" t="shared" si="5" ref="M35:U35">+M24-M11</f>
        <v>-443599</v>
      </c>
      <c r="N35" s="48">
        <f t="shared" si="5"/>
        <v>-676089</v>
      </c>
      <c r="O35" s="48">
        <f t="shared" si="5"/>
        <v>1134817</v>
      </c>
      <c r="P35" s="48">
        <f t="shared" si="5"/>
        <v>-21078</v>
      </c>
      <c r="Q35" s="48">
        <f t="shared" si="5"/>
        <v>437650</v>
      </c>
      <c r="R35" s="48">
        <f t="shared" si="5"/>
        <v>0</v>
      </c>
      <c r="S35" s="48">
        <f t="shared" si="5"/>
        <v>-29116</v>
      </c>
      <c r="T35" s="48">
        <f t="shared" si="5"/>
        <v>56936</v>
      </c>
      <c r="U35" s="48">
        <f t="shared" si="5"/>
        <v>27820</v>
      </c>
    </row>
    <row r="36" spans="1:21" ht="12.75" hidden="1">
      <c r="A36" s="41" t="s">
        <v>30</v>
      </c>
      <c r="B36" s="9"/>
      <c r="C36" s="9"/>
      <c r="D36" s="42"/>
      <c r="E36" s="42"/>
      <c r="F36" s="42"/>
      <c r="G36" s="9"/>
      <c r="H36" s="9"/>
      <c r="I36" s="9"/>
      <c r="J36" s="9"/>
      <c r="L36" s="41" t="s">
        <v>30</v>
      </c>
      <c r="M36" s="9"/>
      <c r="N36" s="9"/>
      <c r="O36" s="42"/>
      <c r="P36" s="42"/>
      <c r="Q36" s="42"/>
      <c r="R36" s="9"/>
      <c r="S36" s="9"/>
      <c r="T36" s="9"/>
      <c r="U36" s="9"/>
    </row>
    <row r="37" spans="1:21" ht="12.75" hidden="1">
      <c r="A37" s="41"/>
      <c r="B37" s="9"/>
      <c r="C37" s="9"/>
      <c r="D37" s="42"/>
      <c r="E37" s="42"/>
      <c r="F37" s="42"/>
      <c r="G37" s="9"/>
      <c r="H37" s="9"/>
      <c r="I37" s="9"/>
      <c r="J37" s="9"/>
      <c r="L37" s="41"/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>
      <c r="A39" s="6" t="s">
        <v>31</v>
      </c>
      <c r="B39" s="9"/>
      <c r="C39" s="9"/>
      <c r="D39" s="42"/>
      <c r="E39" s="42"/>
      <c r="F39" s="42"/>
      <c r="G39" s="9"/>
      <c r="H39" s="9"/>
      <c r="I39" s="9"/>
      <c r="J39" s="9"/>
      <c r="L39" s="6" t="s">
        <v>32</v>
      </c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L40" s="6" t="s">
        <v>34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3" ht="12.75">
      <c r="A41" s="43" t="s">
        <v>43</v>
      </c>
      <c r="B41" s="10"/>
      <c r="C41" s="49"/>
      <c r="D41" s="49"/>
      <c r="E41" s="49"/>
      <c r="F41" s="49"/>
      <c r="G41" s="49"/>
      <c r="H41" s="49"/>
      <c r="I41" s="50"/>
      <c r="J41" s="51" t="s">
        <v>35</v>
      </c>
      <c r="L41" s="43" t="s">
        <v>43</v>
      </c>
      <c r="M41" s="10"/>
      <c r="N41" s="49"/>
      <c r="O41" s="49"/>
      <c r="P41" s="49"/>
      <c r="Q41" s="49"/>
      <c r="R41" s="49"/>
      <c r="S41" s="49"/>
      <c r="T41" s="50"/>
      <c r="U41" s="51" t="s">
        <v>35</v>
      </c>
      <c r="W41" s="5"/>
    </row>
    <row r="42" spans="1:23" ht="12.75">
      <c r="A42" s="13"/>
      <c r="B42" s="118" t="s">
        <v>8</v>
      </c>
      <c r="C42" s="14" t="s">
        <v>9</v>
      </c>
      <c r="D42" s="14"/>
      <c r="E42" s="14"/>
      <c r="F42" s="14"/>
      <c r="G42" s="15"/>
      <c r="H42" s="14" t="s">
        <v>10</v>
      </c>
      <c r="I42" s="14"/>
      <c r="J42" s="14"/>
      <c r="L42" s="13"/>
      <c r="M42" s="118" t="s">
        <v>8</v>
      </c>
      <c r="N42" s="14" t="s">
        <v>9</v>
      </c>
      <c r="O42" s="14"/>
      <c r="P42" s="14"/>
      <c r="Q42" s="14"/>
      <c r="R42" s="15"/>
      <c r="S42" s="14" t="s">
        <v>10</v>
      </c>
      <c r="T42" s="14"/>
      <c r="U42" s="14"/>
      <c r="W42" s="7"/>
    </row>
    <row r="43" spans="1:23" ht="18">
      <c r="A43" s="16" t="s">
        <v>11</v>
      </c>
      <c r="B43" s="119"/>
      <c r="C43" s="45" t="s">
        <v>12</v>
      </c>
      <c r="D43" s="45" t="s">
        <v>13</v>
      </c>
      <c r="E43" s="45" t="s">
        <v>14</v>
      </c>
      <c r="F43" s="45" t="s">
        <v>15</v>
      </c>
      <c r="G43" s="45"/>
      <c r="H43" s="45" t="s">
        <v>12</v>
      </c>
      <c r="I43" s="45" t="s">
        <v>16</v>
      </c>
      <c r="J43" s="45" t="s">
        <v>29</v>
      </c>
      <c r="L43" s="16" t="s">
        <v>11</v>
      </c>
      <c r="M43" s="119"/>
      <c r="N43" s="45" t="s">
        <v>12</v>
      </c>
      <c r="O43" s="45" t="s">
        <v>13</v>
      </c>
      <c r="P43" s="45" t="s">
        <v>14</v>
      </c>
      <c r="Q43" s="45" t="s">
        <v>15</v>
      </c>
      <c r="R43" s="45"/>
      <c r="S43" s="45" t="s">
        <v>12</v>
      </c>
      <c r="T43" s="45" t="s">
        <v>16</v>
      </c>
      <c r="U43" s="45" t="s">
        <v>29</v>
      </c>
      <c r="W43" s="7"/>
    </row>
    <row r="44" spans="1:23" ht="12.75">
      <c r="A44" s="41" t="s">
        <v>18</v>
      </c>
      <c r="B44" s="52">
        <f aca="true" t="shared" si="6" ref="B44:F46">+B22/B9*100-100</f>
        <v>-21.26487017084628</v>
      </c>
      <c r="C44" s="52">
        <f t="shared" si="6"/>
        <v>-30.027371017906717</v>
      </c>
      <c r="D44" s="52">
        <f t="shared" si="6"/>
        <v>41.22965872029653</v>
      </c>
      <c r="E44" s="52">
        <f t="shared" si="6"/>
        <v>69.53132001075366</v>
      </c>
      <c r="F44" s="52">
        <f t="shared" si="6"/>
        <v>11.206994854349105</v>
      </c>
      <c r="G44" s="52"/>
      <c r="H44" s="52">
        <f aca="true" t="shared" si="7" ref="H44:J46">+H22/H9*100-100</f>
        <v>-26.649127003109314</v>
      </c>
      <c r="I44" s="52">
        <f t="shared" si="7"/>
        <v>-4.624083344396979</v>
      </c>
      <c r="J44" s="52">
        <f t="shared" si="7"/>
        <v>-7.7152371233685955</v>
      </c>
      <c r="L44" s="41" t="s">
        <v>18</v>
      </c>
      <c r="M44" s="52">
        <f aca="true" t="shared" si="8" ref="M44:Q46">+M22/M9*100-100</f>
        <v>-31.385558143913812</v>
      </c>
      <c r="N44" s="52">
        <f t="shared" si="8"/>
        <v>-35.35290917064631</v>
      </c>
      <c r="O44" s="52">
        <f t="shared" si="8"/>
        <v>21.069999861578296</v>
      </c>
      <c r="P44" s="52">
        <f t="shared" si="8"/>
        <v>-52.06310971937854</v>
      </c>
      <c r="Q44" s="52">
        <f t="shared" si="8"/>
        <v>6.028321427167668</v>
      </c>
      <c r="R44" s="52"/>
      <c r="S44" s="52">
        <f aca="true" t="shared" si="9" ref="S44:U46">+S22/S9*100-100</f>
        <v>-11.893475044536373</v>
      </c>
      <c r="T44" s="52">
        <f t="shared" si="9"/>
        <v>8.805078011243879</v>
      </c>
      <c r="U44" s="52">
        <f t="shared" si="9"/>
        <v>3.7052191476619782</v>
      </c>
      <c r="W44" s="7"/>
    </row>
    <row r="45" spans="1:21" ht="12.75">
      <c r="A45" s="41" t="s">
        <v>19</v>
      </c>
      <c r="B45" s="53">
        <f t="shared" si="6"/>
        <v>-66.34582581362585</v>
      </c>
      <c r="C45" s="53">
        <f t="shared" si="6"/>
        <v>-0.380088040801283</v>
      </c>
      <c r="D45" s="53">
        <f t="shared" si="6"/>
        <v>38.93203172510849</v>
      </c>
      <c r="E45" s="53">
        <f t="shared" si="6"/>
        <v>-24.37577361389731</v>
      </c>
      <c r="F45" s="53">
        <f t="shared" si="6"/>
        <v>19.414886022538496</v>
      </c>
      <c r="G45" s="53"/>
      <c r="H45" s="53">
        <f t="shared" si="7"/>
        <v>0.4256636483244307</v>
      </c>
      <c r="I45" s="53">
        <f t="shared" si="7"/>
        <v>5.396765453675201</v>
      </c>
      <c r="J45" s="53">
        <f t="shared" si="7"/>
        <v>4.477243363766178</v>
      </c>
      <c r="L45" s="41" t="s">
        <v>19</v>
      </c>
      <c r="M45" s="53">
        <f t="shared" si="8"/>
        <v>-39.53798213682472</v>
      </c>
      <c r="N45" s="53">
        <f t="shared" si="8"/>
        <v>-26.558566563009038</v>
      </c>
      <c r="O45" s="53">
        <f t="shared" si="8"/>
        <v>20.52232697301571</v>
      </c>
      <c r="P45" s="53">
        <f t="shared" si="8"/>
        <v>2.52687158212332</v>
      </c>
      <c r="Q45" s="53">
        <f t="shared" si="8"/>
        <v>4.874237692057193</v>
      </c>
      <c r="R45" s="53"/>
      <c r="S45" s="53">
        <f t="shared" si="9"/>
        <v>-24.356621863388227</v>
      </c>
      <c r="T45" s="53">
        <f t="shared" si="9"/>
        <v>18.181860458627284</v>
      </c>
      <c r="U45" s="53">
        <f t="shared" si="9"/>
        <v>5.909095421021803</v>
      </c>
    </row>
    <row r="46" spans="1:21" s="24" customFormat="1" ht="12.75">
      <c r="A46" s="54" t="s">
        <v>20</v>
      </c>
      <c r="B46" s="55">
        <f t="shared" si="6"/>
        <v>-50.21608025073337</v>
      </c>
      <c r="C46" s="55">
        <f>+C24/C11*100-100</f>
        <v>-17.63769624003605</v>
      </c>
      <c r="D46" s="55">
        <f t="shared" si="6"/>
        <v>40.31115597129005</v>
      </c>
      <c r="E46" s="55">
        <f t="shared" si="6"/>
        <v>5.9211287151613305</v>
      </c>
      <c r="F46" s="55">
        <f t="shared" si="6"/>
        <v>14.606951092148492</v>
      </c>
      <c r="G46" s="55"/>
      <c r="H46" s="55">
        <f t="shared" si="7"/>
        <v>-7.371640331179648</v>
      </c>
      <c r="I46" s="55">
        <f t="shared" si="7"/>
        <v>1.7901713437668718</v>
      </c>
      <c r="J46" s="55">
        <f t="shared" si="7"/>
        <v>0.23764780035718047</v>
      </c>
      <c r="L46" s="54" t="s">
        <v>20</v>
      </c>
      <c r="M46" s="55">
        <f t="shared" si="8"/>
        <v>-33.325445191689354</v>
      </c>
      <c r="N46" s="55">
        <f t="shared" si="8"/>
        <v>-33.8086253652326</v>
      </c>
      <c r="O46" s="55">
        <f t="shared" si="8"/>
        <v>20.99819497423836</v>
      </c>
      <c r="P46" s="55">
        <f t="shared" si="8"/>
        <v>-33.60275479458606</v>
      </c>
      <c r="Q46" s="55">
        <f t="shared" si="8"/>
        <v>5.861251788743147</v>
      </c>
      <c r="R46" s="55"/>
      <c r="S46" s="55">
        <f t="shared" si="9"/>
        <v>-18.976237339833418</v>
      </c>
      <c r="T46" s="55">
        <f t="shared" si="9"/>
        <v>13.633054938318907</v>
      </c>
      <c r="U46" s="55">
        <f t="shared" si="9"/>
        <v>4.871591024505051</v>
      </c>
    </row>
    <row r="47" spans="1:21" ht="12.75">
      <c r="A47" s="18" t="s">
        <v>21</v>
      </c>
      <c r="B47" s="56"/>
      <c r="C47" s="56"/>
      <c r="D47" s="56"/>
      <c r="E47" s="56"/>
      <c r="F47" s="56"/>
      <c r="G47" s="56"/>
      <c r="H47" s="56"/>
      <c r="I47" s="56"/>
      <c r="J47" s="56"/>
      <c r="L47" s="18" t="s">
        <v>21</v>
      </c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0.5" customHeight="1">
      <c r="A48" s="123" t="s">
        <v>172</v>
      </c>
      <c r="B48" s="123"/>
      <c r="C48" s="123"/>
      <c r="D48" s="56"/>
      <c r="E48" s="56"/>
      <c r="F48" s="56"/>
      <c r="G48" s="56"/>
      <c r="H48" s="56"/>
      <c r="I48" s="56"/>
      <c r="J48" s="56"/>
      <c r="L48" s="123" t="s">
        <v>172</v>
      </c>
      <c r="M48" s="123"/>
      <c r="N48" s="123"/>
      <c r="O48" s="56"/>
      <c r="P48" s="56"/>
      <c r="Q48" s="56"/>
      <c r="R48" s="56"/>
      <c r="S48" s="56"/>
      <c r="T48" s="56"/>
      <c r="U48" s="56"/>
    </row>
    <row r="49" spans="1:20" ht="12.75">
      <c r="A49" s="6" t="s">
        <v>36</v>
      </c>
      <c r="B49" s="2"/>
      <c r="C49" s="58"/>
      <c r="D49" s="58"/>
      <c r="E49" s="58"/>
      <c r="F49" s="58"/>
      <c r="G49" s="58"/>
      <c r="H49" s="58"/>
      <c r="I49" s="58"/>
      <c r="L49" s="6" t="s">
        <v>37</v>
      </c>
      <c r="M49" s="2"/>
      <c r="N49" s="58"/>
      <c r="O49" s="58"/>
      <c r="P49" s="58"/>
      <c r="Q49" s="58"/>
      <c r="R49" s="58"/>
      <c r="S49" s="58"/>
      <c r="T49" s="58"/>
    </row>
    <row r="50" spans="1:21" ht="12.75">
      <c r="A50" s="6" t="s">
        <v>38</v>
      </c>
      <c r="B50" s="10"/>
      <c r="C50" s="10"/>
      <c r="D50" s="10"/>
      <c r="E50" s="10"/>
      <c r="F50" s="10"/>
      <c r="G50" s="10"/>
      <c r="H50" s="10"/>
      <c r="I50" s="10"/>
      <c r="J50" s="10"/>
      <c r="L50" s="6" t="s">
        <v>39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43" t="s">
        <v>43</v>
      </c>
      <c r="B51" s="10"/>
      <c r="C51" s="49"/>
      <c r="D51" s="49"/>
      <c r="E51" s="49"/>
      <c r="F51" s="49"/>
      <c r="G51" s="49"/>
      <c r="H51" s="49"/>
      <c r="I51" s="50"/>
      <c r="J51" s="51" t="s">
        <v>40</v>
      </c>
      <c r="L51" s="43" t="s">
        <v>43</v>
      </c>
      <c r="M51" s="10"/>
      <c r="N51" s="49"/>
      <c r="O51" s="49"/>
      <c r="P51" s="49"/>
      <c r="Q51" s="49"/>
      <c r="R51" s="49"/>
      <c r="S51" s="49"/>
      <c r="T51" s="50"/>
      <c r="U51" s="51" t="s">
        <v>40</v>
      </c>
    </row>
    <row r="52" spans="1:21" ht="12.75">
      <c r="A52" s="13"/>
      <c r="B52" s="118" t="s">
        <v>41</v>
      </c>
      <c r="C52" s="14" t="s">
        <v>9</v>
      </c>
      <c r="D52" s="14"/>
      <c r="E52" s="14"/>
      <c r="F52" s="14"/>
      <c r="G52" s="15"/>
      <c r="H52" s="14" t="s">
        <v>10</v>
      </c>
      <c r="I52" s="14"/>
      <c r="J52" s="14"/>
      <c r="L52" s="13"/>
      <c r="M52" s="118" t="s">
        <v>41</v>
      </c>
      <c r="N52" s="14" t="s">
        <v>9</v>
      </c>
      <c r="O52" s="14"/>
      <c r="P52" s="14"/>
      <c r="Q52" s="14"/>
      <c r="R52" s="15"/>
      <c r="S52" s="14" t="s">
        <v>10</v>
      </c>
      <c r="T52" s="14"/>
      <c r="U52" s="14"/>
    </row>
    <row r="53" spans="1:21" ht="18">
      <c r="A53" s="59" t="s">
        <v>11</v>
      </c>
      <c r="B53" s="119"/>
      <c r="C53" s="45" t="s">
        <v>12</v>
      </c>
      <c r="D53" s="45" t="s">
        <v>13</v>
      </c>
      <c r="E53" s="45" t="s">
        <v>14</v>
      </c>
      <c r="F53" s="45" t="s">
        <v>15</v>
      </c>
      <c r="G53" s="45"/>
      <c r="H53" s="45" t="s">
        <v>12</v>
      </c>
      <c r="I53" s="45" t="s">
        <v>16</v>
      </c>
      <c r="J53" s="45" t="s">
        <v>29</v>
      </c>
      <c r="L53" s="59" t="s">
        <v>11</v>
      </c>
      <c r="M53" s="119"/>
      <c r="N53" s="45" t="s">
        <v>12</v>
      </c>
      <c r="O53" s="45" t="s">
        <v>13</v>
      </c>
      <c r="P53" s="45" t="s">
        <v>14</v>
      </c>
      <c r="Q53" s="45" t="s">
        <v>15</v>
      </c>
      <c r="R53" s="45"/>
      <c r="S53" s="45" t="s">
        <v>12</v>
      </c>
      <c r="T53" s="45" t="s">
        <v>16</v>
      </c>
      <c r="U53" s="45" t="s">
        <v>29</v>
      </c>
    </row>
    <row r="54" spans="1:21" ht="12.75">
      <c r="A54" s="44" t="s">
        <v>18</v>
      </c>
      <c r="B54" s="52">
        <f>+B33/$B$35*$B$46</f>
        <v>-7.608466599545763</v>
      </c>
      <c r="C54" s="52">
        <f>+C33/$C$35*$C$46</f>
        <v>-17.478856483417456</v>
      </c>
      <c r="D54" s="52">
        <f>+D33/$D$35*$D$46</f>
        <v>24.747629672717274</v>
      </c>
      <c r="E54" s="52">
        <f>+E33/$E$35*$E$46</f>
        <v>22.43263559616053</v>
      </c>
      <c r="F54" s="52">
        <f>+F33/$F$35*$F$46</f>
        <v>6.56471935614276</v>
      </c>
      <c r="G54" s="52"/>
      <c r="H54" s="52">
        <f>+H33/$H$35*$H$46</f>
        <v>-7.674716554849901</v>
      </c>
      <c r="I54" s="52">
        <f>+I33/$I$35*$I$46</f>
        <v>-1.664249415362482</v>
      </c>
      <c r="J54" s="52">
        <f>+J33/$J$35*$J$46</f>
        <v>-2.682758862185381</v>
      </c>
      <c r="L54" s="44" t="s">
        <v>18</v>
      </c>
      <c r="M54" s="52">
        <f>+M33/$M$35*$M$46</f>
        <v>-23.917296215495014</v>
      </c>
      <c r="N54" s="52">
        <f>+N33/$N$35*$N$46</f>
        <v>-29.14494940125105</v>
      </c>
      <c r="O54" s="52">
        <f>+O33/$O$35*$O$46</f>
        <v>18.307531611080314</v>
      </c>
      <c r="P54" s="52">
        <f>+P33/$P$35*$P$46</f>
        <v>-34.45725126341129</v>
      </c>
      <c r="Q54" s="52">
        <f>+Q33/$Q$35*$Q$46</f>
        <v>5.155638232263059</v>
      </c>
      <c r="R54" s="52"/>
      <c r="S54" s="52">
        <f>+S33/$S$35*$S$46</f>
        <v>-5.134455205495524</v>
      </c>
      <c r="T54" s="52">
        <f>+T33/$T$35*$T$46</f>
        <v>4.271463872500193</v>
      </c>
      <c r="U54" s="52">
        <f>+U33/$U$35*$U$46</f>
        <v>1.7442817467683254</v>
      </c>
    </row>
    <row r="55" spans="1:21" ht="12.75">
      <c r="A55" s="57" t="s">
        <v>19</v>
      </c>
      <c r="B55" s="53">
        <f>+B34/$B$35*$B$46</f>
        <v>-42.607613651187606</v>
      </c>
      <c r="C55" s="53">
        <f>+C34/$C$35*$C$46</f>
        <v>-0.15883975661859337</v>
      </c>
      <c r="D55" s="53">
        <f>+D34/$D$35*$D$46</f>
        <v>15.563526298572775</v>
      </c>
      <c r="E55" s="53">
        <f>+E34/$E$35*$E$46</f>
        <v>-16.5115068809992</v>
      </c>
      <c r="F55" s="53">
        <f>+F34/$F$35*$F$46</f>
        <v>8.042231736005732</v>
      </c>
      <c r="G55" s="53"/>
      <c r="H55" s="53">
        <f>+H34/$H$35*$H$46</f>
        <v>0.30307622367025283</v>
      </c>
      <c r="I55" s="53">
        <f>+I34/$I$35*$I$46</f>
        <v>3.454420759129354</v>
      </c>
      <c r="J55" s="53">
        <f>+J34/$J$35*$J$46</f>
        <v>2.9204066625425615</v>
      </c>
      <c r="L55" s="57" t="s">
        <v>19</v>
      </c>
      <c r="M55" s="53">
        <f>+M34/$M$35*$M$46</f>
        <v>-9.40814897619434</v>
      </c>
      <c r="N55" s="53">
        <f>+N34/$N$35*$N$46</f>
        <v>-4.663675963981551</v>
      </c>
      <c r="O55" s="53">
        <f>+O34/$O$35*$O$46</f>
        <v>2.6906633631580443</v>
      </c>
      <c r="P55" s="53">
        <f>+P34/$P$35*$P$46</f>
        <v>0.8544964688252268</v>
      </c>
      <c r="Q55" s="53">
        <f>+Q34/$Q$35*$Q$46</f>
        <v>0.7056135564800872</v>
      </c>
      <c r="R55" s="53"/>
      <c r="S55" s="53">
        <f>+S34/$S$35*$S$46</f>
        <v>-13.841782134337896</v>
      </c>
      <c r="T55" s="53">
        <f>+T34/$T$35*$T$46</f>
        <v>9.361591065818715</v>
      </c>
      <c r="U55" s="53">
        <f>+U34/$U$35*$U$46</f>
        <v>3.1273092777367255</v>
      </c>
    </row>
    <row r="56" spans="1:21" ht="12.75">
      <c r="A56" s="54" t="s">
        <v>20</v>
      </c>
      <c r="B56" s="55">
        <f>+B35/$B$35*$B$46</f>
        <v>-50.21608025073337</v>
      </c>
      <c r="C56" s="55">
        <f>+C35/$C$35*$C$46</f>
        <v>-17.63769624003605</v>
      </c>
      <c r="D56" s="55">
        <f>+D35/$D$35*$D$46</f>
        <v>40.31115597129005</v>
      </c>
      <c r="E56" s="55">
        <f>+E35/$E$35*$E$46</f>
        <v>5.9211287151613305</v>
      </c>
      <c r="F56" s="55">
        <f>+F35/$F$35*$F$46</f>
        <v>14.606951092148492</v>
      </c>
      <c r="G56" s="55"/>
      <c r="H56" s="55">
        <f>+H35/$H$35*$H$46</f>
        <v>-7.371640331179648</v>
      </c>
      <c r="I56" s="55">
        <f>+I35/$I$35*$I$46</f>
        <v>1.7901713437668718</v>
      </c>
      <c r="J56" s="55">
        <f>+J35/$J$35*$J$46</f>
        <v>0.23764780035718047</v>
      </c>
      <c r="L56" s="54" t="s">
        <v>20</v>
      </c>
      <c r="M56" s="55">
        <f>+M35/$M$35*$M$46</f>
        <v>-33.325445191689354</v>
      </c>
      <c r="N56" s="55">
        <f>+N35/$N$35*$N$46</f>
        <v>-33.8086253652326</v>
      </c>
      <c r="O56" s="55">
        <f>+O35/$O$35*$O$46</f>
        <v>20.99819497423836</v>
      </c>
      <c r="P56" s="55">
        <f>+P35/$P$35*$P$46</f>
        <v>-33.60275479458606</v>
      </c>
      <c r="Q56" s="55">
        <f>+Q35/$Q$35*$Q$46</f>
        <v>5.861251788743147</v>
      </c>
      <c r="R56" s="55"/>
      <c r="S56" s="55">
        <f>+S35/$S$35*$S$46</f>
        <v>-18.976237339833418</v>
      </c>
      <c r="T56" s="55">
        <f>+T35/$T$35*$T$46</f>
        <v>13.633054938318907</v>
      </c>
      <c r="U56" s="55">
        <f>+U35/$U$35*$U$46</f>
        <v>4.871591024505051</v>
      </c>
    </row>
    <row r="57" spans="1:12" ht="12.75">
      <c r="A57" s="18" t="s">
        <v>21</v>
      </c>
      <c r="B57" s="18" t="s">
        <v>21</v>
      </c>
      <c r="L57" s="18" t="s">
        <v>21</v>
      </c>
    </row>
    <row r="58" spans="1:14" ht="9.75" customHeight="1">
      <c r="A58" s="123" t="s">
        <v>172</v>
      </c>
      <c r="B58" s="123"/>
      <c r="C58" s="123"/>
      <c r="L58" s="123" t="s">
        <v>172</v>
      </c>
      <c r="M58" s="123"/>
      <c r="N58" s="123"/>
    </row>
  </sheetData>
  <mergeCells count="22">
    <mergeCell ref="A58:C58"/>
    <mergeCell ref="L58:N58"/>
    <mergeCell ref="A15:C15"/>
    <mergeCell ref="L15:N15"/>
    <mergeCell ref="A28:C28"/>
    <mergeCell ref="L28:N28"/>
    <mergeCell ref="B42:B43"/>
    <mergeCell ref="M42:M43"/>
    <mergeCell ref="B52:B53"/>
    <mergeCell ref="M52:M53"/>
    <mergeCell ref="A48:C48"/>
    <mergeCell ref="L48:N48"/>
    <mergeCell ref="A26:J26"/>
    <mergeCell ref="L26:U26"/>
    <mergeCell ref="B20:B21"/>
    <mergeCell ref="M20:M21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="90" zoomScaleNormal="90" workbookViewId="0" topLeftCell="A8">
      <selection activeCell="L58" sqref="L58:N58"/>
    </sheetView>
  </sheetViews>
  <sheetFormatPr defaultColWidth="11.421875" defaultRowHeight="12.75"/>
  <cols>
    <col min="1" max="1" width="9.421875" style="3" customWidth="1"/>
    <col min="2" max="2" width="8.7109375" style="3" customWidth="1"/>
    <col min="3" max="3" width="7.421875" style="3" customWidth="1"/>
    <col min="4" max="4" width="9.57421875" style="3" customWidth="1"/>
    <col min="5" max="5" width="8.00390625" style="3" customWidth="1"/>
    <col min="6" max="6" width="9.8515625" style="3" customWidth="1"/>
    <col min="7" max="7" width="1.28515625" style="3" customWidth="1"/>
    <col min="8" max="8" width="7.421875" style="3" customWidth="1"/>
    <col min="9" max="9" width="8.7109375" style="3" customWidth="1"/>
    <col min="10" max="10" width="9.140625" style="3" customWidth="1"/>
    <col min="11" max="11" width="6.421875" style="3" customWidth="1"/>
    <col min="12" max="12" width="9.140625" style="3" customWidth="1"/>
    <col min="13" max="13" width="8.8515625" style="3" customWidth="1"/>
    <col min="14" max="14" width="7.140625" style="3" customWidth="1"/>
    <col min="15" max="15" width="8.710937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8515625" style="3" customWidth="1"/>
    <col min="20" max="20" width="9.421875" style="3" customWidth="1"/>
    <col min="21" max="21" width="8.7109375" style="3" customWidth="1"/>
    <col min="22" max="23" width="11.421875" style="4" customWidth="1"/>
    <col min="24" max="16384" width="11.421875" style="3" customWidth="1"/>
  </cols>
  <sheetData>
    <row r="1" spans="1:4" ht="12.75">
      <c r="A1" s="1" t="s">
        <v>44</v>
      </c>
      <c r="B1" s="2"/>
      <c r="C1" s="2"/>
      <c r="D1" s="2"/>
    </row>
    <row r="3" spans="1:12" ht="12.75">
      <c r="A3" s="6" t="s">
        <v>45</v>
      </c>
      <c r="L3" s="6" t="s">
        <v>46</v>
      </c>
    </row>
    <row r="4" spans="1:20" ht="12.75">
      <c r="A4" s="8" t="s">
        <v>3</v>
      </c>
      <c r="B4" s="9"/>
      <c r="C4" s="9"/>
      <c r="D4" s="9"/>
      <c r="E4" s="6"/>
      <c r="F4" s="9"/>
      <c r="G4" s="9"/>
      <c r="H4" s="9"/>
      <c r="I4" s="9"/>
      <c r="L4" s="8" t="s">
        <v>4</v>
      </c>
      <c r="M4" s="9"/>
      <c r="N4" s="9"/>
      <c r="O4" s="9"/>
      <c r="P4" s="6"/>
      <c r="Q4" s="9"/>
      <c r="R4" s="9"/>
      <c r="S4" s="9"/>
      <c r="T4" s="9"/>
    </row>
    <row r="5" spans="1:21" ht="12.75">
      <c r="A5" s="6" t="s">
        <v>47</v>
      </c>
      <c r="B5" s="9"/>
      <c r="C5" s="9"/>
      <c r="D5" s="9"/>
      <c r="E5" s="9"/>
      <c r="F5" s="9"/>
      <c r="G5" s="9"/>
      <c r="H5" s="9"/>
      <c r="I5" s="9"/>
      <c r="J5" s="10"/>
      <c r="L5" s="6" t="s">
        <v>47</v>
      </c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8" t="s">
        <v>48</v>
      </c>
      <c r="B6" s="9"/>
      <c r="C6" s="9"/>
      <c r="D6" s="9"/>
      <c r="E6" s="9"/>
      <c r="F6" s="9"/>
      <c r="G6" s="9"/>
      <c r="H6" s="11"/>
      <c r="I6" s="120" t="s">
        <v>49</v>
      </c>
      <c r="J6" s="120"/>
      <c r="L6" s="8" t="s">
        <v>48</v>
      </c>
      <c r="M6" s="9"/>
      <c r="N6" s="9"/>
      <c r="O6" s="9"/>
      <c r="P6" s="9"/>
      <c r="Q6" s="9"/>
      <c r="R6" s="9"/>
      <c r="S6" s="11"/>
      <c r="T6" s="120" t="s">
        <v>49</v>
      </c>
      <c r="U6" s="120"/>
    </row>
    <row r="7" spans="1:23" ht="12.75" customHeight="1">
      <c r="A7" s="13"/>
      <c r="B7" s="118" t="s">
        <v>50</v>
      </c>
      <c r="C7" s="14" t="s">
        <v>51</v>
      </c>
      <c r="D7" s="14"/>
      <c r="E7" s="14"/>
      <c r="F7" s="14"/>
      <c r="G7" s="15"/>
      <c r="H7" s="14" t="s">
        <v>52</v>
      </c>
      <c r="I7" s="14"/>
      <c r="J7" s="14"/>
      <c r="L7" s="13"/>
      <c r="M7" s="118" t="s">
        <v>50</v>
      </c>
      <c r="N7" s="14" t="s">
        <v>51</v>
      </c>
      <c r="O7" s="14"/>
      <c r="P7" s="14"/>
      <c r="Q7" s="14"/>
      <c r="R7" s="15"/>
      <c r="S7" s="14" t="s">
        <v>52</v>
      </c>
      <c r="T7" s="14"/>
      <c r="U7" s="14"/>
      <c r="W7" s="60"/>
    </row>
    <row r="8" spans="1:21" ht="27.75" customHeight="1">
      <c r="A8" s="16" t="s">
        <v>11</v>
      </c>
      <c r="B8" s="119"/>
      <c r="C8" s="17" t="s">
        <v>53</v>
      </c>
      <c r="D8" s="17" t="s">
        <v>54</v>
      </c>
      <c r="E8" s="17" t="s">
        <v>55</v>
      </c>
      <c r="F8" s="17" t="s">
        <v>56</v>
      </c>
      <c r="G8" s="17"/>
      <c r="H8" s="17" t="s">
        <v>53</v>
      </c>
      <c r="I8" s="17" t="s">
        <v>57</v>
      </c>
      <c r="J8" s="17" t="s">
        <v>58</v>
      </c>
      <c r="L8" s="16" t="s">
        <v>11</v>
      </c>
      <c r="M8" s="119"/>
      <c r="N8" s="17" t="s">
        <v>53</v>
      </c>
      <c r="O8" s="17" t="s">
        <v>54</v>
      </c>
      <c r="P8" s="17" t="s">
        <v>55</v>
      </c>
      <c r="Q8" s="17" t="s">
        <v>56</v>
      </c>
      <c r="R8" s="17"/>
      <c r="S8" s="17" t="s">
        <v>53</v>
      </c>
      <c r="T8" s="17" t="s">
        <v>57</v>
      </c>
      <c r="U8" s="17" t="s">
        <v>58</v>
      </c>
    </row>
    <row r="9" spans="1:21" ht="12.75">
      <c r="A9" s="18" t="s">
        <v>18</v>
      </c>
      <c r="B9" s="61">
        <f>+'[4]Tablas'!U17</f>
        <v>3886</v>
      </c>
      <c r="C9" s="61">
        <f>+'[4]Tablas'!V17</f>
        <v>6876</v>
      </c>
      <c r="D9" s="61">
        <f>+'[4]Tablas'!W17</f>
        <v>8178</v>
      </c>
      <c r="E9" s="61">
        <f>+'[4]Tablas'!X17</f>
        <v>153</v>
      </c>
      <c r="F9" s="62">
        <f>SUM(C9:E9)</f>
        <v>15207</v>
      </c>
      <c r="G9" s="62"/>
      <c r="H9" s="61">
        <f>+'[4]Tablas'!Y17</f>
        <v>330</v>
      </c>
      <c r="I9" s="61">
        <f>+'[4]Tablas'!Z17</f>
        <v>1888</v>
      </c>
      <c r="J9" s="62">
        <f>SUM(H9:I9)</f>
        <v>2218</v>
      </c>
      <c r="K9" s="30"/>
      <c r="L9" s="18" t="s">
        <v>18</v>
      </c>
      <c r="M9" s="61">
        <f>+'[4]Tablas'!AD17</f>
        <v>8574</v>
      </c>
      <c r="N9" s="61">
        <f>+'[4]Tablas'!AE17</f>
        <v>13686</v>
      </c>
      <c r="O9" s="61">
        <f>+'[4]Tablas'!AF17</f>
        <v>36115</v>
      </c>
      <c r="P9" s="61">
        <f>+'[4]Tablas'!AG17</f>
        <v>363</v>
      </c>
      <c r="Q9" s="62">
        <f>SUM(N9:P9)</f>
        <v>50164</v>
      </c>
      <c r="R9" s="62"/>
      <c r="S9" s="61">
        <f>+'[4]Tablas'!AH17</f>
        <v>526</v>
      </c>
      <c r="T9" s="61">
        <f>+'[4]Tablas'!AI17</f>
        <v>1448</v>
      </c>
      <c r="U9" s="62">
        <f>SUM(S9:T9)</f>
        <v>1974</v>
      </c>
    </row>
    <row r="10" spans="1:21" ht="12.75">
      <c r="A10" s="18" t="s">
        <v>19</v>
      </c>
      <c r="B10" s="61">
        <f>+'[4]Tablas'!U18</f>
        <v>7860</v>
      </c>
      <c r="C10" s="61">
        <f>+'[4]Tablas'!V18</f>
        <v>5136</v>
      </c>
      <c r="D10" s="61">
        <f>+'[4]Tablas'!W18</f>
        <v>6819</v>
      </c>
      <c r="E10" s="61">
        <f>+'[4]Tablas'!X18</f>
        <v>344</v>
      </c>
      <c r="F10" s="62">
        <f>SUM(C10:E10)</f>
        <v>12299</v>
      </c>
      <c r="G10" s="62"/>
      <c r="H10" s="61">
        <f>+'[4]Tablas'!Y18</f>
        <v>652</v>
      </c>
      <c r="I10" s="61">
        <f>+'[4]Tablas'!Z18</f>
        <v>2907</v>
      </c>
      <c r="J10" s="62">
        <f>SUM(H10:I10)</f>
        <v>3559</v>
      </c>
      <c r="K10" s="30"/>
      <c r="L10" s="18" t="s">
        <v>19</v>
      </c>
      <c r="M10" s="61">
        <f>+'[4]Tablas'!AD18</f>
        <v>2116</v>
      </c>
      <c r="N10" s="61">
        <f>+'[4]Tablas'!AE18</f>
        <v>2648</v>
      </c>
      <c r="O10" s="61">
        <f>+'[4]Tablas'!AF18</f>
        <v>4963</v>
      </c>
      <c r="P10" s="61">
        <f>+'[4]Tablas'!AG18</f>
        <v>104</v>
      </c>
      <c r="Q10" s="62">
        <f>SUM(N10:P10)</f>
        <v>7715</v>
      </c>
      <c r="R10" s="62"/>
      <c r="S10" s="61">
        <f>+'[4]Tablas'!AH18</f>
        <v>447</v>
      </c>
      <c r="T10" s="61">
        <f>+'[4]Tablas'!AI18</f>
        <v>1167</v>
      </c>
      <c r="U10" s="62">
        <f>SUM(S10:T10)</f>
        <v>1614</v>
      </c>
    </row>
    <row r="11" spans="1:23" s="66" customFormat="1" ht="12.75">
      <c r="A11" s="20" t="s">
        <v>20</v>
      </c>
      <c r="B11" s="63">
        <f>SUM(B9:B10)</f>
        <v>11746</v>
      </c>
      <c r="C11" s="63">
        <f>SUM(C9:C10)</f>
        <v>12012</v>
      </c>
      <c r="D11" s="64">
        <f>SUM(D9:D10)</f>
        <v>14997</v>
      </c>
      <c r="E11" s="64">
        <f>SUM(E9:E10)</f>
        <v>497</v>
      </c>
      <c r="F11" s="64">
        <f>SUM(C11:E11)</f>
        <v>27506</v>
      </c>
      <c r="G11" s="63"/>
      <c r="H11" s="63">
        <f>SUM(H9:H10)</f>
        <v>982</v>
      </c>
      <c r="I11" s="63">
        <f>SUM(I9:I10)</f>
        <v>4795</v>
      </c>
      <c r="J11" s="63">
        <f>SUM(H11:I11)</f>
        <v>5777</v>
      </c>
      <c r="K11" s="65"/>
      <c r="L11" s="20" t="s">
        <v>20</v>
      </c>
      <c r="M11" s="63">
        <f>SUM(M9:M10)</f>
        <v>10690</v>
      </c>
      <c r="N11" s="63">
        <f>SUM(N9:N10)</f>
        <v>16334</v>
      </c>
      <c r="O11" s="63">
        <f>SUM(O9:O10)</f>
        <v>41078</v>
      </c>
      <c r="P11" s="63">
        <f>SUM(P9:P10)</f>
        <v>467</v>
      </c>
      <c r="Q11" s="63">
        <f>SUM(N11:P11)</f>
        <v>57879</v>
      </c>
      <c r="R11" s="63"/>
      <c r="S11" s="63">
        <f>SUM(S9:S10)</f>
        <v>973</v>
      </c>
      <c r="T11" s="63">
        <f>SUM(T9:T10)</f>
        <v>2615</v>
      </c>
      <c r="U11" s="63">
        <f>SUM(S11:T11)</f>
        <v>3588</v>
      </c>
      <c r="V11" s="24"/>
      <c r="W11" s="24"/>
    </row>
    <row r="12" spans="1:21" ht="12.75" customHeight="1">
      <c r="A12" s="25" t="s">
        <v>21</v>
      </c>
      <c r="B12" s="26"/>
      <c r="C12" s="26"/>
      <c r="D12" s="26"/>
      <c r="E12" s="27"/>
      <c r="F12" s="27"/>
      <c r="G12" s="27"/>
      <c r="H12" s="27"/>
      <c r="I12" s="27"/>
      <c r="J12" s="27"/>
      <c r="K12" s="30"/>
      <c r="L12" s="25" t="s">
        <v>21</v>
      </c>
      <c r="M12" s="26"/>
      <c r="N12" s="26"/>
      <c r="O12" s="26"/>
      <c r="P12" s="27"/>
      <c r="Q12" s="27"/>
      <c r="R12" s="27"/>
      <c r="S12" s="27"/>
      <c r="T12" s="27"/>
      <c r="U12" s="27"/>
    </row>
    <row r="13" spans="1:21" ht="10.5" customHeight="1">
      <c r="A13" s="121" t="s">
        <v>22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30"/>
      <c r="L13" s="121" t="s">
        <v>22</v>
      </c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ht="10.5" customHeight="1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28" t="s">
        <v>23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0.5" customHeight="1">
      <c r="A15" s="123" t="s">
        <v>172</v>
      </c>
      <c r="B15" s="123"/>
      <c r="C15" s="123"/>
      <c r="D15" s="30"/>
      <c r="E15" s="30"/>
      <c r="F15" s="30"/>
      <c r="G15" s="30"/>
      <c r="H15" s="30"/>
      <c r="I15" s="30"/>
      <c r="J15" s="31"/>
      <c r="K15" s="30"/>
      <c r="L15" s="123" t="s">
        <v>172</v>
      </c>
      <c r="M15" s="123"/>
      <c r="N15" s="123"/>
      <c r="O15" s="30"/>
      <c r="P15" s="30"/>
      <c r="Q15" s="30"/>
      <c r="R15" s="30"/>
      <c r="S15" s="30"/>
      <c r="T15" s="30"/>
      <c r="U15" s="31"/>
    </row>
    <row r="16" spans="1:21" ht="12.75">
      <c r="A16" s="8" t="s">
        <v>59</v>
      </c>
      <c r="B16" s="19"/>
      <c r="C16" s="19"/>
      <c r="D16" s="19"/>
      <c r="E16" s="19"/>
      <c r="F16" s="19"/>
      <c r="G16" s="19"/>
      <c r="H16" s="19"/>
      <c r="I16" s="19"/>
      <c r="J16" s="19"/>
      <c r="K16" s="30"/>
      <c r="L16" s="8" t="s">
        <v>60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30"/>
      <c r="L17" s="8" t="s">
        <v>4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6" t="s">
        <v>47</v>
      </c>
      <c r="B18" s="32"/>
      <c r="C18" s="32"/>
      <c r="D18" s="32"/>
      <c r="E18" s="32"/>
      <c r="F18" s="32"/>
      <c r="G18" s="32"/>
      <c r="H18" s="32"/>
      <c r="I18" s="32"/>
      <c r="J18" s="32"/>
      <c r="K18" s="30"/>
      <c r="L18" s="6" t="s">
        <v>47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1" ht="12.75">
      <c r="A19" s="8" t="s">
        <v>42</v>
      </c>
      <c r="B19" s="32"/>
      <c r="C19" s="33"/>
      <c r="D19" s="33"/>
      <c r="E19" s="33"/>
      <c r="F19" s="33"/>
      <c r="G19" s="33"/>
      <c r="H19" s="33"/>
      <c r="I19" s="120" t="s">
        <v>49</v>
      </c>
      <c r="J19" s="120"/>
      <c r="K19" s="30"/>
      <c r="L19" s="8" t="s">
        <v>42</v>
      </c>
      <c r="M19" s="32"/>
      <c r="N19" s="33"/>
      <c r="O19" s="33"/>
      <c r="P19" s="33"/>
      <c r="Q19" s="33"/>
      <c r="R19" s="33"/>
      <c r="S19" s="33"/>
      <c r="T19" s="120" t="s">
        <v>49</v>
      </c>
      <c r="U19" s="120"/>
    </row>
    <row r="20" spans="1:21" ht="12.75" customHeight="1">
      <c r="A20" s="13"/>
      <c r="B20" s="118" t="s">
        <v>50</v>
      </c>
      <c r="C20" s="14" t="s">
        <v>51</v>
      </c>
      <c r="D20" s="14"/>
      <c r="E20" s="14"/>
      <c r="F20" s="14"/>
      <c r="G20" s="15"/>
      <c r="H20" s="14" t="s">
        <v>52</v>
      </c>
      <c r="I20" s="14"/>
      <c r="J20" s="14"/>
      <c r="L20" s="13"/>
      <c r="M20" s="118" t="s">
        <v>50</v>
      </c>
      <c r="N20" s="14" t="s">
        <v>51</v>
      </c>
      <c r="O20" s="14"/>
      <c r="P20" s="14"/>
      <c r="Q20" s="14"/>
      <c r="R20" s="15"/>
      <c r="S20" s="14" t="s">
        <v>52</v>
      </c>
      <c r="T20" s="14"/>
      <c r="U20" s="14"/>
    </row>
    <row r="21" spans="1:21" ht="27.75" customHeight="1">
      <c r="A21" s="16" t="s">
        <v>11</v>
      </c>
      <c r="B21" s="119"/>
      <c r="C21" s="17" t="s">
        <v>53</v>
      </c>
      <c r="D21" s="17" t="s">
        <v>54</v>
      </c>
      <c r="E21" s="17" t="s">
        <v>55</v>
      </c>
      <c r="F21" s="17" t="s">
        <v>56</v>
      </c>
      <c r="G21" s="17"/>
      <c r="H21" s="17" t="s">
        <v>53</v>
      </c>
      <c r="I21" s="17" t="s">
        <v>57</v>
      </c>
      <c r="J21" s="17" t="s">
        <v>58</v>
      </c>
      <c r="L21" s="16" t="s">
        <v>11</v>
      </c>
      <c r="M21" s="119"/>
      <c r="N21" s="17" t="s">
        <v>53</v>
      </c>
      <c r="O21" s="17" t="s">
        <v>54</v>
      </c>
      <c r="P21" s="17" t="s">
        <v>55</v>
      </c>
      <c r="Q21" s="17" t="s">
        <v>56</v>
      </c>
      <c r="R21" s="17"/>
      <c r="S21" s="17" t="s">
        <v>53</v>
      </c>
      <c r="T21" s="17" t="s">
        <v>57</v>
      </c>
      <c r="U21" s="17" t="s">
        <v>58</v>
      </c>
    </row>
    <row r="22" spans="1:21" ht="12.75">
      <c r="A22" s="18" t="s">
        <v>18</v>
      </c>
      <c r="B22" s="61">
        <f>+'[4]Tablas'!U19</f>
        <v>2665</v>
      </c>
      <c r="C22" s="61">
        <f>+'[4]Tablas'!V19</f>
        <v>4734</v>
      </c>
      <c r="D22" s="61">
        <f>+'[4]Tablas'!W19</f>
        <v>12429</v>
      </c>
      <c r="E22" s="61">
        <f>+'[4]Tablas'!X19</f>
        <v>312</v>
      </c>
      <c r="F22" s="62">
        <f>SUM(C22:E22)</f>
        <v>17475</v>
      </c>
      <c r="G22" s="62"/>
      <c r="H22" s="61">
        <f>+'[4]Tablas'!Y19</f>
        <v>226</v>
      </c>
      <c r="I22" s="61">
        <f>+'[4]Tablas'!Z19</f>
        <v>1793</v>
      </c>
      <c r="J22" s="62">
        <f>SUM(H22:I22)</f>
        <v>2019</v>
      </c>
      <c r="K22" s="30"/>
      <c r="L22" s="18" t="s">
        <v>18</v>
      </c>
      <c r="M22" s="61">
        <f>+'[4]Tablas'!AD19</f>
        <v>5814</v>
      </c>
      <c r="N22" s="61">
        <f>+'[4]Tablas'!AE19</f>
        <v>9239</v>
      </c>
      <c r="O22" s="61">
        <f>+'[4]Tablas'!AF19</f>
        <v>44231</v>
      </c>
      <c r="P22" s="61">
        <f>+'[4]Tablas'!AG19</f>
        <v>149</v>
      </c>
      <c r="Q22" s="62">
        <f>SUM(N22:P22)</f>
        <v>53619</v>
      </c>
      <c r="R22" s="62"/>
      <c r="S22" s="61">
        <f>+'[4]Tablas'!AH19</f>
        <v>559</v>
      </c>
      <c r="T22" s="61">
        <f>+'[4]Tablas'!AI19</f>
        <v>1571</v>
      </c>
      <c r="U22" s="62">
        <f>SUM(S22:T22)</f>
        <v>2130</v>
      </c>
    </row>
    <row r="23" spans="1:21" ht="12.75">
      <c r="A23" s="18" t="s">
        <v>19</v>
      </c>
      <c r="B23" s="61">
        <f>+'[4]Tablas'!U20</f>
        <v>2304</v>
      </c>
      <c r="C23" s="61">
        <f>+'[4]Tablas'!V20</f>
        <v>5066</v>
      </c>
      <c r="D23" s="61">
        <f>+'[4]Tablas'!W20</f>
        <v>9544</v>
      </c>
      <c r="E23" s="61">
        <f>+'[4]Tablas'!X20</f>
        <v>242</v>
      </c>
      <c r="F23" s="62">
        <f>SUM(C23:E23)</f>
        <v>14852</v>
      </c>
      <c r="G23" s="62"/>
      <c r="H23" s="61">
        <f>+'[4]Tablas'!Y20</f>
        <v>706</v>
      </c>
      <c r="I23" s="61">
        <f>+'[4]Tablas'!Z20</f>
        <v>3067</v>
      </c>
      <c r="J23" s="62">
        <f>SUM(H23:I23)</f>
        <v>3773</v>
      </c>
      <c r="K23" s="30"/>
      <c r="L23" s="18" t="s">
        <v>19</v>
      </c>
      <c r="M23" s="61">
        <f>+'[4]Tablas'!AD20</f>
        <v>1542</v>
      </c>
      <c r="N23" s="61">
        <f>+'[4]Tablas'!AE20</f>
        <v>1799</v>
      </c>
      <c r="O23" s="61">
        <f>+'[4]Tablas'!AF20</f>
        <v>6057</v>
      </c>
      <c r="P23" s="61">
        <f>+'[4]Tablas'!AG20</f>
        <v>112</v>
      </c>
      <c r="Q23" s="62">
        <f>SUM(N23:P23)</f>
        <v>7968</v>
      </c>
      <c r="R23" s="62"/>
      <c r="S23" s="61">
        <f>+'[4]Tablas'!AH20</f>
        <v>375</v>
      </c>
      <c r="T23" s="61">
        <f>+'[4]Tablas'!AI20</f>
        <v>1315</v>
      </c>
      <c r="U23" s="62">
        <f>SUM(S23:T23)</f>
        <v>1690</v>
      </c>
    </row>
    <row r="24" spans="1:23" s="66" customFormat="1" ht="12.75">
      <c r="A24" s="20" t="s">
        <v>20</v>
      </c>
      <c r="B24" s="63">
        <f>SUM(B22:B23)</f>
        <v>4969</v>
      </c>
      <c r="C24" s="63">
        <f>SUM(C22:C23)</f>
        <v>9800</v>
      </c>
      <c r="D24" s="64">
        <f>SUM(D22:D23)</f>
        <v>21973</v>
      </c>
      <c r="E24" s="64">
        <f>SUM(E22:E23)</f>
        <v>554</v>
      </c>
      <c r="F24" s="64">
        <f>SUM(C24:E24)</f>
        <v>32327</v>
      </c>
      <c r="G24" s="63"/>
      <c r="H24" s="63">
        <f>SUM(H22:H23)</f>
        <v>932</v>
      </c>
      <c r="I24" s="63">
        <f>SUM(I22:I23)</f>
        <v>4860</v>
      </c>
      <c r="J24" s="63">
        <f>SUM(H24:I24)</f>
        <v>5792</v>
      </c>
      <c r="K24" s="65"/>
      <c r="L24" s="20" t="s">
        <v>20</v>
      </c>
      <c r="M24" s="63">
        <f>SUM(M22:M23)</f>
        <v>7356</v>
      </c>
      <c r="N24" s="63">
        <f>SUM(N22:N23)</f>
        <v>11038</v>
      </c>
      <c r="O24" s="64">
        <f>SUM(O22:O23)</f>
        <v>50288</v>
      </c>
      <c r="P24" s="64">
        <f>SUM(P22:P23)</f>
        <v>261</v>
      </c>
      <c r="Q24" s="64">
        <f>SUM(N24:P24)</f>
        <v>61587</v>
      </c>
      <c r="R24" s="63"/>
      <c r="S24" s="63">
        <f>SUM(S22:S23)</f>
        <v>934</v>
      </c>
      <c r="T24" s="63">
        <f>SUM(T22:T23)</f>
        <v>2886</v>
      </c>
      <c r="U24" s="63">
        <f>SUM(S24:T24)</f>
        <v>3820</v>
      </c>
      <c r="V24" s="24"/>
      <c r="W24" s="24"/>
    </row>
    <row r="25" spans="1:21" ht="11.25" customHeight="1">
      <c r="A25" s="25" t="s">
        <v>21</v>
      </c>
      <c r="B25" s="26"/>
      <c r="C25" s="26"/>
      <c r="D25" s="26"/>
      <c r="E25" s="27"/>
      <c r="F25" s="27"/>
      <c r="G25" s="27"/>
      <c r="H25" s="27"/>
      <c r="I25" s="27"/>
      <c r="J25" s="27"/>
      <c r="L25" s="25" t="s">
        <v>21</v>
      </c>
      <c r="M25" s="26"/>
      <c r="N25" s="26"/>
      <c r="O25" s="26"/>
      <c r="P25" s="27"/>
      <c r="Q25" s="27"/>
      <c r="R25" s="27"/>
      <c r="S25" s="27"/>
      <c r="T25" s="27"/>
      <c r="U25" s="27"/>
    </row>
    <row r="26" spans="1:21" ht="10.5" customHeight="1">
      <c r="A26" s="121" t="s">
        <v>22</v>
      </c>
      <c r="B26" s="122"/>
      <c r="C26" s="122"/>
      <c r="D26" s="122"/>
      <c r="E26" s="122"/>
      <c r="F26" s="122"/>
      <c r="G26" s="122"/>
      <c r="H26" s="122"/>
      <c r="I26" s="122"/>
      <c r="J26" s="122"/>
      <c r="L26" s="121" t="s">
        <v>22</v>
      </c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2.75">
      <c r="A27" s="28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23</v>
      </c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1.25" customHeight="1">
      <c r="A28" s="123" t="s">
        <v>172</v>
      </c>
      <c r="B28" s="123"/>
      <c r="C28" s="123"/>
      <c r="D28" s="42"/>
      <c r="E28" s="42"/>
      <c r="F28" s="42"/>
      <c r="G28" s="9"/>
      <c r="H28" s="9"/>
      <c r="I28" s="9"/>
      <c r="J28" s="9"/>
      <c r="L28" s="123" t="s">
        <v>172</v>
      </c>
      <c r="M28" s="123"/>
      <c r="N28" s="123"/>
      <c r="O28" s="42"/>
      <c r="P28" s="42"/>
      <c r="Q28" s="42"/>
      <c r="R28" s="9"/>
      <c r="S28" s="9"/>
      <c r="T28" s="9"/>
      <c r="U28" s="9"/>
    </row>
    <row r="29" spans="1:21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9"/>
      <c r="L29" s="6" t="s">
        <v>26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9"/>
      <c r="L30" s="43" t="s">
        <v>27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13"/>
      <c r="B31" s="44"/>
      <c r="C31" s="14" t="s">
        <v>9</v>
      </c>
      <c r="D31" s="14"/>
      <c r="E31" s="14"/>
      <c r="F31" s="14"/>
      <c r="G31" s="15"/>
      <c r="H31" s="14" t="s">
        <v>10</v>
      </c>
      <c r="I31" s="14"/>
      <c r="J31" s="14"/>
      <c r="L31" s="13"/>
      <c r="M31" s="44"/>
      <c r="N31" s="14" t="s">
        <v>9</v>
      </c>
      <c r="O31" s="14"/>
      <c r="P31" s="14"/>
      <c r="Q31" s="14"/>
      <c r="R31" s="15"/>
      <c r="S31" s="14" t="s">
        <v>10</v>
      </c>
      <c r="T31" s="14"/>
      <c r="U31" s="14"/>
    </row>
    <row r="32" spans="1:21" ht="18" hidden="1">
      <c r="A32" s="16" t="s">
        <v>11</v>
      </c>
      <c r="B32" s="45" t="s">
        <v>28</v>
      </c>
      <c r="C32" s="45" t="s">
        <v>12</v>
      </c>
      <c r="D32" s="45" t="s">
        <v>13</v>
      </c>
      <c r="E32" s="45" t="s">
        <v>14</v>
      </c>
      <c r="F32" s="45" t="s">
        <v>15</v>
      </c>
      <c r="G32" s="45"/>
      <c r="H32" s="45" t="s">
        <v>12</v>
      </c>
      <c r="I32" s="45" t="s">
        <v>16</v>
      </c>
      <c r="J32" s="45" t="s">
        <v>29</v>
      </c>
      <c r="L32" s="16" t="s">
        <v>11</v>
      </c>
      <c r="M32" s="45" t="s">
        <v>28</v>
      </c>
      <c r="N32" s="45" t="s">
        <v>12</v>
      </c>
      <c r="O32" s="45" t="s">
        <v>13</v>
      </c>
      <c r="P32" s="45" t="s">
        <v>14</v>
      </c>
      <c r="Q32" s="45" t="s">
        <v>15</v>
      </c>
      <c r="R32" s="45"/>
      <c r="S32" s="45" t="s">
        <v>12</v>
      </c>
      <c r="T32" s="45" t="s">
        <v>16</v>
      </c>
      <c r="U32" s="45" t="s">
        <v>29</v>
      </c>
    </row>
    <row r="33" spans="1:21" ht="12.75" hidden="1">
      <c r="A33" s="41" t="s">
        <v>18</v>
      </c>
      <c r="B33" s="46">
        <f aca="true" t="shared" si="0" ref="B33:J33">+B22-B9</f>
        <v>-1221</v>
      </c>
      <c r="C33" s="46">
        <f t="shared" si="0"/>
        <v>-2142</v>
      </c>
      <c r="D33" s="46">
        <f t="shared" si="0"/>
        <v>4251</v>
      </c>
      <c r="E33" s="46">
        <f t="shared" si="0"/>
        <v>159</v>
      </c>
      <c r="F33" s="46">
        <f t="shared" si="0"/>
        <v>2268</v>
      </c>
      <c r="G33" s="46">
        <f t="shared" si="0"/>
        <v>0</v>
      </c>
      <c r="H33" s="46">
        <f t="shared" si="0"/>
        <v>-104</v>
      </c>
      <c r="I33" s="46">
        <f t="shared" si="0"/>
        <v>-95</v>
      </c>
      <c r="J33" s="46">
        <f t="shared" si="0"/>
        <v>-199</v>
      </c>
      <c r="L33" s="41" t="s">
        <v>18</v>
      </c>
      <c r="M33" s="46">
        <f aca="true" t="shared" si="1" ref="M33:U33">+M22-M9</f>
        <v>-2760</v>
      </c>
      <c r="N33" s="46">
        <f t="shared" si="1"/>
        <v>-4447</v>
      </c>
      <c r="O33" s="46">
        <f t="shared" si="1"/>
        <v>8116</v>
      </c>
      <c r="P33" s="46">
        <f t="shared" si="1"/>
        <v>-214</v>
      </c>
      <c r="Q33" s="46">
        <f t="shared" si="1"/>
        <v>3455</v>
      </c>
      <c r="R33" s="46">
        <f t="shared" si="1"/>
        <v>0</v>
      </c>
      <c r="S33" s="46">
        <f t="shared" si="1"/>
        <v>33</v>
      </c>
      <c r="T33" s="46">
        <f t="shared" si="1"/>
        <v>123</v>
      </c>
      <c r="U33" s="46">
        <f t="shared" si="1"/>
        <v>156</v>
      </c>
    </row>
    <row r="34" spans="1:21" ht="12.75" hidden="1">
      <c r="A34" s="41" t="s">
        <v>19</v>
      </c>
      <c r="B34" s="42">
        <f aca="true" t="shared" si="2" ref="B34:J34">+B23-B10</f>
        <v>-5556</v>
      </c>
      <c r="C34" s="42">
        <f t="shared" si="2"/>
        <v>-70</v>
      </c>
      <c r="D34" s="42">
        <f t="shared" si="2"/>
        <v>2725</v>
      </c>
      <c r="E34" s="42">
        <f t="shared" si="2"/>
        <v>-102</v>
      </c>
      <c r="F34" s="42">
        <f t="shared" si="2"/>
        <v>2553</v>
      </c>
      <c r="G34" s="42">
        <f t="shared" si="2"/>
        <v>0</v>
      </c>
      <c r="H34" s="42">
        <f t="shared" si="2"/>
        <v>54</v>
      </c>
      <c r="I34" s="42">
        <f t="shared" si="2"/>
        <v>160</v>
      </c>
      <c r="J34" s="42">
        <f t="shared" si="2"/>
        <v>214</v>
      </c>
      <c r="L34" s="41" t="s">
        <v>19</v>
      </c>
      <c r="M34" s="42">
        <f aca="true" t="shared" si="3" ref="M34:U34">+M23-M10</f>
        <v>-574</v>
      </c>
      <c r="N34" s="42">
        <f t="shared" si="3"/>
        <v>-849</v>
      </c>
      <c r="O34" s="42">
        <f t="shared" si="3"/>
        <v>1094</v>
      </c>
      <c r="P34" s="42">
        <f t="shared" si="3"/>
        <v>8</v>
      </c>
      <c r="Q34" s="42">
        <f t="shared" si="3"/>
        <v>253</v>
      </c>
      <c r="R34" s="42">
        <f t="shared" si="3"/>
        <v>0</v>
      </c>
      <c r="S34" s="42">
        <f t="shared" si="3"/>
        <v>-72</v>
      </c>
      <c r="T34" s="42">
        <f t="shared" si="3"/>
        <v>148</v>
      </c>
      <c r="U34" s="42">
        <f t="shared" si="3"/>
        <v>76</v>
      </c>
    </row>
    <row r="35" spans="1:21" ht="12.75" hidden="1">
      <c r="A35" s="47" t="s">
        <v>20</v>
      </c>
      <c r="B35" s="48">
        <f aca="true" t="shared" si="4" ref="B35:J35">+B24-B11</f>
        <v>-6777</v>
      </c>
      <c r="C35" s="48">
        <f t="shared" si="4"/>
        <v>-2212</v>
      </c>
      <c r="D35" s="48">
        <f t="shared" si="4"/>
        <v>6976</v>
      </c>
      <c r="E35" s="48">
        <f t="shared" si="4"/>
        <v>57</v>
      </c>
      <c r="F35" s="48">
        <f t="shared" si="4"/>
        <v>4821</v>
      </c>
      <c r="G35" s="48">
        <f t="shared" si="4"/>
        <v>0</v>
      </c>
      <c r="H35" s="48">
        <f t="shared" si="4"/>
        <v>-50</v>
      </c>
      <c r="I35" s="48">
        <f t="shared" si="4"/>
        <v>65</v>
      </c>
      <c r="J35" s="48">
        <f t="shared" si="4"/>
        <v>15</v>
      </c>
      <c r="L35" s="47" t="s">
        <v>20</v>
      </c>
      <c r="M35" s="48">
        <f aca="true" t="shared" si="5" ref="M35:U35">+M24-M11</f>
        <v>-3334</v>
      </c>
      <c r="N35" s="48">
        <f t="shared" si="5"/>
        <v>-5296</v>
      </c>
      <c r="O35" s="48">
        <f t="shared" si="5"/>
        <v>9210</v>
      </c>
      <c r="P35" s="48">
        <f t="shared" si="5"/>
        <v>-206</v>
      </c>
      <c r="Q35" s="48">
        <f t="shared" si="5"/>
        <v>3708</v>
      </c>
      <c r="R35" s="48">
        <f t="shared" si="5"/>
        <v>0</v>
      </c>
      <c r="S35" s="48">
        <f t="shared" si="5"/>
        <v>-39</v>
      </c>
      <c r="T35" s="48">
        <f t="shared" si="5"/>
        <v>271</v>
      </c>
      <c r="U35" s="48">
        <f t="shared" si="5"/>
        <v>232</v>
      </c>
    </row>
    <row r="36" spans="1:21" ht="12.75" hidden="1">
      <c r="A36" s="41" t="s">
        <v>30</v>
      </c>
      <c r="B36" s="9"/>
      <c r="C36" s="9"/>
      <c r="D36" s="42"/>
      <c r="E36" s="42"/>
      <c r="F36" s="42"/>
      <c r="G36" s="9"/>
      <c r="H36" s="9"/>
      <c r="I36" s="9"/>
      <c r="J36" s="9"/>
      <c r="L36" s="41" t="s">
        <v>30</v>
      </c>
      <c r="M36" s="9"/>
      <c r="N36" s="9"/>
      <c r="O36" s="42"/>
      <c r="P36" s="42"/>
      <c r="Q36" s="42"/>
      <c r="R36" s="9"/>
      <c r="S36" s="9"/>
      <c r="T36" s="9"/>
      <c r="U36" s="9"/>
    </row>
    <row r="37" spans="1:21" ht="12.75" hidden="1">
      <c r="A37" s="41"/>
      <c r="B37" s="9"/>
      <c r="C37" s="9"/>
      <c r="D37" s="42"/>
      <c r="E37" s="42"/>
      <c r="F37" s="42"/>
      <c r="G37" s="9"/>
      <c r="H37" s="9"/>
      <c r="I37" s="9"/>
      <c r="J37" s="9"/>
      <c r="L37" s="41"/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>
      <c r="A39" s="6" t="s">
        <v>61</v>
      </c>
      <c r="B39" s="9"/>
      <c r="C39" s="9"/>
      <c r="D39" s="42"/>
      <c r="E39" s="42"/>
      <c r="F39" s="42"/>
      <c r="G39" s="9"/>
      <c r="H39" s="9"/>
      <c r="I39" s="9"/>
      <c r="J39" s="9"/>
      <c r="L39" s="6" t="s">
        <v>62</v>
      </c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63</v>
      </c>
      <c r="B40" s="10"/>
      <c r="C40" s="10"/>
      <c r="D40" s="10"/>
      <c r="E40" s="10"/>
      <c r="F40" s="10"/>
      <c r="G40" s="10"/>
      <c r="H40" s="10"/>
      <c r="I40" s="10"/>
      <c r="J40" s="10"/>
      <c r="L40" s="6" t="s">
        <v>64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>
      <c r="A41" s="43" t="s">
        <v>43</v>
      </c>
      <c r="B41" s="10"/>
      <c r="C41" s="49"/>
      <c r="D41" s="49"/>
      <c r="E41" s="49"/>
      <c r="F41" s="49"/>
      <c r="G41" s="49"/>
      <c r="H41" s="49"/>
      <c r="I41" s="50"/>
      <c r="J41" s="51" t="s">
        <v>35</v>
      </c>
      <c r="L41" s="43" t="s">
        <v>43</v>
      </c>
      <c r="M41" s="10"/>
      <c r="N41" s="49"/>
      <c r="O41" s="49"/>
      <c r="P41" s="49"/>
      <c r="Q41" s="49"/>
      <c r="R41" s="49"/>
      <c r="S41" s="49"/>
      <c r="T41" s="50"/>
      <c r="U41" s="51" t="s">
        <v>35</v>
      </c>
    </row>
    <row r="42" spans="1:21" ht="12.75" customHeight="1">
      <c r="A42" s="13"/>
      <c r="B42" s="118" t="s">
        <v>65</v>
      </c>
      <c r="C42" s="14" t="s">
        <v>51</v>
      </c>
      <c r="D42" s="14"/>
      <c r="E42" s="14"/>
      <c r="F42" s="14"/>
      <c r="G42" s="15"/>
      <c r="H42" s="14" t="s">
        <v>52</v>
      </c>
      <c r="I42" s="14"/>
      <c r="J42" s="14"/>
      <c r="L42" s="13"/>
      <c r="M42" s="118" t="s">
        <v>65</v>
      </c>
      <c r="N42" s="14" t="s">
        <v>51</v>
      </c>
      <c r="O42" s="14"/>
      <c r="P42" s="14"/>
      <c r="Q42" s="14"/>
      <c r="R42" s="15"/>
      <c r="S42" s="14" t="s">
        <v>52</v>
      </c>
      <c r="T42" s="14"/>
      <c r="U42" s="14"/>
    </row>
    <row r="43" spans="1:21" ht="27.75" customHeight="1">
      <c r="A43" s="16" t="s">
        <v>11</v>
      </c>
      <c r="B43" s="119"/>
      <c r="C43" s="17" t="s">
        <v>53</v>
      </c>
      <c r="D43" s="17" t="s">
        <v>54</v>
      </c>
      <c r="E43" s="17" t="s">
        <v>55</v>
      </c>
      <c r="F43" s="17" t="s">
        <v>56</v>
      </c>
      <c r="G43" s="17"/>
      <c r="H43" s="17" t="s">
        <v>53</v>
      </c>
      <c r="I43" s="17" t="s">
        <v>57</v>
      </c>
      <c r="J43" s="17" t="s">
        <v>66</v>
      </c>
      <c r="L43" s="16" t="s">
        <v>11</v>
      </c>
      <c r="M43" s="119"/>
      <c r="N43" s="17" t="s">
        <v>53</v>
      </c>
      <c r="O43" s="17" t="s">
        <v>54</v>
      </c>
      <c r="P43" s="17" t="s">
        <v>55</v>
      </c>
      <c r="Q43" s="17" t="s">
        <v>56</v>
      </c>
      <c r="R43" s="17"/>
      <c r="S43" s="17" t="s">
        <v>53</v>
      </c>
      <c r="T43" s="17" t="s">
        <v>57</v>
      </c>
      <c r="U43" s="17" t="s">
        <v>66</v>
      </c>
    </row>
    <row r="44" spans="1:21" ht="12.75">
      <c r="A44" s="41" t="s">
        <v>18</v>
      </c>
      <c r="B44" s="52">
        <f aca="true" t="shared" si="6" ref="B44:F46">+B22/B9*100-100</f>
        <v>-31.42048378795677</v>
      </c>
      <c r="C44" s="52">
        <f t="shared" si="6"/>
        <v>-31.15183246073299</v>
      </c>
      <c r="D44" s="52">
        <f t="shared" si="6"/>
        <v>51.98092443140132</v>
      </c>
      <c r="E44" s="52">
        <f t="shared" si="6"/>
        <v>103.92156862745097</v>
      </c>
      <c r="F44" s="52">
        <f t="shared" si="6"/>
        <v>14.914184257249957</v>
      </c>
      <c r="G44" s="52"/>
      <c r="H44" s="52">
        <f aca="true" t="shared" si="7" ref="H44:J46">+H22/H9*100-100</f>
        <v>-31.515151515151516</v>
      </c>
      <c r="I44" s="52">
        <f t="shared" si="7"/>
        <v>-5.031779661016941</v>
      </c>
      <c r="J44" s="52">
        <f t="shared" si="7"/>
        <v>-8.97204688908927</v>
      </c>
      <c r="L44" s="41" t="s">
        <v>18</v>
      </c>
      <c r="M44" s="52">
        <f aca="true" t="shared" si="8" ref="M44:Q46">+M22/M9*100-100</f>
        <v>-32.19034289713086</v>
      </c>
      <c r="N44" s="52">
        <f t="shared" si="8"/>
        <v>-32.49305860002923</v>
      </c>
      <c r="O44" s="52">
        <f t="shared" si="8"/>
        <v>22.47265679080715</v>
      </c>
      <c r="P44" s="52">
        <f t="shared" si="8"/>
        <v>-58.95316804407714</v>
      </c>
      <c r="Q44" s="52">
        <f t="shared" si="8"/>
        <v>6.887409297504178</v>
      </c>
      <c r="R44" s="52"/>
      <c r="S44" s="52">
        <f aca="true" t="shared" si="9" ref="S44:U46">+S22/S9*100-100</f>
        <v>6.273764258555133</v>
      </c>
      <c r="T44" s="52">
        <f t="shared" si="9"/>
        <v>8.494475138121544</v>
      </c>
      <c r="U44" s="52">
        <f t="shared" si="9"/>
        <v>7.902735562310028</v>
      </c>
    </row>
    <row r="45" spans="1:21" ht="12.75">
      <c r="A45" s="41" t="s">
        <v>19</v>
      </c>
      <c r="B45" s="53">
        <f t="shared" si="6"/>
        <v>-70.68702290076335</v>
      </c>
      <c r="C45" s="53">
        <f t="shared" si="6"/>
        <v>-1.362928348909648</v>
      </c>
      <c r="D45" s="53">
        <f t="shared" si="6"/>
        <v>39.96187124211761</v>
      </c>
      <c r="E45" s="53">
        <f t="shared" si="6"/>
        <v>-29.65116279069767</v>
      </c>
      <c r="F45" s="53">
        <f t="shared" si="6"/>
        <v>20.757785185787455</v>
      </c>
      <c r="G45" s="53"/>
      <c r="H45" s="53">
        <f t="shared" si="7"/>
        <v>8.282208588957047</v>
      </c>
      <c r="I45" s="53">
        <f t="shared" si="7"/>
        <v>5.503955968352244</v>
      </c>
      <c r="J45" s="53">
        <f t="shared" si="7"/>
        <v>6.0129249789266765</v>
      </c>
      <c r="L45" s="41" t="s">
        <v>19</v>
      </c>
      <c r="M45" s="53">
        <f t="shared" si="8"/>
        <v>-27.126654064272216</v>
      </c>
      <c r="N45" s="53">
        <f t="shared" si="8"/>
        <v>-32.061933534743204</v>
      </c>
      <c r="O45" s="53">
        <f t="shared" si="8"/>
        <v>22.043119081200885</v>
      </c>
      <c r="P45" s="53">
        <f t="shared" si="8"/>
        <v>7.692307692307693</v>
      </c>
      <c r="Q45" s="53">
        <f t="shared" si="8"/>
        <v>3.2793259883344064</v>
      </c>
      <c r="R45" s="53"/>
      <c r="S45" s="53">
        <f t="shared" si="9"/>
        <v>-16.107382550335572</v>
      </c>
      <c r="T45" s="53">
        <f t="shared" si="9"/>
        <v>12.68209083119109</v>
      </c>
      <c r="U45" s="53">
        <f t="shared" si="9"/>
        <v>4.708798017348201</v>
      </c>
    </row>
    <row r="46" spans="1:23" s="66" customFormat="1" ht="12.75">
      <c r="A46" s="54" t="s">
        <v>20</v>
      </c>
      <c r="B46" s="55">
        <f t="shared" si="6"/>
        <v>-57.696237016856806</v>
      </c>
      <c r="C46" s="55">
        <f t="shared" si="6"/>
        <v>-18.414918414918418</v>
      </c>
      <c r="D46" s="55">
        <f t="shared" si="6"/>
        <v>46.51596986063879</v>
      </c>
      <c r="E46" s="55">
        <f t="shared" si="6"/>
        <v>11.468812877263574</v>
      </c>
      <c r="F46" s="55">
        <f t="shared" si="6"/>
        <v>17.527084999636443</v>
      </c>
      <c r="G46" s="55"/>
      <c r="H46" s="55">
        <f t="shared" si="7"/>
        <v>-5.091649694501015</v>
      </c>
      <c r="I46" s="55">
        <f t="shared" si="7"/>
        <v>1.355578727841504</v>
      </c>
      <c r="J46" s="55">
        <f t="shared" si="7"/>
        <v>0.25965033754545175</v>
      </c>
      <c r="L46" s="54" t="s">
        <v>20</v>
      </c>
      <c r="M46" s="55">
        <f t="shared" si="8"/>
        <v>-31.18802619270346</v>
      </c>
      <c r="N46" s="55">
        <f t="shared" si="8"/>
        <v>-32.423166401371375</v>
      </c>
      <c r="O46" s="55">
        <f t="shared" si="8"/>
        <v>22.420760504406246</v>
      </c>
      <c r="P46" s="55">
        <f t="shared" si="8"/>
        <v>-44.11134903640257</v>
      </c>
      <c r="Q46" s="55">
        <f t="shared" si="8"/>
        <v>6.406468667392318</v>
      </c>
      <c r="R46" s="55"/>
      <c r="S46" s="55">
        <f t="shared" si="9"/>
        <v>-4.0082219938335015</v>
      </c>
      <c r="T46" s="55">
        <f t="shared" si="9"/>
        <v>10.363288718929269</v>
      </c>
      <c r="U46" s="55">
        <f t="shared" si="9"/>
        <v>6.465997770345595</v>
      </c>
      <c r="V46" s="24"/>
      <c r="W46" s="24"/>
    </row>
    <row r="47" spans="1:21" ht="12.75">
      <c r="A47" s="18" t="s">
        <v>21</v>
      </c>
      <c r="B47" s="56"/>
      <c r="C47" s="56"/>
      <c r="D47" s="56"/>
      <c r="E47" s="56"/>
      <c r="F47" s="56"/>
      <c r="G47" s="56"/>
      <c r="H47" s="56"/>
      <c r="I47" s="56"/>
      <c r="J47" s="56"/>
      <c r="L47" s="18" t="s">
        <v>21</v>
      </c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 customHeight="1">
      <c r="A48" s="123" t="s">
        <v>172</v>
      </c>
      <c r="B48" s="123"/>
      <c r="C48" s="123"/>
      <c r="D48" s="56"/>
      <c r="E48" s="56"/>
      <c r="F48" s="56"/>
      <c r="G48" s="56"/>
      <c r="H48" s="56"/>
      <c r="I48" s="56"/>
      <c r="J48" s="56"/>
      <c r="L48" s="123" t="s">
        <v>172</v>
      </c>
      <c r="M48" s="123"/>
      <c r="N48" s="123"/>
      <c r="O48" s="56"/>
      <c r="P48" s="56"/>
      <c r="Q48" s="56"/>
      <c r="R48" s="56"/>
      <c r="S48" s="56"/>
      <c r="T48" s="56"/>
      <c r="U48" s="56"/>
    </row>
    <row r="49" spans="1:20" ht="12.75">
      <c r="A49" s="6" t="s">
        <v>67</v>
      </c>
      <c r="B49" s="2"/>
      <c r="C49" s="58"/>
      <c r="D49" s="58"/>
      <c r="E49" s="58"/>
      <c r="F49" s="58"/>
      <c r="G49" s="58"/>
      <c r="H49" s="58"/>
      <c r="I49" s="58"/>
      <c r="L49" s="6" t="s">
        <v>68</v>
      </c>
      <c r="M49" s="2"/>
      <c r="N49" s="58"/>
      <c r="O49" s="58"/>
      <c r="P49" s="58"/>
      <c r="Q49" s="58"/>
      <c r="R49" s="58"/>
      <c r="S49" s="58"/>
      <c r="T49" s="58"/>
    </row>
    <row r="50" spans="1:21" ht="12.75">
      <c r="A50" s="6" t="s">
        <v>69</v>
      </c>
      <c r="B50" s="10"/>
      <c r="C50" s="10"/>
      <c r="D50" s="10"/>
      <c r="E50" s="10"/>
      <c r="F50" s="10"/>
      <c r="G50" s="10"/>
      <c r="H50" s="10"/>
      <c r="I50" s="10"/>
      <c r="J50" s="10"/>
      <c r="L50" s="6" t="s">
        <v>39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43" t="s">
        <v>43</v>
      </c>
      <c r="B51" s="10"/>
      <c r="C51" s="49"/>
      <c r="D51" s="49"/>
      <c r="E51" s="49"/>
      <c r="F51" s="49"/>
      <c r="G51" s="49"/>
      <c r="H51" s="49"/>
      <c r="I51" s="50"/>
      <c r="J51" s="51" t="s">
        <v>40</v>
      </c>
      <c r="L51" s="43" t="s">
        <v>43</v>
      </c>
      <c r="M51" s="10"/>
      <c r="N51" s="49"/>
      <c r="O51" s="49"/>
      <c r="P51" s="49"/>
      <c r="Q51" s="49"/>
      <c r="R51" s="49"/>
      <c r="S51" s="49"/>
      <c r="T51" s="50"/>
      <c r="U51" s="51" t="s">
        <v>40</v>
      </c>
    </row>
    <row r="52" spans="1:21" ht="12.75" customHeight="1">
      <c r="A52" s="13"/>
      <c r="B52" s="118" t="s">
        <v>65</v>
      </c>
      <c r="C52" s="14" t="s">
        <v>51</v>
      </c>
      <c r="D52" s="14"/>
      <c r="E52" s="14"/>
      <c r="F52" s="14"/>
      <c r="G52" s="15"/>
      <c r="H52" s="14" t="s">
        <v>52</v>
      </c>
      <c r="I52" s="14"/>
      <c r="J52" s="14"/>
      <c r="L52" s="13"/>
      <c r="M52" s="118" t="s">
        <v>65</v>
      </c>
      <c r="N52" s="14" t="s">
        <v>51</v>
      </c>
      <c r="O52" s="14"/>
      <c r="P52" s="14"/>
      <c r="Q52" s="14"/>
      <c r="R52" s="15"/>
      <c r="S52" s="14" t="s">
        <v>52</v>
      </c>
      <c r="T52" s="14"/>
      <c r="U52" s="14"/>
    </row>
    <row r="53" spans="1:21" ht="27.75" customHeight="1">
      <c r="A53" s="16" t="s">
        <v>11</v>
      </c>
      <c r="B53" s="119"/>
      <c r="C53" s="17" t="s">
        <v>53</v>
      </c>
      <c r="D53" s="17" t="s">
        <v>54</v>
      </c>
      <c r="E53" s="17" t="s">
        <v>55</v>
      </c>
      <c r="F53" s="17" t="s">
        <v>56</v>
      </c>
      <c r="G53" s="17"/>
      <c r="H53" s="17" t="s">
        <v>53</v>
      </c>
      <c r="I53" s="17" t="s">
        <v>57</v>
      </c>
      <c r="J53" s="17" t="s">
        <v>66</v>
      </c>
      <c r="L53" s="16" t="s">
        <v>11</v>
      </c>
      <c r="M53" s="119"/>
      <c r="N53" s="17" t="s">
        <v>53</v>
      </c>
      <c r="O53" s="17" t="s">
        <v>54</v>
      </c>
      <c r="P53" s="17" t="s">
        <v>55</v>
      </c>
      <c r="Q53" s="17" t="s">
        <v>56</v>
      </c>
      <c r="R53" s="17"/>
      <c r="S53" s="17" t="s">
        <v>53</v>
      </c>
      <c r="T53" s="17" t="s">
        <v>57</v>
      </c>
      <c r="U53" s="17" t="s">
        <v>66</v>
      </c>
    </row>
    <row r="54" spans="1:21" ht="12.75">
      <c r="A54" s="44" t="s">
        <v>18</v>
      </c>
      <c r="B54" s="52">
        <f>+B33/$B$35*$B$46</f>
        <v>-10.395028094670526</v>
      </c>
      <c r="C54" s="52">
        <f>+C33/$C$35*$C$46</f>
        <v>-17.832167832167837</v>
      </c>
      <c r="D54" s="52">
        <f>+D33/$D$35*$D$46</f>
        <v>28.345669133826764</v>
      </c>
      <c r="E54" s="52">
        <f>+E33/$E$35*$E$46</f>
        <v>31.991951710261546</v>
      </c>
      <c r="F54" s="52">
        <f>+F33/$F$35*$F$46</f>
        <v>8.245473714825856</v>
      </c>
      <c r="G54" s="52"/>
      <c r="H54" s="52">
        <f>+H33/$H$35*$H$46</f>
        <v>-10.590631364562112</v>
      </c>
      <c r="I54" s="52">
        <f>+I33/$I$35*$I$46</f>
        <v>-1.9812304483837364</v>
      </c>
      <c r="J54" s="52">
        <f>+J33/$J$35*$J$46</f>
        <v>-3.4446944781029933</v>
      </c>
      <c r="L54" s="44" t="s">
        <v>18</v>
      </c>
      <c r="M54" s="52">
        <f>+M33/$M$35*$M$46</f>
        <v>-25.818521983161833</v>
      </c>
      <c r="N54" s="52">
        <f>+N33/$N$35*$N$46</f>
        <v>-27.225419370637937</v>
      </c>
      <c r="O54" s="52">
        <f>+O33/$O$35*$O$46</f>
        <v>19.757534446662444</v>
      </c>
      <c r="P54" s="52">
        <f>+P33/$P$35*$P$46</f>
        <v>-45.82441113490364</v>
      </c>
      <c r="Q54" s="52">
        <f>+Q33/$Q$35*$Q$46</f>
        <v>5.969349850550285</v>
      </c>
      <c r="R54" s="52"/>
      <c r="S54" s="52">
        <f>+S33/$S$35*$S$46</f>
        <v>3.391572456320655</v>
      </c>
      <c r="T54" s="52">
        <f>+T33/$T$35*$T$46</f>
        <v>4.7036328871893</v>
      </c>
      <c r="U54" s="52">
        <f>+U33/$U$35*$U$46</f>
        <v>4.347826086956521</v>
      </c>
    </row>
    <row r="55" spans="1:21" ht="12.75">
      <c r="A55" s="57" t="s">
        <v>19</v>
      </c>
      <c r="B55" s="53">
        <f>+B34/$B$35*$B$46</f>
        <v>-47.30120892218628</v>
      </c>
      <c r="C55" s="53">
        <f>+C34/$C$35*$C$46</f>
        <v>-0.5827505827505829</v>
      </c>
      <c r="D55" s="53">
        <f>+D34/$D$35*$D$46</f>
        <v>18.170300726812027</v>
      </c>
      <c r="E55" s="53">
        <f>+E34/$E$35*$E$46</f>
        <v>-20.523138832997972</v>
      </c>
      <c r="F55" s="53">
        <f>+F34/$F$35*$F$46</f>
        <v>9.281611284810587</v>
      </c>
      <c r="G55" s="53"/>
      <c r="H55" s="53">
        <f>+H34/$H$35*$H$46</f>
        <v>5.498981670061097</v>
      </c>
      <c r="I55" s="53">
        <f>+I34/$I$35*$I$46</f>
        <v>3.3368091762252408</v>
      </c>
      <c r="J55" s="53">
        <f>+J34/$J$35*$J$46</f>
        <v>3.704344815648445</v>
      </c>
      <c r="L55" s="57" t="s">
        <v>19</v>
      </c>
      <c r="M55" s="53">
        <f>+M34/$M$35*$M$46</f>
        <v>-5.369504209541628</v>
      </c>
      <c r="N55" s="53">
        <f>+N34/$N$35*$N$46</f>
        <v>-5.19774703073344</v>
      </c>
      <c r="O55" s="53">
        <f>+O34/$O$35*$O$46</f>
        <v>2.663226057743804</v>
      </c>
      <c r="P55" s="53">
        <f>+P34/$P$35*$P$46</f>
        <v>1.7130620985010707</v>
      </c>
      <c r="Q55" s="53">
        <f>+Q34/$Q$35*$Q$46</f>
        <v>0.43711881684203246</v>
      </c>
      <c r="R55" s="53"/>
      <c r="S55" s="53">
        <f>+S34/$S$35*$S$46</f>
        <v>-7.3997944501541575</v>
      </c>
      <c r="T55" s="53">
        <f>+T34/$T$35*$T$46</f>
        <v>5.65965583173997</v>
      </c>
      <c r="U55" s="53">
        <f>+U34/$U$35*$U$46</f>
        <v>2.118171683389074</v>
      </c>
    </row>
    <row r="56" spans="1:21" ht="12.75">
      <c r="A56" s="54" t="s">
        <v>20</v>
      </c>
      <c r="B56" s="55">
        <f>+B35/$B$35*$B$46</f>
        <v>-57.696237016856806</v>
      </c>
      <c r="C56" s="55">
        <f>+C35/$C$35*$C$46</f>
        <v>-18.414918414918418</v>
      </c>
      <c r="D56" s="55">
        <f>+D35/$D$35*$D$46</f>
        <v>46.51596986063879</v>
      </c>
      <c r="E56" s="55">
        <f>+E35/$E$35*$E$46</f>
        <v>11.468812877263574</v>
      </c>
      <c r="F56" s="55">
        <f>+F35/$F$35*$F$46</f>
        <v>17.527084999636443</v>
      </c>
      <c r="G56" s="55"/>
      <c r="H56" s="55">
        <f>+H35/$H$35*$H$46</f>
        <v>-5.091649694501015</v>
      </c>
      <c r="I56" s="55">
        <f>+I35/$I$35*$I$46</f>
        <v>1.355578727841504</v>
      </c>
      <c r="J56" s="55">
        <f>+J35/$J$35*$J$46</f>
        <v>0.25965033754545175</v>
      </c>
      <c r="L56" s="54" t="s">
        <v>20</v>
      </c>
      <c r="M56" s="55">
        <f>+M35/$M$35*$M$46</f>
        <v>-31.18802619270346</v>
      </c>
      <c r="N56" s="55">
        <f>+N35/$N$35*$N$46</f>
        <v>-32.423166401371375</v>
      </c>
      <c r="O56" s="55">
        <f>+O35/$O$35*$O$46</f>
        <v>22.420760504406246</v>
      </c>
      <c r="P56" s="55">
        <f>+P35/$P$35*$P$46</f>
        <v>-44.11134903640257</v>
      </c>
      <c r="Q56" s="55">
        <f>+Q35/$Q$35*$Q$46</f>
        <v>6.406468667392318</v>
      </c>
      <c r="R56" s="55"/>
      <c r="S56" s="55">
        <f>+S35/$S$35*$S$46</f>
        <v>-4.0082219938335015</v>
      </c>
      <c r="T56" s="55">
        <f>+T35/$T$35*$T$46</f>
        <v>10.363288718929269</v>
      </c>
      <c r="U56" s="55">
        <f>+U35/$U$35*$U$46</f>
        <v>6.465997770345595</v>
      </c>
    </row>
    <row r="57" spans="1:12" ht="12.75">
      <c r="A57" s="18" t="s">
        <v>21</v>
      </c>
      <c r="L57" s="18" t="s">
        <v>21</v>
      </c>
    </row>
    <row r="58" spans="1:14" ht="10.5" customHeight="1">
      <c r="A58" s="123" t="s">
        <v>172</v>
      </c>
      <c r="B58" s="123"/>
      <c r="C58" s="123"/>
      <c r="L58" s="123" t="s">
        <v>172</v>
      </c>
      <c r="M58" s="123"/>
      <c r="N58" s="123"/>
    </row>
  </sheetData>
  <mergeCells count="24">
    <mergeCell ref="A58:C58"/>
    <mergeCell ref="L58:N58"/>
    <mergeCell ref="A15:C15"/>
    <mergeCell ref="L15:N15"/>
    <mergeCell ref="A28:C28"/>
    <mergeCell ref="L28:N28"/>
    <mergeCell ref="I19:J19"/>
    <mergeCell ref="B42:B43"/>
    <mergeCell ref="M42:M43"/>
    <mergeCell ref="B52:B53"/>
    <mergeCell ref="A26:J26"/>
    <mergeCell ref="L26:U26"/>
    <mergeCell ref="B20:B21"/>
    <mergeCell ref="M20:M21"/>
    <mergeCell ref="M52:M53"/>
    <mergeCell ref="A48:C48"/>
    <mergeCell ref="L48:N48"/>
    <mergeCell ref="T6:U6"/>
    <mergeCell ref="I6:J6"/>
    <mergeCell ref="A13:J13"/>
    <mergeCell ref="L13:U13"/>
    <mergeCell ref="B7:B8"/>
    <mergeCell ref="M7:M8"/>
    <mergeCell ref="T19:U19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workbookViewId="0" topLeftCell="A39">
      <selection activeCell="H50" sqref="H50"/>
    </sheetView>
  </sheetViews>
  <sheetFormatPr defaultColWidth="11.421875" defaultRowHeight="12.75"/>
  <cols>
    <col min="1" max="1" width="10.8515625" style="67" customWidth="1"/>
    <col min="2" max="2" width="9.57421875" style="67" customWidth="1"/>
    <col min="3" max="3" width="9.7109375" style="67" customWidth="1"/>
    <col min="4" max="4" width="10.28125" style="67" customWidth="1"/>
    <col min="5" max="5" width="8.57421875" style="67" customWidth="1"/>
    <col min="6" max="6" width="10.00390625" style="67" customWidth="1"/>
    <col min="7" max="7" width="9.00390625" style="67" customWidth="1"/>
    <col min="8" max="8" width="10.8515625" style="67" customWidth="1"/>
    <col min="9" max="9" width="9.7109375" style="67" customWidth="1"/>
    <col min="10" max="10" width="6.57421875" style="67" customWidth="1"/>
    <col min="11" max="11" width="10.8515625" style="67" customWidth="1"/>
    <col min="12" max="12" width="9.8515625" style="67" customWidth="1"/>
    <col min="13" max="14" width="10.00390625" style="67" customWidth="1"/>
    <col min="15" max="15" width="9.140625" style="67" customWidth="1"/>
    <col min="16" max="16" width="9.8515625" style="67" customWidth="1"/>
    <col min="17" max="18" width="7.8515625" style="67" customWidth="1"/>
    <col min="19" max="19" width="10.140625" style="67" customWidth="1"/>
    <col min="20" max="16384" width="11.421875" style="67" customWidth="1"/>
  </cols>
  <sheetData>
    <row r="1" spans="1:19" ht="12.75">
      <c r="A1" s="66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8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8" t="s">
        <v>72</v>
      </c>
      <c r="L4" s="30"/>
      <c r="M4" s="30"/>
      <c r="N4" s="30"/>
      <c r="O4" s="30"/>
      <c r="P4" s="30"/>
      <c r="Q4" s="30"/>
      <c r="R4" s="30"/>
      <c r="S4" s="30"/>
    </row>
    <row r="5" spans="1:19" ht="12.75">
      <c r="A5" s="8" t="s">
        <v>73</v>
      </c>
      <c r="B5" s="31"/>
      <c r="C5" s="31"/>
      <c r="D5" s="31"/>
      <c r="E5" s="31"/>
      <c r="F5" s="31"/>
      <c r="G5" s="31"/>
      <c r="H5" s="31"/>
      <c r="I5" s="31"/>
      <c r="J5" s="30"/>
      <c r="K5" s="8" t="s">
        <v>74</v>
      </c>
      <c r="L5" s="31"/>
      <c r="M5" s="31"/>
      <c r="N5" s="31"/>
      <c r="O5" s="31"/>
      <c r="P5" s="31"/>
      <c r="Q5" s="31"/>
      <c r="R5" s="31"/>
      <c r="S5" s="31"/>
    </row>
    <row r="6" spans="1:19" ht="12.75">
      <c r="A6" s="8" t="s">
        <v>75</v>
      </c>
      <c r="B6" s="31"/>
      <c r="C6" s="31"/>
      <c r="D6" s="31"/>
      <c r="E6" s="31"/>
      <c r="F6" s="31"/>
      <c r="G6" s="31"/>
      <c r="H6" s="31"/>
      <c r="I6" s="31"/>
      <c r="J6" s="30"/>
      <c r="K6" s="8" t="s">
        <v>75</v>
      </c>
      <c r="L6" s="31"/>
      <c r="M6" s="31"/>
      <c r="N6" s="31"/>
      <c r="O6" s="31"/>
      <c r="P6" s="31"/>
      <c r="Q6" s="31"/>
      <c r="R6" s="31"/>
      <c r="S6" s="31"/>
    </row>
    <row r="7" spans="1:19" ht="12.75">
      <c r="A7" s="8" t="s">
        <v>48</v>
      </c>
      <c r="B7" s="31"/>
      <c r="C7" s="31"/>
      <c r="D7" s="31"/>
      <c r="E7" s="31"/>
      <c r="F7" s="31"/>
      <c r="G7" s="31"/>
      <c r="H7" s="129" t="s">
        <v>7</v>
      </c>
      <c r="I7" s="128"/>
      <c r="J7" s="30"/>
      <c r="K7" s="8" t="s">
        <v>6</v>
      </c>
      <c r="L7" s="31"/>
      <c r="M7" s="31"/>
      <c r="N7" s="31"/>
      <c r="O7" s="31"/>
      <c r="P7" s="31"/>
      <c r="Q7" s="31"/>
      <c r="R7" s="128" t="s">
        <v>49</v>
      </c>
      <c r="S7" s="128"/>
    </row>
    <row r="8" spans="1:19" ht="12.75">
      <c r="A8" s="124" t="s">
        <v>76</v>
      </c>
      <c r="B8" s="68" t="s">
        <v>77</v>
      </c>
      <c r="C8" s="68" t="s">
        <v>78</v>
      </c>
      <c r="D8" s="68" t="s">
        <v>79</v>
      </c>
      <c r="E8" s="68" t="s">
        <v>80</v>
      </c>
      <c r="F8" s="68" t="s">
        <v>81</v>
      </c>
      <c r="G8" s="68" t="s">
        <v>82</v>
      </c>
      <c r="H8" s="68" t="s">
        <v>83</v>
      </c>
      <c r="I8" s="130" t="s">
        <v>20</v>
      </c>
      <c r="J8" s="30"/>
      <c r="K8" s="126" t="s">
        <v>76</v>
      </c>
      <c r="L8" s="68" t="s">
        <v>77</v>
      </c>
      <c r="M8" s="68" t="s">
        <v>78</v>
      </c>
      <c r="N8" s="68" t="s">
        <v>79</v>
      </c>
      <c r="O8" s="68" t="s">
        <v>80</v>
      </c>
      <c r="P8" s="68" t="s">
        <v>81</v>
      </c>
      <c r="Q8" s="68" t="s">
        <v>82</v>
      </c>
      <c r="R8" s="68" t="s">
        <v>83</v>
      </c>
      <c r="S8" s="124" t="s">
        <v>20</v>
      </c>
    </row>
    <row r="9" spans="1:19" ht="12.75">
      <c r="A9" s="125"/>
      <c r="B9" s="69" t="s">
        <v>84</v>
      </c>
      <c r="C9" s="69" t="s">
        <v>85</v>
      </c>
      <c r="D9" s="69" t="s">
        <v>84</v>
      </c>
      <c r="E9" s="69" t="s">
        <v>84</v>
      </c>
      <c r="F9" s="69" t="s">
        <v>85</v>
      </c>
      <c r="G9" s="69" t="s">
        <v>84</v>
      </c>
      <c r="H9" s="69" t="s">
        <v>84</v>
      </c>
      <c r="I9" s="131"/>
      <c r="J9" s="30"/>
      <c r="K9" s="127"/>
      <c r="L9" s="69" t="s">
        <v>84</v>
      </c>
      <c r="M9" s="69" t="s">
        <v>85</v>
      </c>
      <c r="N9" s="69" t="s">
        <v>84</v>
      </c>
      <c r="O9" s="69" t="s">
        <v>84</v>
      </c>
      <c r="P9" s="69" t="s">
        <v>85</v>
      </c>
      <c r="Q9" s="69" t="s">
        <v>84</v>
      </c>
      <c r="R9" s="69" t="s">
        <v>84</v>
      </c>
      <c r="S9" s="132"/>
    </row>
    <row r="10" spans="1:19" ht="12.75">
      <c r="A10" s="18" t="s">
        <v>86</v>
      </c>
      <c r="B10" s="31">
        <f>+'[4]Tablas'!C26</f>
        <v>770190</v>
      </c>
      <c r="C10" s="31">
        <f>+'[4]Tablas'!D26</f>
        <v>283385</v>
      </c>
      <c r="D10" s="31">
        <f>+'[4]Tablas'!E26</f>
        <v>104215</v>
      </c>
      <c r="E10" s="31">
        <f>+'[4]Tablas'!F26</f>
        <v>46807</v>
      </c>
      <c r="F10" s="31">
        <f>+'[4]Tablas'!G26</f>
        <v>148803</v>
      </c>
      <c r="G10" s="31">
        <f>+'[4]Tablas'!H26</f>
        <v>67930</v>
      </c>
      <c r="H10" s="31">
        <f>+'[4]Tablas'!I26</f>
        <v>15883</v>
      </c>
      <c r="I10" s="31">
        <f>SUM(B10:H10)</f>
        <v>1437213</v>
      </c>
      <c r="J10" s="30"/>
      <c r="K10" s="18" t="s">
        <v>86</v>
      </c>
      <c r="L10" s="31">
        <f>+'[4]Tablas'!M26</f>
        <v>15560</v>
      </c>
      <c r="M10" s="31">
        <f>+'[4]Tablas'!N26</f>
        <v>5000</v>
      </c>
      <c r="N10" s="31">
        <f>+'[4]Tablas'!O26</f>
        <v>1580</v>
      </c>
      <c r="O10" s="31">
        <f>+'[4]Tablas'!P26</f>
        <v>762</v>
      </c>
      <c r="P10" s="31">
        <f>+'[4]Tablas'!Q26</f>
        <v>2858</v>
      </c>
      <c r="Q10" s="31">
        <f>+'[4]Tablas'!R26</f>
        <v>1520</v>
      </c>
      <c r="R10" s="31">
        <f>+'[4]Tablas'!S26</f>
        <v>226</v>
      </c>
      <c r="S10" s="31">
        <f>SUM(L10:R10)</f>
        <v>27506</v>
      </c>
    </row>
    <row r="11" spans="1:19" ht="12.75">
      <c r="A11" s="18" t="s">
        <v>87</v>
      </c>
      <c r="B11" s="31">
        <f>+'[4]Tablas'!C27</f>
        <v>3384199</v>
      </c>
      <c r="C11" s="31">
        <f>+'[4]Tablas'!D27</f>
        <v>1602699</v>
      </c>
      <c r="D11" s="31">
        <f>+'[4]Tablas'!E27</f>
        <v>1048831</v>
      </c>
      <c r="E11" s="31">
        <f>+'[4]Tablas'!F27</f>
        <v>452796</v>
      </c>
      <c r="F11" s="31">
        <f>+'[4]Tablas'!G27</f>
        <v>526704</v>
      </c>
      <c r="G11" s="31">
        <f>+'[4]Tablas'!H27</f>
        <v>354248</v>
      </c>
      <c r="H11" s="31">
        <f>+'[4]Tablas'!I27</f>
        <v>97358</v>
      </c>
      <c r="I11" s="31">
        <f>SUM(B11:H11)</f>
        <v>7466835</v>
      </c>
      <c r="J11" s="30"/>
      <c r="K11" s="18" t="s">
        <v>87</v>
      </c>
      <c r="L11" s="31">
        <f>+'[4]Tablas'!M27</f>
        <v>27105</v>
      </c>
      <c r="M11" s="31">
        <f>+'[4]Tablas'!N27</f>
        <v>12225</v>
      </c>
      <c r="N11" s="31">
        <f>+'[4]Tablas'!O27</f>
        <v>7541</v>
      </c>
      <c r="O11" s="31">
        <f>+'[4]Tablas'!P27</f>
        <v>2683</v>
      </c>
      <c r="P11" s="31">
        <f>+'[4]Tablas'!Q27</f>
        <v>4467</v>
      </c>
      <c r="Q11" s="31">
        <f>+'[4]Tablas'!R27</f>
        <v>3124</v>
      </c>
      <c r="R11" s="31">
        <f>+'[4]Tablas'!S27</f>
        <v>734</v>
      </c>
      <c r="S11" s="31">
        <f>SUM(L11:R11)</f>
        <v>57879</v>
      </c>
    </row>
    <row r="12" spans="1:19" s="71" customFormat="1" ht="12.75">
      <c r="A12" s="20" t="s">
        <v>20</v>
      </c>
      <c r="B12" s="21">
        <f aca="true" t="shared" si="0" ref="B12:H12">SUM(B10:B11)</f>
        <v>4154389</v>
      </c>
      <c r="C12" s="21">
        <f t="shared" si="0"/>
        <v>1886084</v>
      </c>
      <c r="D12" s="21">
        <f t="shared" si="0"/>
        <v>1153046</v>
      </c>
      <c r="E12" s="21">
        <f t="shared" si="0"/>
        <v>499603</v>
      </c>
      <c r="F12" s="21">
        <f t="shared" si="0"/>
        <v>675507</v>
      </c>
      <c r="G12" s="21">
        <f t="shared" si="0"/>
        <v>422178</v>
      </c>
      <c r="H12" s="21">
        <f t="shared" si="0"/>
        <v>113241</v>
      </c>
      <c r="I12" s="21">
        <f>SUM(B12:H12)</f>
        <v>8904048</v>
      </c>
      <c r="J12" s="70"/>
      <c r="K12" s="20" t="s">
        <v>20</v>
      </c>
      <c r="L12" s="21">
        <f aca="true" t="shared" si="1" ref="L12:R12">SUM(L10:L11)</f>
        <v>42665</v>
      </c>
      <c r="M12" s="21">
        <f t="shared" si="1"/>
        <v>17225</v>
      </c>
      <c r="N12" s="21">
        <f t="shared" si="1"/>
        <v>9121</v>
      </c>
      <c r="O12" s="21">
        <f t="shared" si="1"/>
        <v>3445</v>
      </c>
      <c r="P12" s="21">
        <f t="shared" si="1"/>
        <v>7325</v>
      </c>
      <c r="Q12" s="21">
        <f t="shared" si="1"/>
        <v>4644</v>
      </c>
      <c r="R12" s="21">
        <f t="shared" si="1"/>
        <v>960</v>
      </c>
      <c r="S12" s="21">
        <f>SUM(L12:R12)</f>
        <v>85385</v>
      </c>
    </row>
    <row r="13" spans="1:19" ht="12" customHeight="1">
      <c r="A13" s="18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18" t="s">
        <v>21</v>
      </c>
      <c r="L13" s="30"/>
      <c r="M13" s="30"/>
      <c r="N13" s="30"/>
      <c r="O13" s="30"/>
      <c r="P13" s="30"/>
      <c r="Q13" s="30"/>
      <c r="R13" s="30"/>
      <c r="S13" s="30"/>
    </row>
    <row r="14" spans="1:19" ht="9.75" customHeight="1">
      <c r="A14" s="123" t="s">
        <v>172</v>
      </c>
      <c r="B14" s="123"/>
      <c r="C14" s="123"/>
      <c r="D14" s="30"/>
      <c r="E14" s="30"/>
      <c r="F14" s="30"/>
      <c r="G14" s="30"/>
      <c r="H14" s="30"/>
      <c r="I14" s="30"/>
      <c r="J14" s="30"/>
      <c r="K14" s="123" t="s">
        <v>172</v>
      </c>
      <c r="L14" s="123"/>
      <c r="M14" s="123"/>
      <c r="N14" s="30"/>
      <c r="O14" s="30"/>
      <c r="P14" s="30"/>
      <c r="Q14" s="30"/>
      <c r="R14" s="30"/>
      <c r="S14" s="30"/>
    </row>
    <row r="15" spans="1:19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8" t="s">
        <v>88</v>
      </c>
      <c r="B16" s="30"/>
      <c r="C16" s="30"/>
      <c r="D16" s="30"/>
      <c r="E16" s="30"/>
      <c r="F16" s="30"/>
      <c r="G16" s="30"/>
      <c r="H16" s="30"/>
      <c r="I16" s="30"/>
      <c r="J16" s="30"/>
      <c r="K16" s="8" t="s">
        <v>89</v>
      </c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8" t="s">
        <v>73</v>
      </c>
      <c r="B17" s="31"/>
      <c r="C17" s="31"/>
      <c r="D17" s="31"/>
      <c r="E17" s="31"/>
      <c r="F17" s="31"/>
      <c r="G17" s="31"/>
      <c r="H17" s="31"/>
      <c r="I17" s="31"/>
      <c r="J17" s="30"/>
      <c r="K17" s="8" t="s">
        <v>74</v>
      </c>
      <c r="L17" s="31"/>
      <c r="M17" s="31"/>
      <c r="N17" s="31"/>
      <c r="O17" s="31"/>
      <c r="P17" s="31"/>
      <c r="Q17" s="31"/>
      <c r="R17" s="31"/>
      <c r="S17" s="31"/>
    </row>
    <row r="18" spans="1:19" ht="12.75">
      <c r="A18" s="8" t="s">
        <v>75</v>
      </c>
      <c r="B18" s="31"/>
      <c r="C18" s="31"/>
      <c r="D18" s="31"/>
      <c r="E18" s="31"/>
      <c r="F18" s="31"/>
      <c r="G18" s="31"/>
      <c r="H18" s="31"/>
      <c r="I18" s="31"/>
      <c r="J18" s="30"/>
      <c r="K18" s="8" t="s">
        <v>75</v>
      </c>
      <c r="L18" s="31"/>
      <c r="M18" s="31"/>
      <c r="N18" s="31"/>
      <c r="O18" s="31"/>
      <c r="P18" s="31"/>
      <c r="Q18" s="31"/>
      <c r="R18" s="31"/>
      <c r="S18" s="31"/>
    </row>
    <row r="19" spans="1:19" ht="12.75">
      <c r="A19" s="8" t="s">
        <v>42</v>
      </c>
      <c r="B19" s="31"/>
      <c r="C19" s="31"/>
      <c r="D19" s="31"/>
      <c r="E19" s="31"/>
      <c r="F19" s="31"/>
      <c r="G19" s="31"/>
      <c r="H19" s="128" t="s">
        <v>7</v>
      </c>
      <c r="I19" s="128"/>
      <c r="J19" s="30"/>
      <c r="K19" s="8" t="s">
        <v>42</v>
      </c>
      <c r="L19" s="31"/>
      <c r="M19" s="31"/>
      <c r="N19" s="31"/>
      <c r="O19" s="31"/>
      <c r="P19" s="31"/>
      <c r="Q19" s="31"/>
      <c r="R19" s="128" t="s">
        <v>49</v>
      </c>
      <c r="S19" s="128"/>
    </row>
    <row r="20" spans="1:19" ht="12.75">
      <c r="A20" s="126" t="s">
        <v>76</v>
      </c>
      <c r="B20" s="68" t="s">
        <v>77</v>
      </c>
      <c r="C20" s="68" t="s">
        <v>78</v>
      </c>
      <c r="D20" s="68" t="s">
        <v>79</v>
      </c>
      <c r="E20" s="68" t="s">
        <v>80</v>
      </c>
      <c r="F20" s="68" t="s">
        <v>81</v>
      </c>
      <c r="G20" s="68" t="s">
        <v>82</v>
      </c>
      <c r="H20" s="68" t="s">
        <v>83</v>
      </c>
      <c r="I20" s="124" t="s">
        <v>20</v>
      </c>
      <c r="J20" s="30"/>
      <c r="K20" s="126" t="s">
        <v>76</v>
      </c>
      <c r="L20" s="68" t="s">
        <v>77</v>
      </c>
      <c r="M20" s="68" t="s">
        <v>78</v>
      </c>
      <c r="N20" s="68" t="s">
        <v>79</v>
      </c>
      <c r="O20" s="68" t="s">
        <v>80</v>
      </c>
      <c r="P20" s="68" t="s">
        <v>81</v>
      </c>
      <c r="Q20" s="68" t="s">
        <v>82</v>
      </c>
      <c r="R20" s="68" t="s">
        <v>83</v>
      </c>
      <c r="S20" s="124" t="s">
        <v>20</v>
      </c>
    </row>
    <row r="21" spans="1:19" ht="12.75">
      <c r="A21" s="127"/>
      <c r="B21" s="69" t="s">
        <v>84</v>
      </c>
      <c r="C21" s="69" t="s">
        <v>85</v>
      </c>
      <c r="D21" s="69" t="s">
        <v>84</v>
      </c>
      <c r="E21" s="69" t="s">
        <v>84</v>
      </c>
      <c r="F21" s="69" t="s">
        <v>85</v>
      </c>
      <c r="G21" s="69" t="s">
        <v>84</v>
      </c>
      <c r="H21" s="69" t="s">
        <v>84</v>
      </c>
      <c r="I21" s="132"/>
      <c r="J21" s="30"/>
      <c r="K21" s="127"/>
      <c r="L21" s="69" t="s">
        <v>84</v>
      </c>
      <c r="M21" s="69" t="s">
        <v>85</v>
      </c>
      <c r="N21" s="69" t="s">
        <v>84</v>
      </c>
      <c r="O21" s="69" t="s">
        <v>84</v>
      </c>
      <c r="P21" s="69" t="s">
        <v>85</v>
      </c>
      <c r="Q21" s="69" t="s">
        <v>84</v>
      </c>
      <c r="R21" s="69" t="s">
        <v>84</v>
      </c>
      <c r="S21" s="132"/>
    </row>
    <row r="22" spans="1:19" ht="12.75">
      <c r="A22" s="18" t="s">
        <v>86</v>
      </c>
      <c r="B22" s="31">
        <f>+'[4]Tablas'!C28</f>
        <v>966954</v>
      </c>
      <c r="C22" s="31">
        <f>+'[4]Tablas'!D28</f>
        <v>237474</v>
      </c>
      <c r="D22" s="31">
        <f>+'[4]Tablas'!E28</f>
        <v>144470</v>
      </c>
      <c r="E22" s="31">
        <f>+'[4]Tablas'!F28</f>
        <v>45174</v>
      </c>
      <c r="F22" s="31">
        <f>+'[4]Tablas'!G28</f>
        <v>166501</v>
      </c>
      <c r="G22" s="31">
        <f>+'[4]Tablas'!H28</f>
        <v>68714</v>
      </c>
      <c r="H22" s="31">
        <f>+'[4]Tablas'!I28</f>
        <v>17859</v>
      </c>
      <c r="I22" s="31">
        <f>SUM(B22:H22)</f>
        <v>1647146</v>
      </c>
      <c r="J22" s="30"/>
      <c r="K22" s="18" t="s">
        <v>86</v>
      </c>
      <c r="L22" s="31">
        <f>+'[4]Tablas'!M28</f>
        <v>19375</v>
      </c>
      <c r="M22" s="31">
        <f>+'[4]Tablas'!N28</f>
        <v>4319</v>
      </c>
      <c r="N22" s="31">
        <f>+'[4]Tablas'!O28</f>
        <v>2744</v>
      </c>
      <c r="O22" s="31">
        <f>+'[4]Tablas'!P28</f>
        <v>744</v>
      </c>
      <c r="P22" s="31">
        <f>+'[4]Tablas'!Q28</f>
        <v>3338</v>
      </c>
      <c r="Q22" s="31">
        <f>+'[4]Tablas'!R28</f>
        <v>1535</v>
      </c>
      <c r="R22" s="31">
        <f>+'[4]Tablas'!S28</f>
        <v>272</v>
      </c>
      <c r="S22" s="31">
        <f>SUM(L22:R22)</f>
        <v>32327</v>
      </c>
    </row>
    <row r="23" spans="1:19" ht="12.75">
      <c r="A23" s="18" t="s">
        <v>87</v>
      </c>
      <c r="B23" s="31">
        <f>+'[4]Tablas'!C29</f>
        <v>3690631</v>
      </c>
      <c r="C23" s="31">
        <f>+'[4]Tablas'!D29</f>
        <v>1633573</v>
      </c>
      <c r="D23" s="31">
        <f>+'[4]Tablas'!E29</f>
        <v>1019556</v>
      </c>
      <c r="E23" s="31">
        <f>+'[4]Tablas'!F29</f>
        <v>491593</v>
      </c>
      <c r="F23" s="31">
        <f>+'[4]Tablas'!G29</f>
        <v>600634</v>
      </c>
      <c r="G23" s="31">
        <f>+'[4]Tablas'!H29</f>
        <v>358736</v>
      </c>
      <c r="H23" s="31">
        <f>+'[4]Tablas'!I29</f>
        <v>109762</v>
      </c>
      <c r="I23" s="31">
        <f>SUM(B23:H23)</f>
        <v>7904485</v>
      </c>
      <c r="J23" s="30"/>
      <c r="K23" s="18" t="s">
        <v>87</v>
      </c>
      <c r="L23" s="31">
        <f>+'[4]Tablas'!M29</f>
        <v>29760</v>
      </c>
      <c r="M23" s="31">
        <f>+'[4]Tablas'!N29</f>
        <v>12474</v>
      </c>
      <c r="N23" s="31">
        <f>+'[4]Tablas'!O29</f>
        <v>7331</v>
      </c>
      <c r="O23" s="31">
        <f>+'[4]Tablas'!P29</f>
        <v>2940</v>
      </c>
      <c r="P23" s="31">
        <f>+'[4]Tablas'!Q29</f>
        <v>5070</v>
      </c>
      <c r="Q23" s="31">
        <f>+'[4]Tablas'!R29</f>
        <v>3148</v>
      </c>
      <c r="R23" s="31">
        <f>+'[4]Tablas'!S29</f>
        <v>864</v>
      </c>
      <c r="S23" s="31">
        <f>SUM(L23:R23)</f>
        <v>61587</v>
      </c>
    </row>
    <row r="24" spans="1:19" s="71" customFormat="1" ht="12.75">
      <c r="A24" s="20" t="s">
        <v>20</v>
      </c>
      <c r="B24" s="21">
        <f aca="true" t="shared" si="2" ref="B24:H24">SUM(B22:B23)</f>
        <v>4657585</v>
      </c>
      <c r="C24" s="21">
        <f t="shared" si="2"/>
        <v>1871047</v>
      </c>
      <c r="D24" s="21">
        <f t="shared" si="2"/>
        <v>1164026</v>
      </c>
      <c r="E24" s="21">
        <f t="shared" si="2"/>
        <v>536767</v>
      </c>
      <c r="F24" s="21">
        <f t="shared" si="2"/>
        <v>767135</v>
      </c>
      <c r="G24" s="21">
        <f t="shared" si="2"/>
        <v>427450</v>
      </c>
      <c r="H24" s="21">
        <f t="shared" si="2"/>
        <v>127621</v>
      </c>
      <c r="I24" s="21">
        <f>SUM(B24:H24)</f>
        <v>9551631</v>
      </c>
      <c r="J24" s="65"/>
      <c r="K24" s="20" t="s">
        <v>20</v>
      </c>
      <c r="L24" s="21">
        <f aca="true" t="shared" si="3" ref="L24:R24">SUM(L22:L23)</f>
        <v>49135</v>
      </c>
      <c r="M24" s="21">
        <f t="shared" si="3"/>
        <v>16793</v>
      </c>
      <c r="N24" s="21">
        <f t="shared" si="3"/>
        <v>10075</v>
      </c>
      <c r="O24" s="21">
        <f t="shared" si="3"/>
        <v>3684</v>
      </c>
      <c r="P24" s="21">
        <f t="shared" si="3"/>
        <v>8408</v>
      </c>
      <c r="Q24" s="21">
        <f t="shared" si="3"/>
        <v>4683</v>
      </c>
      <c r="R24" s="21">
        <f t="shared" si="3"/>
        <v>1136</v>
      </c>
      <c r="S24" s="21">
        <f>SUM(L24:R24)</f>
        <v>93914</v>
      </c>
    </row>
    <row r="25" spans="1:19" ht="12.75">
      <c r="A25" s="18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18" t="s">
        <v>21</v>
      </c>
      <c r="L25" s="30"/>
      <c r="M25" s="30"/>
      <c r="N25" s="30"/>
      <c r="O25" s="30"/>
      <c r="P25" s="30"/>
      <c r="Q25" s="30"/>
      <c r="R25" s="30"/>
      <c r="S25" s="30"/>
    </row>
    <row r="26" spans="1:19" ht="11.25" customHeight="1">
      <c r="A26" s="123" t="s">
        <v>172</v>
      </c>
      <c r="B26" s="123"/>
      <c r="C26" s="123"/>
      <c r="D26" s="3"/>
      <c r="E26" s="3"/>
      <c r="F26" s="3"/>
      <c r="G26" s="3"/>
      <c r="H26" s="3"/>
      <c r="I26" s="3"/>
      <c r="J26" s="3"/>
      <c r="K26" s="123" t="s">
        <v>172</v>
      </c>
      <c r="L26" s="123"/>
      <c r="M26" s="123"/>
      <c r="N26" s="3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hidden="1">
      <c r="A28" s="3"/>
      <c r="B28" s="9"/>
      <c r="C28" s="9"/>
      <c r="D28" s="9"/>
      <c r="E28" s="9"/>
      <c r="F28" s="9"/>
      <c r="G28" s="9"/>
      <c r="H28" s="9"/>
      <c r="I28" s="9"/>
      <c r="J28" s="3"/>
      <c r="K28" s="3"/>
      <c r="L28" s="9"/>
      <c r="M28" s="9"/>
      <c r="N28" s="9"/>
      <c r="O28" s="9"/>
      <c r="P28" s="9"/>
      <c r="Q28" s="9"/>
      <c r="R28" s="9"/>
      <c r="S28" s="9"/>
    </row>
    <row r="29" spans="1:19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3"/>
      <c r="K29" s="6" t="s">
        <v>26</v>
      </c>
      <c r="L29" s="9"/>
      <c r="M29" s="9"/>
      <c r="N29" s="9"/>
      <c r="O29" s="9"/>
      <c r="P29" s="9"/>
      <c r="Q29" s="9"/>
      <c r="R29" s="9"/>
      <c r="S29" s="9"/>
    </row>
    <row r="30" spans="1:19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3"/>
      <c r="K30" s="43" t="s">
        <v>27</v>
      </c>
      <c r="L30" s="9"/>
      <c r="M30" s="9"/>
      <c r="N30" s="9"/>
      <c r="O30" s="9"/>
      <c r="P30" s="9"/>
      <c r="Q30" s="9"/>
      <c r="R30" s="9"/>
      <c r="S30" s="9"/>
    </row>
    <row r="31" spans="1:19" ht="12.75" hidden="1">
      <c r="A31" s="13"/>
      <c r="B31" s="72" t="s">
        <v>84</v>
      </c>
      <c r="C31" s="73" t="s">
        <v>85</v>
      </c>
      <c r="D31" s="73" t="s">
        <v>84</v>
      </c>
      <c r="E31" s="73" t="s">
        <v>84</v>
      </c>
      <c r="F31" s="73" t="s">
        <v>85</v>
      </c>
      <c r="G31" s="73" t="s">
        <v>84</v>
      </c>
      <c r="H31" s="72" t="s">
        <v>84</v>
      </c>
      <c r="I31" s="72" t="s">
        <v>90</v>
      </c>
      <c r="J31" s="3"/>
      <c r="K31" s="13"/>
      <c r="L31" s="72" t="s">
        <v>84</v>
      </c>
      <c r="M31" s="73" t="s">
        <v>85</v>
      </c>
      <c r="N31" s="73" t="s">
        <v>84</v>
      </c>
      <c r="O31" s="73" t="s">
        <v>84</v>
      </c>
      <c r="P31" s="73" t="s">
        <v>85</v>
      </c>
      <c r="Q31" s="73" t="s">
        <v>84</v>
      </c>
      <c r="R31" s="72" t="s">
        <v>84</v>
      </c>
      <c r="S31" s="72" t="s">
        <v>90</v>
      </c>
    </row>
    <row r="32" spans="1:19" ht="12.75" hidden="1">
      <c r="A32" s="16" t="s">
        <v>11</v>
      </c>
      <c r="B32" s="74" t="s">
        <v>77</v>
      </c>
      <c r="C32" s="11" t="s">
        <v>78</v>
      </c>
      <c r="D32" s="11" t="s">
        <v>79</v>
      </c>
      <c r="E32" s="11" t="s">
        <v>91</v>
      </c>
      <c r="F32" s="11" t="s">
        <v>92</v>
      </c>
      <c r="G32" s="11" t="s">
        <v>82</v>
      </c>
      <c r="H32" s="74" t="s">
        <v>83</v>
      </c>
      <c r="I32" s="74" t="s">
        <v>93</v>
      </c>
      <c r="J32" s="3"/>
      <c r="K32" s="16" t="s">
        <v>11</v>
      </c>
      <c r="L32" s="74" t="s">
        <v>77</v>
      </c>
      <c r="M32" s="11" t="s">
        <v>78</v>
      </c>
      <c r="N32" s="11" t="s">
        <v>79</v>
      </c>
      <c r="O32" s="11" t="s">
        <v>91</v>
      </c>
      <c r="P32" s="11" t="s">
        <v>92</v>
      </c>
      <c r="Q32" s="11" t="s">
        <v>82</v>
      </c>
      <c r="R32" s="74" t="s">
        <v>83</v>
      </c>
      <c r="S32" s="74" t="s">
        <v>93</v>
      </c>
    </row>
    <row r="33" spans="1:19" ht="12.75" hidden="1">
      <c r="A33" s="41" t="s">
        <v>18</v>
      </c>
      <c r="B33" s="75">
        <f aca="true" t="shared" si="4" ref="B33:I35">+B22-B10</f>
        <v>196764</v>
      </c>
      <c r="C33" s="75">
        <f t="shared" si="4"/>
        <v>-45911</v>
      </c>
      <c r="D33" s="75">
        <f t="shared" si="4"/>
        <v>40255</v>
      </c>
      <c r="E33" s="75">
        <f t="shared" si="4"/>
        <v>-1633</v>
      </c>
      <c r="F33" s="75">
        <f t="shared" si="4"/>
        <v>17698</v>
      </c>
      <c r="G33" s="75">
        <f t="shared" si="4"/>
        <v>784</v>
      </c>
      <c r="H33" s="75">
        <f t="shared" si="4"/>
        <v>1976</v>
      </c>
      <c r="I33" s="75">
        <f t="shared" si="4"/>
        <v>209933</v>
      </c>
      <c r="J33" s="3"/>
      <c r="K33" s="41" t="s">
        <v>18</v>
      </c>
      <c r="L33" s="9">
        <f aca="true" t="shared" si="5" ref="L33:S35">+L22-L10</f>
        <v>3815</v>
      </c>
      <c r="M33" s="9">
        <f t="shared" si="5"/>
        <v>-681</v>
      </c>
      <c r="N33" s="9">
        <f t="shared" si="5"/>
        <v>1164</v>
      </c>
      <c r="O33" s="9">
        <f t="shared" si="5"/>
        <v>-18</v>
      </c>
      <c r="P33" s="9">
        <f t="shared" si="5"/>
        <v>480</v>
      </c>
      <c r="Q33" s="9">
        <f t="shared" si="5"/>
        <v>15</v>
      </c>
      <c r="R33" s="9">
        <f t="shared" si="5"/>
        <v>46</v>
      </c>
      <c r="S33" s="9">
        <f t="shared" si="5"/>
        <v>4821</v>
      </c>
    </row>
    <row r="34" spans="1:19" ht="12.75" hidden="1">
      <c r="A34" s="41" t="s">
        <v>19</v>
      </c>
      <c r="B34" s="9">
        <f t="shared" si="4"/>
        <v>306432</v>
      </c>
      <c r="C34" s="9">
        <f t="shared" si="4"/>
        <v>30874</v>
      </c>
      <c r="D34" s="9">
        <f t="shared" si="4"/>
        <v>-29275</v>
      </c>
      <c r="E34" s="9">
        <f t="shared" si="4"/>
        <v>38797</v>
      </c>
      <c r="F34" s="9">
        <f t="shared" si="4"/>
        <v>73930</v>
      </c>
      <c r="G34" s="9">
        <f t="shared" si="4"/>
        <v>4488</v>
      </c>
      <c r="H34" s="9">
        <f t="shared" si="4"/>
        <v>12404</v>
      </c>
      <c r="I34" s="9">
        <f t="shared" si="4"/>
        <v>437650</v>
      </c>
      <c r="J34" s="3"/>
      <c r="K34" s="41" t="s">
        <v>19</v>
      </c>
      <c r="L34" s="9">
        <f t="shared" si="5"/>
        <v>2655</v>
      </c>
      <c r="M34" s="9">
        <f t="shared" si="5"/>
        <v>249</v>
      </c>
      <c r="N34" s="9">
        <f t="shared" si="5"/>
        <v>-210</v>
      </c>
      <c r="O34" s="9">
        <f t="shared" si="5"/>
        <v>257</v>
      </c>
      <c r="P34" s="9">
        <f t="shared" si="5"/>
        <v>603</v>
      </c>
      <c r="Q34" s="9">
        <f t="shared" si="5"/>
        <v>24</v>
      </c>
      <c r="R34" s="9">
        <f t="shared" si="5"/>
        <v>130</v>
      </c>
      <c r="S34" s="9">
        <f t="shared" si="5"/>
        <v>3708</v>
      </c>
    </row>
    <row r="35" spans="1:19" ht="12.75" hidden="1">
      <c r="A35" s="47" t="s">
        <v>20</v>
      </c>
      <c r="B35" s="12">
        <f>+B24-B12</f>
        <v>503196</v>
      </c>
      <c r="C35" s="12">
        <f t="shared" si="4"/>
        <v>-15037</v>
      </c>
      <c r="D35" s="12">
        <f t="shared" si="4"/>
        <v>10980</v>
      </c>
      <c r="E35" s="12">
        <f t="shared" si="4"/>
        <v>37164</v>
      </c>
      <c r="F35" s="12">
        <f t="shared" si="4"/>
        <v>91628</v>
      </c>
      <c r="G35" s="12">
        <f t="shared" si="4"/>
        <v>5272</v>
      </c>
      <c r="H35" s="12">
        <f t="shared" si="4"/>
        <v>14380</v>
      </c>
      <c r="I35" s="12">
        <f t="shared" si="4"/>
        <v>647583</v>
      </c>
      <c r="J35" s="3"/>
      <c r="K35" s="47" t="s">
        <v>20</v>
      </c>
      <c r="L35" s="12">
        <f t="shared" si="5"/>
        <v>6470</v>
      </c>
      <c r="M35" s="12">
        <f t="shared" si="5"/>
        <v>-432</v>
      </c>
      <c r="N35" s="12">
        <f t="shared" si="5"/>
        <v>954</v>
      </c>
      <c r="O35" s="12">
        <f t="shared" si="5"/>
        <v>239</v>
      </c>
      <c r="P35" s="12">
        <f t="shared" si="5"/>
        <v>1083</v>
      </c>
      <c r="Q35" s="12">
        <f t="shared" si="5"/>
        <v>39</v>
      </c>
      <c r="R35" s="12">
        <f t="shared" si="5"/>
        <v>176</v>
      </c>
      <c r="S35" s="12">
        <f t="shared" si="5"/>
        <v>8529</v>
      </c>
    </row>
    <row r="36" spans="1:19" ht="12.75" hidden="1">
      <c r="A36" s="41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41" t="s">
        <v>30</v>
      </c>
      <c r="L36" s="3"/>
      <c r="M36" s="3"/>
      <c r="N36" s="3"/>
      <c r="O36" s="3"/>
      <c r="P36" s="3"/>
      <c r="Q36" s="3"/>
      <c r="R36" s="3"/>
      <c r="S36" s="3"/>
    </row>
    <row r="37" spans="1:19" ht="11.25" customHeight="1" hidden="1">
      <c r="A37" s="123" t="s">
        <v>172</v>
      </c>
      <c r="B37" s="123"/>
      <c r="C37" s="123"/>
      <c r="D37" s="3"/>
      <c r="E37" s="3"/>
      <c r="F37" s="3"/>
      <c r="G37" s="3"/>
      <c r="H37" s="3"/>
      <c r="I37" s="3"/>
      <c r="J37" s="3"/>
      <c r="K37" s="123" t="s">
        <v>172</v>
      </c>
      <c r="L37" s="123"/>
      <c r="M37" s="123"/>
      <c r="N37" s="3"/>
      <c r="O37" s="3"/>
      <c r="P37" s="3"/>
      <c r="Q37" s="3"/>
      <c r="R37" s="3"/>
      <c r="S37" s="3"/>
    </row>
    <row r="38" spans="1:19" ht="12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6" t="s">
        <v>94</v>
      </c>
      <c r="B39" s="9"/>
      <c r="C39" s="9"/>
      <c r="D39" s="9"/>
      <c r="E39" s="9"/>
      <c r="F39" s="9"/>
      <c r="G39" s="9"/>
      <c r="H39" s="9"/>
      <c r="I39" s="9"/>
      <c r="J39" s="3"/>
      <c r="K39" s="6" t="s">
        <v>95</v>
      </c>
      <c r="L39" s="9"/>
      <c r="M39" s="9"/>
      <c r="N39" s="9"/>
      <c r="O39" s="9"/>
      <c r="P39" s="9"/>
      <c r="Q39" s="9"/>
      <c r="R39" s="9"/>
      <c r="S39" s="9"/>
    </row>
    <row r="40" spans="1:19" ht="12.75">
      <c r="A40" s="6" t="s">
        <v>96</v>
      </c>
      <c r="B40" s="9"/>
      <c r="C40" s="9"/>
      <c r="D40" s="9"/>
      <c r="E40" s="9"/>
      <c r="F40" s="9"/>
      <c r="G40" s="9"/>
      <c r="H40" s="9"/>
      <c r="I40" s="9"/>
      <c r="J40" s="3"/>
      <c r="K40" s="6" t="s">
        <v>97</v>
      </c>
      <c r="L40" s="9"/>
      <c r="M40" s="9"/>
      <c r="N40" s="9"/>
      <c r="O40" s="9"/>
      <c r="P40" s="9"/>
      <c r="Q40" s="9"/>
      <c r="R40" s="9"/>
      <c r="S40" s="9"/>
    </row>
    <row r="41" spans="1:19" ht="12.75">
      <c r="A41" s="6" t="s">
        <v>75</v>
      </c>
      <c r="B41" s="9"/>
      <c r="C41" s="9"/>
      <c r="D41" s="9"/>
      <c r="E41" s="9"/>
      <c r="F41" s="9"/>
      <c r="G41" s="9"/>
      <c r="H41" s="9"/>
      <c r="I41" s="9"/>
      <c r="J41" s="3"/>
      <c r="K41" s="6" t="s">
        <v>75</v>
      </c>
      <c r="L41" s="9"/>
      <c r="M41" s="9"/>
      <c r="N41" s="9"/>
      <c r="O41" s="9"/>
      <c r="P41" s="9"/>
      <c r="Q41" s="9"/>
      <c r="R41" s="9"/>
      <c r="S41" s="9"/>
    </row>
    <row r="42" spans="1:19" ht="12.75">
      <c r="A42" s="43" t="s">
        <v>102</v>
      </c>
      <c r="B42" s="9"/>
      <c r="C42" s="9"/>
      <c r="D42" s="9"/>
      <c r="E42" s="9"/>
      <c r="F42" s="9"/>
      <c r="G42" s="9"/>
      <c r="H42" s="9"/>
      <c r="I42" s="9" t="s">
        <v>35</v>
      </c>
      <c r="J42" s="3"/>
      <c r="K42" s="43" t="s">
        <v>43</v>
      </c>
      <c r="L42" s="9"/>
      <c r="M42" s="9"/>
      <c r="N42" s="9"/>
      <c r="O42" s="9"/>
      <c r="P42" s="9"/>
      <c r="Q42" s="9"/>
      <c r="R42" s="9"/>
      <c r="S42" s="9" t="s">
        <v>35</v>
      </c>
    </row>
    <row r="43" spans="1:19" ht="12.75">
      <c r="A43" s="126" t="s">
        <v>76</v>
      </c>
      <c r="B43" s="68" t="s">
        <v>77</v>
      </c>
      <c r="C43" s="68" t="s">
        <v>78</v>
      </c>
      <c r="D43" s="68" t="s">
        <v>79</v>
      </c>
      <c r="E43" s="68" t="s">
        <v>80</v>
      </c>
      <c r="F43" s="68" t="s">
        <v>81</v>
      </c>
      <c r="G43" s="68" t="s">
        <v>82</v>
      </c>
      <c r="H43" s="68" t="s">
        <v>83</v>
      </c>
      <c r="I43" s="133" t="s">
        <v>20</v>
      </c>
      <c r="J43" s="3"/>
      <c r="K43" s="126" t="s">
        <v>76</v>
      </c>
      <c r="L43" s="68" t="s">
        <v>77</v>
      </c>
      <c r="M43" s="68" t="s">
        <v>78</v>
      </c>
      <c r="N43" s="68" t="s">
        <v>79</v>
      </c>
      <c r="O43" s="68" t="s">
        <v>80</v>
      </c>
      <c r="P43" s="68" t="s">
        <v>81</v>
      </c>
      <c r="Q43" s="68" t="s">
        <v>82</v>
      </c>
      <c r="R43" s="68" t="s">
        <v>83</v>
      </c>
      <c r="S43" s="133" t="s">
        <v>20</v>
      </c>
    </row>
    <row r="44" spans="1:19" ht="12.75">
      <c r="A44" s="127"/>
      <c r="B44" s="69" t="s">
        <v>84</v>
      </c>
      <c r="C44" s="69" t="s">
        <v>85</v>
      </c>
      <c r="D44" s="69" t="s">
        <v>84</v>
      </c>
      <c r="E44" s="69" t="s">
        <v>84</v>
      </c>
      <c r="F44" s="69" t="s">
        <v>85</v>
      </c>
      <c r="G44" s="69" t="s">
        <v>84</v>
      </c>
      <c r="H44" s="69" t="s">
        <v>84</v>
      </c>
      <c r="I44" s="135"/>
      <c r="J44" s="3"/>
      <c r="K44" s="127"/>
      <c r="L44" s="69" t="s">
        <v>84</v>
      </c>
      <c r="M44" s="69" t="s">
        <v>85</v>
      </c>
      <c r="N44" s="69" t="s">
        <v>84</v>
      </c>
      <c r="O44" s="69" t="s">
        <v>84</v>
      </c>
      <c r="P44" s="69" t="s">
        <v>85</v>
      </c>
      <c r="Q44" s="69" t="s">
        <v>84</v>
      </c>
      <c r="R44" s="69" t="s">
        <v>84</v>
      </c>
      <c r="S44" s="134"/>
    </row>
    <row r="45" spans="1:19" ht="12.75">
      <c r="A45" s="41" t="s">
        <v>86</v>
      </c>
      <c r="B45" s="76">
        <f aca="true" t="shared" si="6" ref="B45:I47">+B22/B10*100-100</f>
        <v>25.547462314493828</v>
      </c>
      <c r="C45" s="76">
        <f t="shared" si="6"/>
        <v>-16.200928066058538</v>
      </c>
      <c r="D45" s="76">
        <f t="shared" si="6"/>
        <v>38.62687712901214</v>
      </c>
      <c r="E45" s="76">
        <f t="shared" si="6"/>
        <v>-3.488794411092357</v>
      </c>
      <c r="F45" s="76">
        <f t="shared" si="6"/>
        <v>11.89357741443385</v>
      </c>
      <c r="G45" s="76">
        <f t="shared" si="6"/>
        <v>1.154129250699242</v>
      </c>
      <c r="H45" s="76">
        <f t="shared" si="6"/>
        <v>12.44097462695963</v>
      </c>
      <c r="I45" s="76">
        <f t="shared" si="6"/>
        <v>14.606951092148492</v>
      </c>
      <c r="J45" s="3"/>
      <c r="K45" s="41" t="s">
        <v>86</v>
      </c>
      <c r="L45" s="76">
        <f aca="true" t="shared" si="7" ref="L45:S47">+L22/L10*100-100</f>
        <v>24.517994858611843</v>
      </c>
      <c r="M45" s="76">
        <f t="shared" si="7"/>
        <v>-13.620000000000005</v>
      </c>
      <c r="N45" s="76">
        <f t="shared" si="7"/>
        <v>73.67088607594937</v>
      </c>
      <c r="O45" s="76">
        <f t="shared" si="7"/>
        <v>-2.3622047244094517</v>
      </c>
      <c r="P45" s="76">
        <f t="shared" si="7"/>
        <v>16.794961511546532</v>
      </c>
      <c r="Q45" s="76">
        <f t="shared" si="7"/>
        <v>0.9868421052631646</v>
      </c>
      <c r="R45" s="76">
        <f t="shared" si="7"/>
        <v>20.353982300884965</v>
      </c>
      <c r="S45" s="76">
        <f t="shared" si="7"/>
        <v>17.527084999636443</v>
      </c>
    </row>
    <row r="46" spans="1:19" ht="12.75">
      <c r="A46" s="41" t="s">
        <v>87</v>
      </c>
      <c r="B46" s="77">
        <f t="shared" si="6"/>
        <v>9.054786671823976</v>
      </c>
      <c r="C46" s="77">
        <f t="shared" si="6"/>
        <v>1.9263754454205184</v>
      </c>
      <c r="D46" s="77">
        <f t="shared" si="6"/>
        <v>-2.7912027771871806</v>
      </c>
      <c r="E46" s="77">
        <f t="shared" si="6"/>
        <v>8.5683177413228</v>
      </c>
      <c r="F46" s="77">
        <f t="shared" si="6"/>
        <v>14.036346790607254</v>
      </c>
      <c r="G46" s="77">
        <f t="shared" si="6"/>
        <v>1.2669090580610174</v>
      </c>
      <c r="H46" s="77">
        <f t="shared" si="6"/>
        <v>12.740606832515056</v>
      </c>
      <c r="I46" s="77">
        <f t="shared" si="6"/>
        <v>5.861251788743147</v>
      </c>
      <c r="J46" s="3"/>
      <c r="K46" s="41" t="s">
        <v>87</v>
      </c>
      <c r="L46" s="77">
        <f t="shared" si="7"/>
        <v>9.795240730492537</v>
      </c>
      <c r="M46" s="77">
        <f t="shared" si="7"/>
        <v>2.0368098159509174</v>
      </c>
      <c r="N46" s="77">
        <f t="shared" si="7"/>
        <v>-2.7847765548335843</v>
      </c>
      <c r="O46" s="77">
        <f t="shared" si="7"/>
        <v>9.57882966828177</v>
      </c>
      <c r="P46" s="77">
        <f t="shared" si="7"/>
        <v>13.498992612491605</v>
      </c>
      <c r="Q46" s="77">
        <f t="shared" si="7"/>
        <v>0.7682458386683635</v>
      </c>
      <c r="R46" s="77">
        <f t="shared" si="7"/>
        <v>17.711171662125352</v>
      </c>
      <c r="S46" s="77">
        <f t="shared" si="7"/>
        <v>6.406468667392318</v>
      </c>
    </row>
    <row r="47" spans="1:19" s="71" customFormat="1" ht="12.75">
      <c r="A47" s="54" t="s">
        <v>20</v>
      </c>
      <c r="B47" s="78">
        <f t="shared" si="6"/>
        <v>12.11239486721152</v>
      </c>
      <c r="C47" s="78">
        <f t="shared" si="6"/>
        <v>-0.7972603553182154</v>
      </c>
      <c r="D47" s="78">
        <f t="shared" si="6"/>
        <v>0.9522603608182152</v>
      </c>
      <c r="E47" s="78">
        <f t="shared" si="6"/>
        <v>7.438706332828261</v>
      </c>
      <c r="F47" s="78">
        <f t="shared" si="6"/>
        <v>13.56433019939098</v>
      </c>
      <c r="G47" s="78">
        <f t="shared" si="6"/>
        <v>1.2487623703745925</v>
      </c>
      <c r="H47" s="78">
        <f t="shared" si="6"/>
        <v>12.698580902676596</v>
      </c>
      <c r="I47" s="78">
        <f t="shared" si="6"/>
        <v>7.272905536897369</v>
      </c>
      <c r="J47" s="66"/>
      <c r="K47" s="54" t="s">
        <v>20</v>
      </c>
      <c r="L47" s="78">
        <f t="shared" si="7"/>
        <v>15.164654869330832</v>
      </c>
      <c r="M47" s="78">
        <f t="shared" si="7"/>
        <v>-2.507982583454279</v>
      </c>
      <c r="N47" s="78">
        <f t="shared" si="7"/>
        <v>10.459379454007234</v>
      </c>
      <c r="O47" s="78">
        <f t="shared" si="7"/>
        <v>6.937590711175616</v>
      </c>
      <c r="P47" s="78">
        <f t="shared" si="7"/>
        <v>14.784982935153579</v>
      </c>
      <c r="Q47" s="78">
        <f t="shared" si="7"/>
        <v>0.8397932816537548</v>
      </c>
      <c r="R47" s="78">
        <f t="shared" si="7"/>
        <v>18.33333333333333</v>
      </c>
      <c r="S47" s="78">
        <f t="shared" si="7"/>
        <v>9.98887392399132</v>
      </c>
    </row>
    <row r="48" spans="1:19" ht="12.75">
      <c r="A48" s="18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18" t="s">
        <v>21</v>
      </c>
      <c r="L48" s="3"/>
      <c r="M48" s="3"/>
      <c r="N48" s="3"/>
      <c r="O48" s="3"/>
      <c r="P48" s="3"/>
      <c r="Q48" s="3"/>
      <c r="R48" s="3"/>
      <c r="S48" s="3"/>
    </row>
    <row r="49" spans="1:19" ht="10.5" customHeight="1">
      <c r="A49" s="123" t="s">
        <v>172</v>
      </c>
      <c r="B49" s="123"/>
      <c r="C49" s="123"/>
      <c r="D49" s="3"/>
      <c r="E49" s="3"/>
      <c r="F49" s="3"/>
      <c r="G49" s="3"/>
      <c r="H49" s="3"/>
      <c r="I49" s="3"/>
      <c r="J49" s="3"/>
      <c r="K49" s="123" t="s">
        <v>172</v>
      </c>
      <c r="L49" s="123"/>
      <c r="M49" s="12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6" t="s">
        <v>98</v>
      </c>
      <c r="B51" s="9"/>
      <c r="C51" s="9"/>
      <c r="D51" s="9"/>
      <c r="E51" s="9"/>
      <c r="F51" s="9"/>
      <c r="G51" s="9"/>
      <c r="H51" s="9"/>
      <c r="I51" s="9"/>
      <c r="J51" s="3"/>
      <c r="K51" s="6" t="s">
        <v>99</v>
      </c>
      <c r="L51" s="9"/>
      <c r="M51" s="9"/>
      <c r="N51" s="9"/>
      <c r="O51" s="9"/>
      <c r="P51" s="9"/>
      <c r="Q51" s="9"/>
      <c r="R51" s="9"/>
      <c r="S51" s="9"/>
    </row>
    <row r="52" spans="1:19" ht="12.75">
      <c r="A52" s="6" t="s">
        <v>100</v>
      </c>
      <c r="B52" s="9"/>
      <c r="C52" s="9"/>
      <c r="D52" s="9"/>
      <c r="E52" s="9"/>
      <c r="F52" s="9"/>
      <c r="G52" s="9"/>
      <c r="H52" s="9"/>
      <c r="I52" s="9"/>
      <c r="J52" s="3"/>
      <c r="K52" s="6" t="s">
        <v>101</v>
      </c>
      <c r="L52" s="9"/>
      <c r="M52" s="9"/>
      <c r="N52" s="9"/>
      <c r="O52" s="9"/>
      <c r="P52" s="9"/>
      <c r="Q52" s="9"/>
      <c r="R52" s="9"/>
      <c r="S52" s="9"/>
    </row>
    <row r="53" spans="1:19" ht="12.75">
      <c r="A53" s="6" t="s">
        <v>75</v>
      </c>
      <c r="B53" s="9"/>
      <c r="C53" s="9"/>
      <c r="D53" s="9"/>
      <c r="E53" s="9"/>
      <c r="F53" s="9"/>
      <c r="G53" s="9"/>
      <c r="H53" s="9"/>
      <c r="I53" s="9"/>
      <c r="J53" s="3"/>
      <c r="K53" s="6" t="s">
        <v>75</v>
      </c>
      <c r="L53" s="9"/>
      <c r="M53" s="9"/>
      <c r="N53" s="9"/>
      <c r="O53" s="9"/>
      <c r="P53" s="9"/>
      <c r="Q53" s="9"/>
      <c r="R53" s="9"/>
      <c r="S53" s="9"/>
    </row>
    <row r="54" spans="1:19" ht="12.75">
      <c r="A54" s="43" t="s">
        <v>43</v>
      </c>
      <c r="B54" s="9"/>
      <c r="C54" s="9"/>
      <c r="D54" s="9"/>
      <c r="E54" s="9"/>
      <c r="F54" s="9"/>
      <c r="G54" s="9"/>
      <c r="H54" s="9"/>
      <c r="I54" s="9" t="s">
        <v>40</v>
      </c>
      <c r="J54" s="3"/>
      <c r="K54" s="43" t="s">
        <v>43</v>
      </c>
      <c r="L54" s="9"/>
      <c r="M54" s="9"/>
      <c r="N54" s="9"/>
      <c r="O54" s="9"/>
      <c r="P54" s="9"/>
      <c r="Q54" s="9"/>
      <c r="R54" s="9"/>
      <c r="S54" s="9" t="s">
        <v>40</v>
      </c>
    </row>
    <row r="55" spans="1:19" ht="12.75">
      <c r="A55" s="126" t="s">
        <v>76</v>
      </c>
      <c r="B55" s="68" t="s">
        <v>77</v>
      </c>
      <c r="C55" s="68" t="s">
        <v>78</v>
      </c>
      <c r="D55" s="68" t="s">
        <v>79</v>
      </c>
      <c r="E55" s="68" t="s">
        <v>80</v>
      </c>
      <c r="F55" s="68" t="s">
        <v>81</v>
      </c>
      <c r="G55" s="68" t="s">
        <v>82</v>
      </c>
      <c r="H55" s="68" t="s">
        <v>83</v>
      </c>
      <c r="I55" s="133" t="s">
        <v>20</v>
      </c>
      <c r="J55" s="3"/>
      <c r="K55" s="126" t="s">
        <v>76</v>
      </c>
      <c r="L55" s="68" t="s">
        <v>77</v>
      </c>
      <c r="M55" s="68" t="s">
        <v>78</v>
      </c>
      <c r="N55" s="68" t="s">
        <v>79</v>
      </c>
      <c r="O55" s="68" t="s">
        <v>80</v>
      </c>
      <c r="P55" s="68" t="s">
        <v>81</v>
      </c>
      <c r="Q55" s="68" t="s">
        <v>82</v>
      </c>
      <c r="R55" s="68" t="s">
        <v>83</v>
      </c>
      <c r="S55" s="133" t="s">
        <v>20</v>
      </c>
    </row>
    <row r="56" spans="1:19" ht="12.75">
      <c r="A56" s="127"/>
      <c r="B56" s="69" t="s">
        <v>84</v>
      </c>
      <c r="C56" s="69" t="s">
        <v>85</v>
      </c>
      <c r="D56" s="69" t="s">
        <v>84</v>
      </c>
      <c r="E56" s="69" t="s">
        <v>84</v>
      </c>
      <c r="F56" s="69" t="s">
        <v>85</v>
      </c>
      <c r="G56" s="69" t="s">
        <v>84</v>
      </c>
      <c r="H56" s="69" t="s">
        <v>84</v>
      </c>
      <c r="I56" s="134"/>
      <c r="J56" s="3"/>
      <c r="K56" s="127"/>
      <c r="L56" s="69" t="s">
        <v>84</v>
      </c>
      <c r="M56" s="69" t="s">
        <v>85</v>
      </c>
      <c r="N56" s="69" t="s">
        <v>84</v>
      </c>
      <c r="O56" s="69" t="s">
        <v>84</v>
      </c>
      <c r="P56" s="69" t="s">
        <v>85</v>
      </c>
      <c r="Q56" s="69" t="s">
        <v>84</v>
      </c>
      <c r="R56" s="69" t="s">
        <v>84</v>
      </c>
      <c r="S56" s="134"/>
    </row>
    <row r="57" spans="1:19" ht="12.75">
      <c r="A57" s="41" t="s">
        <v>86</v>
      </c>
      <c r="B57" s="76">
        <f>+B33/$B$35*$B$47</f>
        <v>4.736292147894672</v>
      </c>
      <c r="C57" s="76">
        <f>+C33/$C$35*$C$47</f>
        <v>-2.4341969922866653</v>
      </c>
      <c r="D57" s="76">
        <f>+D33/$D$35*$D$47</f>
        <v>3.491187688956034</v>
      </c>
      <c r="E57" s="76">
        <f>+E33/$E$35*$E$47</f>
        <v>-0.32685952646401223</v>
      </c>
      <c r="F57" s="76">
        <f>+F33/$F$35*$F$47</f>
        <v>2.6199580463266856</v>
      </c>
      <c r="G57" s="76">
        <f>+G33/$G$35*$G$47</f>
        <v>0.18570366054128992</v>
      </c>
      <c r="H57" s="76">
        <f>+H33/$H$35*$H$47</f>
        <v>1.7449510336362277</v>
      </c>
      <c r="I57" s="76">
        <f>+I33/$I$35*$I$47</f>
        <v>2.3577253851282003</v>
      </c>
      <c r="J57" s="3"/>
      <c r="K57" s="41" t="s">
        <v>86</v>
      </c>
      <c r="L57" s="76">
        <f>+L33/$L$35*$L$47</f>
        <v>8.941755537325676</v>
      </c>
      <c r="M57" s="76">
        <f>+M33/$M$35*$M$47</f>
        <v>-3.9535558780841753</v>
      </c>
      <c r="N57" s="76">
        <f>+N33/$N$35*$N$47</f>
        <v>12.761758579103166</v>
      </c>
      <c r="O57" s="76">
        <f>+O33/$O$35*$O$47</f>
        <v>-0.5224963715529753</v>
      </c>
      <c r="P57" s="76">
        <f>+P33/$P$35*$P$47</f>
        <v>6.552901023890783</v>
      </c>
      <c r="Q57" s="76">
        <f>+Q33/$Q$35*$Q$47</f>
        <v>0.32299741602067494</v>
      </c>
      <c r="R57" s="76">
        <f>+R33/$R$35*$R$47</f>
        <v>4.791666666666665</v>
      </c>
      <c r="S57" s="76">
        <f>+S33/$S$35*$S$47</f>
        <v>5.646190782924394</v>
      </c>
    </row>
    <row r="58" spans="1:19" ht="12.75">
      <c r="A58" s="41" t="s">
        <v>87</v>
      </c>
      <c r="B58" s="77">
        <f>+B34/$B$35*$B$47</f>
        <v>7.376102719316847</v>
      </c>
      <c r="C58" s="77">
        <f>+C34/$C$35*$C$47</f>
        <v>1.6369366369684497</v>
      </c>
      <c r="D58" s="77">
        <f>+D34/$D$35*$D$47</f>
        <v>-2.538927328137819</v>
      </c>
      <c r="E58" s="77">
        <f>+E34/$E$35*$E$47</f>
        <v>7.7655658592922725</v>
      </c>
      <c r="F58" s="77">
        <f>+F34/$F$35*$F$47</f>
        <v>10.944372153064295</v>
      </c>
      <c r="G58" s="77">
        <f>+G34/$G$35*$G$47</f>
        <v>1.0630587098333026</v>
      </c>
      <c r="H58" s="77">
        <f>+H34/$H$35*$H$47</f>
        <v>10.953629869040368</v>
      </c>
      <c r="I58" s="77">
        <f>+I34/$I$35*$I$47</f>
        <v>4.915180151769168</v>
      </c>
      <c r="J58" s="3"/>
      <c r="K58" s="41" t="s">
        <v>87</v>
      </c>
      <c r="L58" s="77">
        <f>+L34/$L$35*$L$47</f>
        <v>6.222899332005156</v>
      </c>
      <c r="M58" s="77">
        <f>+M34/$M$35*$M$47</f>
        <v>1.4455732946298967</v>
      </c>
      <c r="N58" s="77">
        <f>+N34/$N$35*$N$47</f>
        <v>-2.302379125095932</v>
      </c>
      <c r="O58" s="77">
        <f>+O34/$O$35*$O$47</f>
        <v>7.4600870827285926</v>
      </c>
      <c r="P58" s="77">
        <f>+P34/$P$35*$P$47</f>
        <v>8.232081911262796</v>
      </c>
      <c r="Q58" s="77">
        <f>+Q34/$Q$35*$Q$47</f>
        <v>0.5167958656330799</v>
      </c>
      <c r="R58" s="77">
        <f>+R34/$R$35*$R$47</f>
        <v>13.541666666666663</v>
      </c>
      <c r="S58" s="77">
        <f>+S34/$S$35*$S$47</f>
        <v>4.342683141066926</v>
      </c>
    </row>
    <row r="59" spans="1:19" ht="12.75">
      <c r="A59" s="54" t="s">
        <v>20</v>
      </c>
      <c r="B59" s="78">
        <f>+B35/$B$35*$B$47</f>
        <v>12.11239486721152</v>
      </c>
      <c r="C59" s="78">
        <f>+C35/$C$35*$C$47</f>
        <v>-0.7972603553182154</v>
      </c>
      <c r="D59" s="78">
        <f>+D35/$D$35*$D$47</f>
        <v>0.9522603608182152</v>
      </c>
      <c r="E59" s="78">
        <f>+E35/$E$35*$E$47</f>
        <v>7.438706332828261</v>
      </c>
      <c r="F59" s="78">
        <f>+F35/$F$35*$F$47</f>
        <v>13.56433019939098</v>
      </c>
      <c r="G59" s="78">
        <f>+G35/$G$35*$G$47</f>
        <v>1.2487623703745925</v>
      </c>
      <c r="H59" s="78">
        <f>+H35/$H$35*$H$47</f>
        <v>12.698580902676596</v>
      </c>
      <c r="I59" s="78">
        <f>+I35/$I$35*$I$47</f>
        <v>7.272905536897369</v>
      </c>
      <c r="J59" s="3"/>
      <c r="K59" s="54" t="s">
        <v>20</v>
      </c>
      <c r="L59" s="78">
        <f>+L35/$L$35*$L$47</f>
        <v>15.164654869330832</v>
      </c>
      <c r="M59" s="78">
        <f>+M35/$M$35*$M$47</f>
        <v>-2.507982583454279</v>
      </c>
      <c r="N59" s="78">
        <f>+N35/$N$35*$N$47</f>
        <v>10.459379454007234</v>
      </c>
      <c r="O59" s="78">
        <f>+O35/$O$35*$O$47</f>
        <v>6.937590711175616</v>
      </c>
      <c r="P59" s="78">
        <f>+P35/$P$35*$P$47</f>
        <v>14.784982935153579</v>
      </c>
      <c r="Q59" s="78">
        <f>+Q35/$Q$35*$Q$47</f>
        <v>0.8397932816537548</v>
      </c>
      <c r="R59" s="78">
        <f>+R35/$R$35*$R$47</f>
        <v>18.33333333333333</v>
      </c>
      <c r="S59" s="78">
        <f>+S35/$S$35*$S$47</f>
        <v>9.98887392399132</v>
      </c>
    </row>
    <row r="60" spans="1:19" ht="12.75">
      <c r="A60" s="18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18" t="s">
        <v>21</v>
      </c>
      <c r="L60" s="3"/>
      <c r="M60" s="3"/>
      <c r="N60" s="3"/>
      <c r="O60" s="3"/>
      <c r="P60" s="3"/>
      <c r="Q60" s="3"/>
      <c r="R60" s="3"/>
      <c r="S60" s="3"/>
    </row>
    <row r="61" spans="1:19" ht="10.5" customHeight="1">
      <c r="A61" s="123" t="s">
        <v>172</v>
      </c>
      <c r="B61" s="123"/>
      <c r="C61" s="123"/>
      <c r="D61" s="3"/>
      <c r="E61" s="3"/>
      <c r="F61" s="3"/>
      <c r="G61" s="3"/>
      <c r="H61" s="3"/>
      <c r="I61" s="3"/>
      <c r="J61" s="3"/>
      <c r="K61" s="123" t="s">
        <v>172</v>
      </c>
      <c r="L61" s="123"/>
      <c r="M61" s="12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mergeCells count="30">
    <mergeCell ref="A61:C61"/>
    <mergeCell ref="K61:M61"/>
    <mergeCell ref="A26:C26"/>
    <mergeCell ref="K26:M26"/>
    <mergeCell ref="A37:C37"/>
    <mergeCell ref="K37:M37"/>
    <mergeCell ref="A43:A44"/>
    <mergeCell ref="A55:A56"/>
    <mergeCell ref="A49:C49"/>
    <mergeCell ref="S55:S56"/>
    <mergeCell ref="R19:S19"/>
    <mergeCell ref="I20:I21"/>
    <mergeCell ref="S20:S21"/>
    <mergeCell ref="I43:I44"/>
    <mergeCell ref="S43:S44"/>
    <mergeCell ref="K49:M49"/>
    <mergeCell ref="K43:K44"/>
    <mergeCell ref="K55:K56"/>
    <mergeCell ref="I55:I56"/>
    <mergeCell ref="H7:I7"/>
    <mergeCell ref="R7:S7"/>
    <mergeCell ref="I8:I9"/>
    <mergeCell ref="S8:S9"/>
    <mergeCell ref="A8:A9"/>
    <mergeCell ref="K8:K9"/>
    <mergeCell ref="A20:A21"/>
    <mergeCell ref="K20:K21"/>
    <mergeCell ref="H19:I19"/>
    <mergeCell ref="A14:C14"/>
    <mergeCell ref="K14:M14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workbookViewId="0" topLeftCell="A1">
      <selection activeCell="I67" sqref="I67"/>
    </sheetView>
  </sheetViews>
  <sheetFormatPr defaultColWidth="11.421875" defaultRowHeight="12.75"/>
  <cols>
    <col min="1" max="1" width="10.8515625" style="67" customWidth="1"/>
    <col min="2" max="2" width="9.140625" style="67" customWidth="1"/>
    <col min="3" max="3" width="8.8515625" style="67" customWidth="1"/>
    <col min="4" max="4" width="10.28125" style="67" customWidth="1"/>
    <col min="5" max="5" width="8.57421875" style="67" customWidth="1"/>
    <col min="6" max="6" width="10.00390625" style="67" customWidth="1"/>
    <col min="7" max="7" width="9.00390625" style="67" customWidth="1"/>
    <col min="8" max="8" width="10.8515625" style="67" customWidth="1"/>
    <col min="9" max="9" width="9.7109375" style="67" customWidth="1"/>
    <col min="10" max="10" width="6.57421875" style="67" customWidth="1"/>
    <col min="11" max="11" width="10.8515625" style="67" customWidth="1"/>
    <col min="12" max="12" width="9.8515625" style="67" customWidth="1"/>
    <col min="13" max="14" width="10.00390625" style="67" customWidth="1"/>
    <col min="15" max="15" width="9.140625" style="67" customWidth="1"/>
    <col min="16" max="16" width="9.8515625" style="67" customWidth="1"/>
    <col min="17" max="17" width="7.8515625" style="67" customWidth="1"/>
    <col min="18" max="18" width="8.00390625" style="67" customWidth="1"/>
    <col min="19" max="19" width="10.140625" style="67" customWidth="1"/>
    <col min="20" max="16384" width="11.421875" style="67" customWidth="1"/>
  </cols>
  <sheetData>
    <row r="1" spans="1:19" ht="12.75">
      <c r="A1" s="66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8" t="s">
        <v>104</v>
      </c>
      <c r="B4" s="30"/>
      <c r="C4" s="30"/>
      <c r="D4" s="30"/>
      <c r="E4" s="30"/>
      <c r="F4" s="30"/>
      <c r="G4" s="30"/>
      <c r="H4" s="30"/>
      <c r="I4" s="30"/>
      <c r="J4" s="30"/>
      <c r="K4" s="8" t="s">
        <v>105</v>
      </c>
      <c r="L4" s="30"/>
      <c r="M4" s="30"/>
      <c r="N4" s="30"/>
      <c r="O4" s="30"/>
      <c r="P4" s="30"/>
      <c r="Q4" s="30"/>
      <c r="R4" s="30"/>
      <c r="S4" s="30"/>
    </row>
    <row r="5" spans="1:19" ht="12.75">
      <c r="A5" s="8" t="s">
        <v>106</v>
      </c>
      <c r="B5" s="31"/>
      <c r="C5" s="31"/>
      <c r="D5" s="31"/>
      <c r="E5" s="31"/>
      <c r="F5" s="31"/>
      <c r="G5" s="31"/>
      <c r="H5" s="31"/>
      <c r="I5" s="31"/>
      <c r="J5" s="30"/>
      <c r="K5" s="8" t="s">
        <v>107</v>
      </c>
      <c r="L5" s="31"/>
      <c r="M5" s="31"/>
      <c r="N5" s="31"/>
      <c r="O5" s="31"/>
      <c r="P5" s="31"/>
      <c r="Q5" s="31"/>
      <c r="R5" s="31"/>
      <c r="S5" s="31"/>
    </row>
    <row r="6" spans="1:19" ht="12.75">
      <c r="A6" s="8" t="s">
        <v>75</v>
      </c>
      <c r="B6" s="31"/>
      <c r="C6" s="31"/>
      <c r="D6" s="31"/>
      <c r="E6" s="31"/>
      <c r="F6" s="31"/>
      <c r="G6" s="31"/>
      <c r="H6" s="31"/>
      <c r="I6" s="31"/>
      <c r="J6" s="30"/>
      <c r="K6" s="8" t="s">
        <v>75</v>
      </c>
      <c r="L6" s="31"/>
      <c r="M6" s="31"/>
      <c r="N6" s="31"/>
      <c r="O6" s="31"/>
      <c r="P6" s="31"/>
      <c r="Q6" s="31"/>
      <c r="R6" s="31"/>
      <c r="S6" s="31"/>
    </row>
    <row r="7" spans="1:19" ht="12.75">
      <c r="A7" s="8" t="s">
        <v>48</v>
      </c>
      <c r="B7" s="31"/>
      <c r="C7" s="31"/>
      <c r="D7" s="31"/>
      <c r="E7" s="31"/>
      <c r="F7" s="31"/>
      <c r="G7" s="31"/>
      <c r="H7" s="128" t="s">
        <v>7</v>
      </c>
      <c r="I7" s="128"/>
      <c r="J7" s="30"/>
      <c r="K7" s="8" t="s">
        <v>48</v>
      </c>
      <c r="L7" s="31"/>
      <c r="M7" s="31"/>
      <c r="N7" s="31"/>
      <c r="O7" s="31"/>
      <c r="P7" s="31"/>
      <c r="Q7" s="31"/>
      <c r="R7" s="128" t="s">
        <v>49</v>
      </c>
      <c r="S7" s="128"/>
    </row>
    <row r="8" spans="1:19" ht="12.75">
      <c r="A8" s="126" t="s">
        <v>76</v>
      </c>
      <c r="B8" s="68" t="s">
        <v>77</v>
      </c>
      <c r="C8" s="68" t="s">
        <v>78</v>
      </c>
      <c r="D8" s="68" t="s">
        <v>79</v>
      </c>
      <c r="E8" s="68" t="s">
        <v>80</v>
      </c>
      <c r="F8" s="68" t="s">
        <v>81</v>
      </c>
      <c r="G8" s="68" t="s">
        <v>82</v>
      </c>
      <c r="H8" s="68" t="s">
        <v>83</v>
      </c>
      <c r="I8" s="124" t="s">
        <v>20</v>
      </c>
      <c r="J8" s="30"/>
      <c r="K8" s="126" t="s">
        <v>76</v>
      </c>
      <c r="L8" s="68" t="s">
        <v>77</v>
      </c>
      <c r="M8" s="68" t="s">
        <v>78</v>
      </c>
      <c r="N8" s="68" t="s">
        <v>79</v>
      </c>
      <c r="O8" s="68" t="s">
        <v>80</v>
      </c>
      <c r="P8" s="68" t="s">
        <v>81</v>
      </c>
      <c r="Q8" s="68" t="s">
        <v>82</v>
      </c>
      <c r="R8" s="68" t="s">
        <v>83</v>
      </c>
      <c r="S8" s="124" t="s">
        <v>20</v>
      </c>
    </row>
    <row r="9" spans="1:19" ht="12.75">
      <c r="A9" s="127"/>
      <c r="B9" s="69" t="s">
        <v>84</v>
      </c>
      <c r="C9" s="69" t="s">
        <v>85</v>
      </c>
      <c r="D9" s="69" t="s">
        <v>84</v>
      </c>
      <c r="E9" s="69" t="s">
        <v>84</v>
      </c>
      <c r="F9" s="69" t="s">
        <v>85</v>
      </c>
      <c r="G9" s="69" t="s">
        <v>84</v>
      </c>
      <c r="H9" s="69" t="s">
        <v>84</v>
      </c>
      <c r="I9" s="132"/>
      <c r="J9" s="30"/>
      <c r="K9" s="127"/>
      <c r="L9" s="69" t="s">
        <v>84</v>
      </c>
      <c r="M9" s="69" t="s">
        <v>85</v>
      </c>
      <c r="N9" s="69" t="s">
        <v>84</v>
      </c>
      <c r="O9" s="69" t="s">
        <v>84</v>
      </c>
      <c r="P9" s="69" t="s">
        <v>85</v>
      </c>
      <c r="Q9" s="69" t="s">
        <v>84</v>
      </c>
      <c r="R9" s="69" t="s">
        <v>84</v>
      </c>
      <c r="S9" s="132"/>
    </row>
    <row r="10" spans="1:19" ht="12.75">
      <c r="A10" s="18" t="s">
        <v>86</v>
      </c>
      <c r="B10" s="31">
        <f>+'[4]Tablas'!W26</f>
        <v>426758</v>
      </c>
      <c r="C10" s="31">
        <f>+'[4]Tablas'!X26</f>
        <v>76339</v>
      </c>
      <c r="D10" s="31">
        <f>+'[4]Tablas'!Y26</f>
        <v>29330</v>
      </c>
      <c r="E10" s="31">
        <f>+'[4]Tablas'!Z26</f>
        <v>20424</v>
      </c>
      <c r="F10" s="31">
        <f>+'[4]Tablas'!AA26</f>
        <v>38025</v>
      </c>
      <c r="G10" s="31">
        <f>+'[4]Tablas'!AB26</f>
        <v>19369</v>
      </c>
      <c r="H10" s="31">
        <f>+'[4]Tablas'!AC26</f>
        <v>6729</v>
      </c>
      <c r="I10" s="31">
        <f>SUM(B10:H10)</f>
        <v>616974</v>
      </c>
      <c r="J10" s="30"/>
      <c r="K10" s="18" t="s">
        <v>86</v>
      </c>
      <c r="L10" s="31">
        <f>+'[4]Tablas'!AG26</f>
        <v>8315</v>
      </c>
      <c r="M10" s="31">
        <f>+'[4]Tablas'!AH26</f>
        <v>1464</v>
      </c>
      <c r="N10" s="31">
        <f>+'[4]Tablas'!AI26</f>
        <v>348</v>
      </c>
      <c r="O10" s="31">
        <f>+'[4]Tablas'!AJ26</f>
        <v>318</v>
      </c>
      <c r="P10" s="31">
        <f>+'[4]Tablas'!AK26</f>
        <v>971</v>
      </c>
      <c r="Q10" s="31">
        <f>+'[4]Tablas'!AL26</f>
        <v>496</v>
      </c>
      <c r="R10" s="31">
        <f>+'[4]Tablas'!AM26</f>
        <v>100</v>
      </c>
      <c r="S10" s="31">
        <f>SUM(L10:R10)</f>
        <v>12012</v>
      </c>
    </row>
    <row r="11" spans="1:19" ht="12.75">
      <c r="A11" s="18" t="s">
        <v>87</v>
      </c>
      <c r="B11" s="31">
        <f>+'[4]Tablas'!W27</f>
        <v>910305</v>
      </c>
      <c r="C11" s="31">
        <f>+'[4]Tablas'!X27</f>
        <v>276233</v>
      </c>
      <c r="D11" s="31">
        <f>+'[4]Tablas'!Y27</f>
        <v>244450</v>
      </c>
      <c r="E11" s="31">
        <f>+'[4]Tablas'!Z27</f>
        <v>202958</v>
      </c>
      <c r="F11" s="31">
        <f>+'[4]Tablas'!AA27</f>
        <v>213141</v>
      </c>
      <c r="G11" s="31">
        <f>+'[4]Tablas'!AB27</f>
        <v>125754</v>
      </c>
      <c r="H11" s="31">
        <f>+'[4]Tablas'!AC27</f>
        <v>26912</v>
      </c>
      <c r="I11" s="31">
        <f>SUM(B11:H11)</f>
        <v>1999753</v>
      </c>
      <c r="J11" s="30"/>
      <c r="K11" s="18" t="s">
        <v>87</v>
      </c>
      <c r="L11" s="31">
        <f>+'[4]Tablas'!AG27</f>
        <v>7844</v>
      </c>
      <c r="M11" s="31">
        <f>+'[4]Tablas'!AH27</f>
        <v>2514</v>
      </c>
      <c r="N11" s="31">
        <f>+'[4]Tablas'!AI27</f>
        <v>1589</v>
      </c>
      <c r="O11" s="31">
        <f>+'[4]Tablas'!AJ27</f>
        <v>1118</v>
      </c>
      <c r="P11" s="31">
        <f>+'[4]Tablas'!AK27</f>
        <v>1991</v>
      </c>
      <c r="Q11" s="31">
        <f>+'[4]Tablas'!AL27</f>
        <v>1047</v>
      </c>
      <c r="R11" s="31">
        <f>+'[4]Tablas'!AM27</f>
        <v>231</v>
      </c>
      <c r="S11" s="31">
        <f>SUM(L11:R11)</f>
        <v>16334</v>
      </c>
    </row>
    <row r="12" spans="1:19" s="71" customFormat="1" ht="12.75">
      <c r="A12" s="20" t="s">
        <v>20</v>
      </c>
      <c r="B12" s="21">
        <f aca="true" t="shared" si="0" ref="B12:H12">SUM(B10:B11)</f>
        <v>1337063</v>
      </c>
      <c r="C12" s="21">
        <f t="shared" si="0"/>
        <v>352572</v>
      </c>
      <c r="D12" s="21">
        <f t="shared" si="0"/>
        <v>273780</v>
      </c>
      <c r="E12" s="21">
        <f t="shared" si="0"/>
        <v>223382</v>
      </c>
      <c r="F12" s="21">
        <f t="shared" si="0"/>
        <v>251166</v>
      </c>
      <c r="G12" s="21">
        <f t="shared" si="0"/>
        <v>145123</v>
      </c>
      <c r="H12" s="21">
        <f t="shared" si="0"/>
        <v>33641</v>
      </c>
      <c r="I12" s="21">
        <f>SUM(B12:H12)</f>
        <v>2616727</v>
      </c>
      <c r="J12" s="70"/>
      <c r="K12" s="20" t="s">
        <v>20</v>
      </c>
      <c r="L12" s="21">
        <f aca="true" t="shared" si="1" ref="L12:R12">SUM(L10:L11)</f>
        <v>16159</v>
      </c>
      <c r="M12" s="21">
        <f t="shared" si="1"/>
        <v>3978</v>
      </c>
      <c r="N12" s="21">
        <f t="shared" si="1"/>
        <v>1937</v>
      </c>
      <c r="O12" s="21">
        <f t="shared" si="1"/>
        <v>1436</v>
      </c>
      <c r="P12" s="21">
        <f t="shared" si="1"/>
        <v>2962</v>
      </c>
      <c r="Q12" s="21">
        <f t="shared" si="1"/>
        <v>1543</v>
      </c>
      <c r="R12" s="21">
        <f t="shared" si="1"/>
        <v>331</v>
      </c>
      <c r="S12" s="21">
        <f>SUM(L12:R12)</f>
        <v>28346</v>
      </c>
    </row>
    <row r="13" spans="1:19" ht="12" customHeight="1">
      <c r="A13" s="18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18" t="s">
        <v>21</v>
      </c>
      <c r="L13" s="30"/>
      <c r="M13" s="30"/>
      <c r="N13" s="30"/>
      <c r="O13" s="30"/>
      <c r="P13" s="30"/>
      <c r="Q13" s="30"/>
      <c r="R13" s="30"/>
      <c r="S13" s="30"/>
    </row>
    <row r="14" spans="1:19" ht="10.5" customHeight="1">
      <c r="A14" s="123" t="s">
        <v>172</v>
      </c>
      <c r="B14" s="123"/>
      <c r="C14" s="123"/>
      <c r="D14" s="30"/>
      <c r="E14" s="30"/>
      <c r="F14" s="30"/>
      <c r="G14" s="30"/>
      <c r="H14" s="30"/>
      <c r="I14" s="30"/>
      <c r="J14" s="30"/>
      <c r="K14" s="123" t="s">
        <v>172</v>
      </c>
      <c r="L14" s="123"/>
      <c r="M14" s="123"/>
      <c r="N14" s="30"/>
      <c r="O14" s="30"/>
      <c r="P14" s="30"/>
      <c r="Q14" s="30"/>
      <c r="R14" s="30"/>
      <c r="S14" s="30"/>
    </row>
    <row r="15" spans="1:19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8" t="s">
        <v>108</v>
      </c>
      <c r="B16" s="30"/>
      <c r="C16" s="30"/>
      <c r="D16" s="30"/>
      <c r="E16" s="30"/>
      <c r="F16" s="30"/>
      <c r="G16" s="30"/>
      <c r="H16" s="30"/>
      <c r="I16" s="30"/>
      <c r="J16" s="30"/>
      <c r="K16" s="8" t="s">
        <v>109</v>
      </c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8" t="s">
        <v>106</v>
      </c>
      <c r="B17" s="31"/>
      <c r="C17" s="31"/>
      <c r="D17" s="31"/>
      <c r="E17" s="31"/>
      <c r="F17" s="31"/>
      <c r="G17" s="31"/>
      <c r="H17" s="31"/>
      <c r="I17" s="31"/>
      <c r="J17" s="30"/>
      <c r="K17" s="8" t="s">
        <v>106</v>
      </c>
      <c r="L17" s="31"/>
      <c r="M17" s="31"/>
      <c r="N17" s="31"/>
      <c r="O17" s="31"/>
      <c r="P17" s="31"/>
      <c r="Q17" s="31"/>
      <c r="R17" s="31"/>
      <c r="S17" s="31"/>
    </row>
    <row r="18" spans="1:19" ht="12.75">
      <c r="A18" s="8" t="s">
        <v>75</v>
      </c>
      <c r="B18" s="31"/>
      <c r="C18" s="31"/>
      <c r="D18" s="31"/>
      <c r="E18" s="31"/>
      <c r="F18" s="31"/>
      <c r="G18" s="31"/>
      <c r="H18" s="31"/>
      <c r="I18" s="31"/>
      <c r="J18" s="30"/>
      <c r="K18" s="8" t="s">
        <v>75</v>
      </c>
      <c r="L18" s="31"/>
      <c r="M18" s="31"/>
      <c r="N18" s="31"/>
      <c r="O18" s="31"/>
      <c r="P18" s="31"/>
      <c r="Q18" s="31"/>
      <c r="R18" s="31"/>
      <c r="S18" s="31"/>
    </row>
    <row r="19" spans="1:19" ht="12.75">
      <c r="A19" s="8" t="s">
        <v>42</v>
      </c>
      <c r="B19" s="31"/>
      <c r="C19" s="31"/>
      <c r="D19" s="31"/>
      <c r="E19" s="31"/>
      <c r="F19" s="31"/>
      <c r="G19" s="31"/>
      <c r="H19" s="128" t="s">
        <v>7</v>
      </c>
      <c r="I19" s="128"/>
      <c r="J19" s="30"/>
      <c r="K19" s="8" t="s">
        <v>42</v>
      </c>
      <c r="L19" s="31"/>
      <c r="M19" s="31"/>
      <c r="N19" s="31"/>
      <c r="O19" s="31"/>
      <c r="P19" s="31"/>
      <c r="Q19" s="31"/>
      <c r="R19" s="128" t="s">
        <v>49</v>
      </c>
      <c r="S19" s="128"/>
    </row>
    <row r="20" spans="1:19" ht="12.75">
      <c r="A20" s="126" t="s">
        <v>76</v>
      </c>
      <c r="B20" s="68" t="s">
        <v>77</v>
      </c>
      <c r="C20" s="68" t="s">
        <v>78</v>
      </c>
      <c r="D20" s="68" t="s">
        <v>79</v>
      </c>
      <c r="E20" s="68" t="s">
        <v>80</v>
      </c>
      <c r="F20" s="68" t="s">
        <v>81</v>
      </c>
      <c r="G20" s="68" t="s">
        <v>82</v>
      </c>
      <c r="H20" s="68" t="s">
        <v>83</v>
      </c>
      <c r="I20" s="124" t="s">
        <v>20</v>
      </c>
      <c r="J20" s="30"/>
      <c r="K20" s="126" t="s">
        <v>76</v>
      </c>
      <c r="L20" s="68" t="s">
        <v>77</v>
      </c>
      <c r="M20" s="68" t="s">
        <v>78</v>
      </c>
      <c r="N20" s="68" t="s">
        <v>79</v>
      </c>
      <c r="O20" s="68" t="s">
        <v>80</v>
      </c>
      <c r="P20" s="68" t="s">
        <v>81</v>
      </c>
      <c r="Q20" s="68" t="s">
        <v>82</v>
      </c>
      <c r="R20" s="68" t="s">
        <v>83</v>
      </c>
      <c r="S20" s="124" t="s">
        <v>20</v>
      </c>
    </row>
    <row r="21" spans="1:19" ht="12.75">
      <c r="A21" s="127"/>
      <c r="B21" s="69" t="s">
        <v>84</v>
      </c>
      <c r="C21" s="69" t="s">
        <v>85</v>
      </c>
      <c r="D21" s="69" t="s">
        <v>84</v>
      </c>
      <c r="E21" s="69" t="s">
        <v>84</v>
      </c>
      <c r="F21" s="69" t="s">
        <v>85</v>
      </c>
      <c r="G21" s="69" t="s">
        <v>84</v>
      </c>
      <c r="H21" s="69" t="s">
        <v>84</v>
      </c>
      <c r="I21" s="132"/>
      <c r="J21" s="30"/>
      <c r="K21" s="127"/>
      <c r="L21" s="69" t="s">
        <v>84</v>
      </c>
      <c r="M21" s="69" t="s">
        <v>85</v>
      </c>
      <c r="N21" s="69" t="s">
        <v>84</v>
      </c>
      <c r="O21" s="69" t="s">
        <v>84</v>
      </c>
      <c r="P21" s="69" t="s">
        <v>85</v>
      </c>
      <c r="Q21" s="69" t="s">
        <v>84</v>
      </c>
      <c r="R21" s="69" t="s">
        <v>84</v>
      </c>
      <c r="S21" s="132"/>
    </row>
    <row r="22" spans="1:19" ht="12.75">
      <c r="A22" s="18" t="s">
        <v>86</v>
      </c>
      <c r="B22" s="31">
        <f>+'[4]Tablas'!W28</f>
        <v>294550</v>
      </c>
      <c r="C22" s="31">
        <f>+'[4]Tablas'!X28</f>
        <v>57392</v>
      </c>
      <c r="D22" s="31">
        <f>+'[4]Tablas'!Y28</f>
        <v>87831</v>
      </c>
      <c r="E22" s="31">
        <f>+'[4]Tablas'!Z28</f>
        <v>11641</v>
      </c>
      <c r="F22" s="31">
        <f>+'[4]Tablas'!AA28</f>
        <v>44186</v>
      </c>
      <c r="G22" s="31">
        <f>+'[4]Tablas'!AB28</f>
        <v>6200</v>
      </c>
      <c r="H22" s="31">
        <f>+'[4]Tablas'!AC28</f>
        <v>6354</v>
      </c>
      <c r="I22" s="31">
        <f>SUM(B22:H22)</f>
        <v>508154</v>
      </c>
      <c r="J22" s="30"/>
      <c r="K22" s="18" t="s">
        <v>86</v>
      </c>
      <c r="L22" s="31">
        <f>+'[4]Tablas'!AG28</f>
        <v>5615</v>
      </c>
      <c r="M22" s="31">
        <f>+'[4]Tablas'!AH28</f>
        <v>1021</v>
      </c>
      <c r="N22" s="31">
        <f>+'[4]Tablas'!AI28</f>
        <v>1929</v>
      </c>
      <c r="O22" s="31">
        <f>+'[4]Tablas'!AJ28</f>
        <v>138</v>
      </c>
      <c r="P22" s="31">
        <f>+'[4]Tablas'!AK28</f>
        <v>888</v>
      </c>
      <c r="Q22" s="31">
        <f>+'[4]Tablas'!AL28</f>
        <v>111</v>
      </c>
      <c r="R22" s="31">
        <f>+'[4]Tablas'!AM28</f>
        <v>98</v>
      </c>
      <c r="S22" s="31">
        <f>SUM(L22:R22)</f>
        <v>9800</v>
      </c>
    </row>
    <row r="23" spans="1:19" ht="12.75">
      <c r="A23" s="18" t="s">
        <v>87</v>
      </c>
      <c r="B23" s="31">
        <f>+'[4]Tablas'!W29</f>
        <v>638544</v>
      </c>
      <c r="C23" s="31">
        <f>+'[4]Tablas'!X29</f>
        <v>257316</v>
      </c>
      <c r="D23" s="31">
        <f>+'[4]Tablas'!Y29</f>
        <v>199808</v>
      </c>
      <c r="E23" s="31">
        <f>+'[4]Tablas'!Z29</f>
        <v>78228</v>
      </c>
      <c r="F23" s="31">
        <f>+'[4]Tablas'!AA29</f>
        <v>106595</v>
      </c>
      <c r="G23" s="31">
        <f>+'[4]Tablas'!AB29</f>
        <v>18652</v>
      </c>
      <c r="H23" s="31">
        <f>+'[4]Tablas'!AC29</f>
        <v>24521</v>
      </c>
      <c r="I23" s="31">
        <f>SUM(B23:H23)</f>
        <v>1323664</v>
      </c>
      <c r="J23" s="30"/>
      <c r="K23" s="18" t="s">
        <v>87</v>
      </c>
      <c r="L23" s="31">
        <f>+'[4]Tablas'!AG29</f>
        <v>5251</v>
      </c>
      <c r="M23" s="31">
        <f>+'[4]Tablas'!AH29</f>
        <v>2300</v>
      </c>
      <c r="N23" s="31">
        <f>+'[4]Tablas'!AI29</f>
        <v>1737</v>
      </c>
      <c r="O23" s="31">
        <f>+'[4]Tablas'!AJ29</f>
        <v>507</v>
      </c>
      <c r="P23" s="31">
        <f>+'[4]Tablas'!AK29</f>
        <v>879</v>
      </c>
      <c r="Q23" s="31">
        <f>+'[4]Tablas'!AL29</f>
        <v>147</v>
      </c>
      <c r="R23" s="31">
        <f>+'[4]Tablas'!AM29</f>
        <v>217</v>
      </c>
      <c r="S23" s="31">
        <f>SUM(L23:R23)</f>
        <v>11038</v>
      </c>
    </row>
    <row r="24" spans="1:19" s="71" customFormat="1" ht="12.75">
      <c r="A24" s="20" t="s">
        <v>20</v>
      </c>
      <c r="B24" s="21">
        <f aca="true" t="shared" si="2" ref="B24:H24">SUM(B22:B23)</f>
        <v>933094</v>
      </c>
      <c r="C24" s="21">
        <f t="shared" si="2"/>
        <v>314708</v>
      </c>
      <c r="D24" s="21">
        <f t="shared" si="2"/>
        <v>287639</v>
      </c>
      <c r="E24" s="21">
        <f t="shared" si="2"/>
        <v>89869</v>
      </c>
      <c r="F24" s="21">
        <f t="shared" si="2"/>
        <v>150781</v>
      </c>
      <c r="G24" s="21">
        <f t="shared" si="2"/>
        <v>24852</v>
      </c>
      <c r="H24" s="21">
        <f t="shared" si="2"/>
        <v>30875</v>
      </c>
      <c r="I24" s="21">
        <f>SUM(B24:H24)</f>
        <v>1831818</v>
      </c>
      <c r="J24" s="65"/>
      <c r="K24" s="20" t="s">
        <v>20</v>
      </c>
      <c r="L24" s="21">
        <f aca="true" t="shared" si="3" ref="L24:R24">SUM(L22:L23)</f>
        <v>10866</v>
      </c>
      <c r="M24" s="21">
        <f t="shared" si="3"/>
        <v>3321</v>
      </c>
      <c r="N24" s="21">
        <f t="shared" si="3"/>
        <v>3666</v>
      </c>
      <c r="O24" s="21">
        <f t="shared" si="3"/>
        <v>645</v>
      </c>
      <c r="P24" s="21">
        <f t="shared" si="3"/>
        <v>1767</v>
      </c>
      <c r="Q24" s="21">
        <f t="shared" si="3"/>
        <v>258</v>
      </c>
      <c r="R24" s="21">
        <f t="shared" si="3"/>
        <v>315</v>
      </c>
      <c r="S24" s="21">
        <f>SUM(L24:R24)</f>
        <v>20838</v>
      </c>
    </row>
    <row r="25" spans="1:19" ht="12.75">
      <c r="A25" s="18" t="s">
        <v>21</v>
      </c>
      <c r="B25" s="30"/>
      <c r="C25" s="30"/>
      <c r="D25" s="30"/>
      <c r="E25" s="30"/>
      <c r="F25" s="30"/>
      <c r="G25" s="30"/>
      <c r="H25" s="30"/>
      <c r="I25" s="30"/>
      <c r="J25" s="30"/>
      <c r="K25" s="18" t="s">
        <v>21</v>
      </c>
      <c r="L25" s="30"/>
      <c r="M25" s="30"/>
      <c r="N25" s="30"/>
      <c r="O25" s="30"/>
      <c r="P25" s="30"/>
      <c r="Q25" s="30"/>
      <c r="R25" s="30"/>
      <c r="S25" s="30"/>
    </row>
    <row r="26" spans="1:19" ht="9.75" customHeight="1">
      <c r="A26" s="123" t="s">
        <v>172</v>
      </c>
      <c r="B26" s="123"/>
      <c r="C26" s="123"/>
      <c r="D26" s="3"/>
      <c r="E26" s="3"/>
      <c r="F26" s="3"/>
      <c r="G26" s="3"/>
      <c r="H26" s="3"/>
      <c r="I26" s="3"/>
      <c r="J26" s="3"/>
      <c r="K26" s="123" t="s">
        <v>172</v>
      </c>
      <c r="L26" s="123"/>
      <c r="M26" s="123"/>
      <c r="N26" s="3"/>
      <c r="O26" s="3"/>
      <c r="P26" s="3"/>
      <c r="Q26" s="3"/>
      <c r="R26" s="3"/>
      <c r="S26" s="3"/>
    </row>
    <row r="27" spans="1:19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hidden="1">
      <c r="A28" s="3"/>
      <c r="B28" s="9"/>
      <c r="C28" s="9"/>
      <c r="D28" s="9"/>
      <c r="E28" s="9"/>
      <c r="F28" s="9"/>
      <c r="G28" s="9"/>
      <c r="H28" s="9"/>
      <c r="I28" s="9"/>
      <c r="J28" s="3"/>
      <c r="K28" s="3"/>
      <c r="L28" s="9"/>
      <c r="M28" s="9"/>
      <c r="N28" s="9"/>
      <c r="O28" s="9"/>
      <c r="P28" s="9"/>
      <c r="Q28" s="9"/>
      <c r="R28" s="9"/>
      <c r="S28" s="9"/>
    </row>
    <row r="29" spans="1:19" ht="12.75" hidden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3"/>
      <c r="K29" s="6" t="s">
        <v>26</v>
      </c>
      <c r="L29" s="9"/>
      <c r="M29" s="9"/>
      <c r="N29" s="9"/>
      <c r="O29" s="9"/>
      <c r="P29" s="9"/>
      <c r="Q29" s="9"/>
      <c r="R29" s="9"/>
      <c r="S29" s="9"/>
    </row>
    <row r="30" spans="1:19" ht="12.75" hidden="1">
      <c r="A30" s="43" t="s">
        <v>27</v>
      </c>
      <c r="B30" s="9"/>
      <c r="C30" s="9"/>
      <c r="D30" s="9"/>
      <c r="E30" s="9"/>
      <c r="F30" s="9"/>
      <c r="G30" s="9"/>
      <c r="H30" s="9"/>
      <c r="I30" s="9"/>
      <c r="J30" s="3"/>
      <c r="K30" s="43" t="s">
        <v>27</v>
      </c>
      <c r="L30" s="9"/>
      <c r="M30" s="9"/>
      <c r="N30" s="9"/>
      <c r="O30" s="9"/>
      <c r="P30" s="9"/>
      <c r="Q30" s="9"/>
      <c r="R30" s="9"/>
      <c r="S30" s="9"/>
    </row>
    <row r="31" spans="1:19" ht="12.75" hidden="1">
      <c r="A31" s="13"/>
      <c r="B31" s="72" t="s">
        <v>84</v>
      </c>
      <c r="C31" s="73" t="s">
        <v>85</v>
      </c>
      <c r="D31" s="73" t="s">
        <v>84</v>
      </c>
      <c r="E31" s="73" t="s">
        <v>84</v>
      </c>
      <c r="F31" s="73" t="s">
        <v>85</v>
      </c>
      <c r="G31" s="73" t="s">
        <v>84</v>
      </c>
      <c r="H31" s="72" t="s">
        <v>84</v>
      </c>
      <c r="I31" s="72" t="s">
        <v>90</v>
      </c>
      <c r="J31" s="3"/>
      <c r="K31" s="13"/>
      <c r="L31" s="72" t="s">
        <v>84</v>
      </c>
      <c r="M31" s="73" t="s">
        <v>85</v>
      </c>
      <c r="N31" s="73" t="s">
        <v>84</v>
      </c>
      <c r="O31" s="73" t="s">
        <v>84</v>
      </c>
      <c r="P31" s="73" t="s">
        <v>85</v>
      </c>
      <c r="Q31" s="73" t="s">
        <v>84</v>
      </c>
      <c r="R31" s="72" t="s">
        <v>84</v>
      </c>
      <c r="S31" s="72" t="s">
        <v>90</v>
      </c>
    </row>
    <row r="32" spans="1:19" ht="12.75" hidden="1">
      <c r="A32" s="16" t="s">
        <v>11</v>
      </c>
      <c r="B32" s="74" t="s">
        <v>77</v>
      </c>
      <c r="C32" s="11" t="s">
        <v>78</v>
      </c>
      <c r="D32" s="11" t="s">
        <v>79</v>
      </c>
      <c r="E32" s="11" t="s">
        <v>91</v>
      </c>
      <c r="F32" s="11" t="s">
        <v>92</v>
      </c>
      <c r="G32" s="11" t="s">
        <v>82</v>
      </c>
      <c r="H32" s="74" t="s">
        <v>83</v>
      </c>
      <c r="I32" s="74" t="s">
        <v>93</v>
      </c>
      <c r="J32" s="3"/>
      <c r="K32" s="16" t="s">
        <v>11</v>
      </c>
      <c r="L32" s="74" t="s">
        <v>77</v>
      </c>
      <c r="M32" s="11" t="s">
        <v>78</v>
      </c>
      <c r="N32" s="11" t="s">
        <v>79</v>
      </c>
      <c r="O32" s="11" t="s">
        <v>91</v>
      </c>
      <c r="P32" s="11" t="s">
        <v>92</v>
      </c>
      <c r="Q32" s="11" t="s">
        <v>82</v>
      </c>
      <c r="R32" s="74" t="s">
        <v>83</v>
      </c>
      <c r="S32" s="74" t="s">
        <v>93</v>
      </c>
    </row>
    <row r="33" spans="1:19" ht="12.75" hidden="1">
      <c r="A33" s="41" t="s">
        <v>18</v>
      </c>
      <c r="B33" s="9">
        <f aca="true" t="shared" si="4" ref="B33:I35">+B22-B10</f>
        <v>-132208</v>
      </c>
      <c r="C33" s="9">
        <f t="shared" si="4"/>
        <v>-18947</v>
      </c>
      <c r="D33" s="9">
        <f t="shared" si="4"/>
        <v>58501</v>
      </c>
      <c r="E33" s="9">
        <f t="shared" si="4"/>
        <v>-8783</v>
      </c>
      <c r="F33" s="9">
        <f t="shared" si="4"/>
        <v>6161</v>
      </c>
      <c r="G33" s="9">
        <f t="shared" si="4"/>
        <v>-13169</v>
      </c>
      <c r="H33" s="9">
        <f t="shared" si="4"/>
        <v>-375</v>
      </c>
      <c r="I33" s="9">
        <f t="shared" si="4"/>
        <v>-108820</v>
      </c>
      <c r="J33" s="3"/>
      <c r="K33" s="41" t="s">
        <v>18</v>
      </c>
      <c r="L33" s="9">
        <f aca="true" t="shared" si="5" ref="L33:S35">+L22-L10</f>
        <v>-2700</v>
      </c>
      <c r="M33" s="9">
        <f t="shared" si="5"/>
        <v>-443</v>
      </c>
      <c r="N33" s="9">
        <f t="shared" si="5"/>
        <v>1581</v>
      </c>
      <c r="O33" s="9">
        <f t="shared" si="5"/>
        <v>-180</v>
      </c>
      <c r="P33" s="9">
        <f t="shared" si="5"/>
        <v>-83</v>
      </c>
      <c r="Q33" s="9">
        <f t="shared" si="5"/>
        <v>-385</v>
      </c>
      <c r="R33" s="9">
        <f t="shared" si="5"/>
        <v>-2</v>
      </c>
      <c r="S33" s="9">
        <f t="shared" si="5"/>
        <v>-2212</v>
      </c>
    </row>
    <row r="34" spans="1:19" ht="12.75" hidden="1">
      <c r="A34" s="41" t="s">
        <v>19</v>
      </c>
      <c r="B34" s="9">
        <f t="shared" si="4"/>
        <v>-271761</v>
      </c>
      <c r="C34" s="9">
        <f t="shared" si="4"/>
        <v>-18917</v>
      </c>
      <c r="D34" s="9">
        <f t="shared" si="4"/>
        <v>-44642</v>
      </c>
      <c r="E34" s="9">
        <f t="shared" si="4"/>
        <v>-124730</v>
      </c>
      <c r="F34" s="9">
        <f t="shared" si="4"/>
        <v>-106546</v>
      </c>
      <c r="G34" s="9">
        <f t="shared" si="4"/>
        <v>-107102</v>
      </c>
      <c r="H34" s="9">
        <f t="shared" si="4"/>
        <v>-2391</v>
      </c>
      <c r="I34" s="9">
        <f t="shared" si="4"/>
        <v>-676089</v>
      </c>
      <c r="J34" s="3"/>
      <c r="K34" s="41" t="s">
        <v>19</v>
      </c>
      <c r="L34" s="9">
        <f t="shared" si="5"/>
        <v>-2593</v>
      </c>
      <c r="M34" s="9">
        <f t="shared" si="5"/>
        <v>-214</v>
      </c>
      <c r="N34" s="9">
        <f t="shared" si="5"/>
        <v>148</v>
      </c>
      <c r="O34" s="9">
        <f t="shared" si="5"/>
        <v>-611</v>
      </c>
      <c r="P34" s="9">
        <f t="shared" si="5"/>
        <v>-1112</v>
      </c>
      <c r="Q34" s="9">
        <f t="shared" si="5"/>
        <v>-900</v>
      </c>
      <c r="R34" s="9">
        <f t="shared" si="5"/>
        <v>-14</v>
      </c>
      <c r="S34" s="9">
        <f t="shared" si="5"/>
        <v>-5296</v>
      </c>
    </row>
    <row r="35" spans="1:19" ht="12.75" hidden="1">
      <c r="A35" s="47" t="s">
        <v>20</v>
      </c>
      <c r="B35" s="12">
        <f t="shared" si="4"/>
        <v>-403969</v>
      </c>
      <c r="C35" s="12">
        <f t="shared" si="4"/>
        <v>-37864</v>
      </c>
      <c r="D35" s="12">
        <f t="shared" si="4"/>
        <v>13859</v>
      </c>
      <c r="E35" s="12">
        <f t="shared" si="4"/>
        <v>-133513</v>
      </c>
      <c r="F35" s="12">
        <f t="shared" si="4"/>
        <v>-100385</v>
      </c>
      <c r="G35" s="12">
        <f t="shared" si="4"/>
        <v>-120271</v>
      </c>
      <c r="H35" s="12">
        <f t="shared" si="4"/>
        <v>-2766</v>
      </c>
      <c r="I35" s="12">
        <f t="shared" si="4"/>
        <v>-784909</v>
      </c>
      <c r="J35" s="3"/>
      <c r="K35" s="47" t="s">
        <v>20</v>
      </c>
      <c r="L35" s="12">
        <f t="shared" si="5"/>
        <v>-5293</v>
      </c>
      <c r="M35" s="12">
        <f t="shared" si="5"/>
        <v>-657</v>
      </c>
      <c r="N35" s="12">
        <f t="shared" si="5"/>
        <v>1729</v>
      </c>
      <c r="O35" s="12">
        <f t="shared" si="5"/>
        <v>-791</v>
      </c>
      <c r="P35" s="12">
        <f t="shared" si="5"/>
        <v>-1195</v>
      </c>
      <c r="Q35" s="12">
        <f t="shared" si="5"/>
        <v>-1285</v>
      </c>
      <c r="R35" s="12">
        <f t="shared" si="5"/>
        <v>-16</v>
      </c>
      <c r="S35" s="12">
        <f t="shared" si="5"/>
        <v>-7508</v>
      </c>
    </row>
    <row r="36" spans="1:19" ht="12.75" hidden="1">
      <c r="A36" s="41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41" t="s">
        <v>30</v>
      </c>
      <c r="L36" s="3"/>
      <c r="M36" s="3"/>
      <c r="N36" s="3"/>
      <c r="O36" s="3"/>
      <c r="P36" s="3"/>
      <c r="Q36" s="3"/>
      <c r="R36" s="3"/>
      <c r="S36" s="3"/>
    </row>
    <row r="37" spans="1:19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6" t="s">
        <v>110</v>
      </c>
      <c r="B39" s="9"/>
      <c r="C39" s="9"/>
      <c r="D39" s="9"/>
      <c r="E39" s="9"/>
      <c r="F39" s="9"/>
      <c r="G39" s="9"/>
      <c r="H39" s="9"/>
      <c r="I39" s="9"/>
      <c r="J39" s="3"/>
      <c r="K39" s="6" t="s">
        <v>111</v>
      </c>
      <c r="L39" s="9"/>
      <c r="M39" s="9"/>
      <c r="N39" s="9"/>
      <c r="O39" s="9"/>
      <c r="P39" s="9"/>
      <c r="Q39" s="9"/>
      <c r="R39" s="9"/>
      <c r="S39" s="9"/>
    </row>
    <row r="40" spans="1:19" ht="12.75">
      <c r="A40" s="6" t="s">
        <v>112</v>
      </c>
      <c r="B40" s="9"/>
      <c r="C40" s="9"/>
      <c r="D40" s="9"/>
      <c r="E40" s="9"/>
      <c r="F40" s="9"/>
      <c r="G40" s="9"/>
      <c r="H40" s="9"/>
      <c r="I40" s="9"/>
      <c r="J40" s="3"/>
      <c r="K40" s="6" t="s">
        <v>112</v>
      </c>
      <c r="L40" s="9"/>
      <c r="M40" s="9"/>
      <c r="N40" s="9"/>
      <c r="O40" s="9"/>
      <c r="P40" s="9"/>
      <c r="Q40" s="9"/>
      <c r="R40" s="9"/>
      <c r="S40" s="9"/>
    </row>
    <row r="41" spans="1:19" ht="12.75">
      <c r="A41" s="6" t="s">
        <v>75</v>
      </c>
      <c r="B41" s="9"/>
      <c r="C41" s="9"/>
      <c r="D41" s="9"/>
      <c r="E41" s="9"/>
      <c r="F41" s="9"/>
      <c r="G41" s="9"/>
      <c r="H41" s="9"/>
      <c r="I41" s="9"/>
      <c r="J41" s="3"/>
      <c r="K41" s="6" t="s">
        <v>75</v>
      </c>
      <c r="L41" s="9"/>
      <c r="M41" s="9"/>
      <c r="N41" s="9"/>
      <c r="O41" s="9"/>
      <c r="P41" s="9"/>
      <c r="Q41" s="9"/>
      <c r="R41" s="9"/>
      <c r="S41" s="9"/>
    </row>
    <row r="42" spans="1:19" ht="12.75">
      <c r="A42" s="43" t="s">
        <v>43</v>
      </c>
      <c r="B42" s="9"/>
      <c r="C42" s="9"/>
      <c r="D42" s="9"/>
      <c r="E42" s="9"/>
      <c r="F42" s="9"/>
      <c r="G42" s="9"/>
      <c r="H42" s="9"/>
      <c r="I42" s="9" t="s">
        <v>35</v>
      </c>
      <c r="J42" s="3"/>
      <c r="K42" s="43" t="s">
        <v>43</v>
      </c>
      <c r="L42" s="9"/>
      <c r="M42" s="9"/>
      <c r="N42" s="9"/>
      <c r="O42" s="9"/>
      <c r="P42" s="9"/>
      <c r="Q42" s="9"/>
      <c r="R42" s="9"/>
      <c r="S42" s="9" t="s">
        <v>35</v>
      </c>
    </row>
    <row r="43" spans="1:19" ht="12.75">
      <c r="A43" s="126" t="s">
        <v>76</v>
      </c>
      <c r="B43" s="68" t="s">
        <v>77</v>
      </c>
      <c r="C43" s="68" t="s">
        <v>78</v>
      </c>
      <c r="D43" s="68" t="s">
        <v>79</v>
      </c>
      <c r="E43" s="68" t="s">
        <v>80</v>
      </c>
      <c r="F43" s="68" t="s">
        <v>81</v>
      </c>
      <c r="G43" s="68" t="s">
        <v>82</v>
      </c>
      <c r="H43" s="68" t="s">
        <v>83</v>
      </c>
      <c r="I43" s="133" t="s">
        <v>20</v>
      </c>
      <c r="J43" s="3"/>
      <c r="K43" s="126" t="s">
        <v>76</v>
      </c>
      <c r="L43" s="68" t="s">
        <v>77</v>
      </c>
      <c r="M43" s="68" t="s">
        <v>78</v>
      </c>
      <c r="N43" s="68" t="s">
        <v>79</v>
      </c>
      <c r="O43" s="68" t="s">
        <v>80</v>
      </c>
      <c r="P43" s="68" t="s">
        <v>81</v>
      </c>
      <c r="Q43" s="68" t="s">
        <v>82</v>
      </c>
      <c r="R43" s="68" t="s">
        <v>83</v>
      </c>
      <c r="S43" s="133" t="s">
        <v>20</v>
      </c>
    </row>
    <row r="44" spans="1:19" ht="12.75">
      <c r="A44" s="127"/>
      <c r="B44" s="69" t="s">
        <v>84</v>
      </c>
      <c r="C44" s="69" t="s">
        <v>85</v>
      </c>
      <c r="D44" s="69" t="s">
        <v>84</v>
      </c>
      <c r="E44" s="69" t="s">
        <v>84</v>
      </c>
      <c r="F44" s="69" t="s">
        <v>85</v>
      </c>
      <c r="G44" s="69" t="s">
        <v>84</v>
      </c>
      <c r="H44" s="69" t="s">
        <v>84</v>
      </c>
      <c r="I44" s="135"/>
      <c r="J44" s="3"/>
      <c r="K44" s="127"/>
      <c r="L44" s="69" t="s">
        <v>84</v>
      </c>
      <c r="M44" s="69" t="s">
        <v>85</v>
      </c>
      <c r="N44" s="69" t="s">
        <v>84</v>
      </c>
      <c r="O44" s="69" t="s">
        <v>84</v>
      </c>
      <c r="P44" s="69" t="s">
        <v>85</v>
      </c>
      <c r="Q44" s="69" t="s">
        <v>84</v>
      </c>
      <c r="R44" s="69" t="s">
        <v>84</v>
      </c>
      <c r="S44" s="135"/>
    </row>
    <row r="45" spans="1:19" ht="12.75">
      <c r="A45" s="41" t="s">
        <v>86</v>
      </c>
      <c r="B45" s="76">
        <f aca="true" t="shared" si="6" ref="B45:I47">+B22/B10*100-100</f>
        <v>-30.979618425430814</v>
      </c>
      <c r="C45" s="76">
        <f t="shared" si="6"/>
        <v>-24.819554880205402</v>
      </c>
      <c r="D45" s="76">
        <f t="shared" si="6"/>
        <v>199.45789294237983</v>
      </c>
      <c r="E45" s="76">
        <f t="shared" si="6"/>
        <v>-43.00332941637289</v>
      </c>
      <c r="F45" s="76">
        <f t="shared" si="6"/>
        <v>16.202498356344506</v>
      </c>
      <c r="G45" s="76">
        <f t="shared" si="6"/>
        <v>-67.99008725282668</v>
      </c>
      <c r="H45" s="76">
        <f t="shared" si="6"/>
        <v>-5.572893446277305</v>
      </c>
      <c r="I45" s="76">
        <f t="shared" si="6"/>
        <v>-17.63769624003605</v>
      </c>
      <c r="J45" s="3"/>
      <c r="K45" s="41" t="s">
        <v>86</v>
      </c>
      <c r="L45" s="76">
        <f aca="true" t="shared" si="7" ref="L45:S47">+L22/L10*100-100</f>
        <v>-32.47143716175587</v>
      </c>
      <c r="M45" s="76">
        <f t="shared" si="7"/>
        <v>-30.259562841530055</v>
      </c>
      <c r="N45" s="76">
        <f t="shared" si="7"/>
        <v>454.31034482758616</v>
      </c>
      <c r="O45" s="76">
        <f t="shared" si="7"/>
        <v>-56.60377358490566</v>
      </c>
      <c r="P45" s="76">
        <f t="shared" si="7"/>
        <v>-8.547888774459324</v>
      </c>
      <c r="Q45" s="76">
        <f t="shared" si="7"/>
        <v>-77.62096774193549</v>
      </c>
      <c r="R45" s="76">
        <f t="shared" si="7"/>
        <v>-2</v>
      </c>
      <c r="S45" s="76">
        <f t="shared" si="7"/>
        <v>-18.414918414918418</v>
      </c>
    </row>
    <row r="46" spans="1:19" ht="12.75">
      <c r="A46" s="41" t="s">
        <v>87</v>
      </c>
      <c r="B46" s="77">
        <f t="shared" si="6"/>
        <v>-29.85384019641768</v>
      </c>
      <c r="C46" s="77">
        <f t="shared" si="6"/>
        <v>-6.848204233382688</v>
      </c>
      <c r="D46" s="77">
        <f t="shared" si="6"/>
        <v>-18.26222131315197</v>
      </c>
      <c r="E46" s="77">
        <f t="shared" si="6"/>
        <v>-61.45606480158457</v>
      </c>
      <c r="F46" s="77">
        <f t="shared" si="6"/>
        <v>-49.988505261775074</v>
      </c>
      <c r="G46" s="77">
        <f t="shared" si="6"/>
        <v>-85.16786742370024</v>
      </c>
      <c r="H46" s="77">
        <f t="shared" si="6"/>
        <v>-8.884512485136739</v>
      </c>
      <c r="I46" s="77">
        <f t="shared" si="6"/>
        <v>-33.8086253652326</v>
      </c>
      <c r="J46" s="3"/>
      <c r="K46" s="41" t="s">
        <v>87</v>
      </c>
      <c r="L46" s="77">
        <f t="shared" si="7"/>
        <v>-33.05711371749108</v>
      </c>
      <c r="M46" s="77">
        <f t="shared" si="7"/>
        <v>-8.512330946698484</v>
      </c>
      <c r="N46" s="77">
        <f t="shared" si="7"/>
        <v>9.3140339836375</v>
      </c>
      <c r="O46" s="77">
        <f t="shared" si="7"/>
        <v>-54.651162790697676</v>
      </c>
      <c r="P46" s="77">
        <f t="shared" si="7"/>
        <v>-55.851330989452535</v>
      </c>
      <c r="Q46" s="77">
        <f t="shared" si="7"/>
        <v>-85.95988538681948</v>
      </c>
      <c r="R46" s="77">
        <f t="shared" si="7"/>
        <v>-6.060606060606062</v>
      </c>
      <c r="S46" s="77">
        <f t="shared" si="7"/>
        <v>-32.423166401371375</v>
      </c>
    </row>
    <row r="47" spans="1:19" s="71" customFormat="1" ht="12.75">
      <c r="A47" s="54" t="s">
        <v>20</v>
      </c>
      <c r="B47" s="78">
        <f t="shared" si="6"/>
        <v>-30.213161234736134</v>
      </c>
      <c r="C47" s="78">
        <f t="shared" si="6"/>
        <v>-10.739366710912947</v>
      </c>
      <c r="D47" s="78">
        <f t="shared" si="6"/>
        <v>5.062093651837245</v>
      </c>
      <c r="E47" s="78">
        <f t="shared" si="6"/>
        <v>-59.76891602725376</v>
      </c>
      <c r="F47" s="78">
        <f t="shared" si="6"/>
        <v>-39.967591154853764</v>
      </c>
      <c r="G47" s="78">
        <f t="shared" si="6"/>
        <v>-82.87521619591656</v>
      </c>
      <c r="H47" s="78">
        <f t="shared" si="6"/>
        <v>-8.222109925388665</v>
      </c>
      <c r="I47" s="78">
        <f t="shared" si="6"/>
        <v>-29.995830669382016</v>
      </c>
      <c r="J47" s="66"/>
      <c r="K47" s="54" t="s">
        <v>20</v>
      </c>
      <c r="L47" s="78">
        <f t="shared" si="7"/>
        <v>-32.75573983538585</v>
      </c>
      <c r="M47" s="78">
        <f t="shared" si="7"/>
        <v>-16.51583710407239</v>
      </c>
      <c r="N47" s="78">
        <f t="shared" si="7"/>
        <v>89.26174496644293</v>
      </c>
      <c r="O47" s="78">
        <f t="shared" si="7"/>
        <v>-55.08356545961003</v>
      </c>
      <c r="P47" s="78">
        <f t="shared" si="7"/>
        <v>-40.34436191762323</v>
      </c>
      <c r="Q47" s="78">
        <f t="shared" si="7"/>
        <v>-83.27932598833442</v>
      </c>
      <c r="R47" s="78">
        <f t="shared" si="7"/>
        <v>-4.833836858006052</v>
      </c>
      <c r="S47" s="78">
        <f t="shared" si="7"/>
        <v>-26.486982290270234</v>
      </c>
    </row>
    <row r="48" spans="1:19" ht="12.75">
      <c r="A48" s="18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18" t="s">
        <v>21</v>
      </c>
      <c r="L48" s="3"/>
      <c r="M48" s="3"/>
      <c r="N48" s="3"/>
      <c r="O48" s="3"/>
      <c r="P48" s="3"/>
      <c r="Q48" s="3"/>
      <c r="R48" s="3"/>
      <c r="S48" s="3"/>
    </row>
    <row r="49" spans="1:19" ht="10.5" customHeight="1">
      <c r="A49" s="123" t="s">
        <v>172</v>
      </c>
      <c r="B49" s="123"/>
      <c r="C49" s="123"/>
      <c r="D49" s="3"/>
      <c r="E49" s="3"/>
      <c r="F49" s="3"/>
      <c r="G49" s="3"/>
      <c r="H49" s="3"/>
      <c r="I49" s="3"/>
      <c r="J49" s="3"/>
      <c r="K49" s="123" t="s">
        <v>172</v>
      </c>
      <c r="L49" s="123"/>
      <c r="M49" s="12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6" t="s">
        <v>113</v>
      </c>
      <c r="B51" s="9"/>
      <c r="C51" s="9"/>
      <c r="D51" s="9"/>
      <c r="E51" s="9"/>
      <c r="F51" s="9"/>
      <c r="G51" s="9"/>
      <c r="H51" s="9"/>
      <c r="I51" s="9"/>
      <c r="J51" s="3"/>
      <c r="K51" s="6" t="s">
        <v>114</v>
      </c>
      <c r="L51" s="9"/>
      <c r="M51" s="9"/>
      <c r="N51" s="9"/>
      <c r="O51" s="9"/>
      <c r="P51" s="9"/>
      <c r="Q51" s="9"/>
      <c r="R51" s="9"/>
      <c r="S51" s="9"/>
    </row>
    <row r="52" spans="1:19" ht="12.75">
      <c r="A52" s="6" t="s">
        <v>115</v>
      </c>
      <c r="B52" s="9"/>
      <c r="C52" s="9"/>
      <c r="D52" s="9"/>
      <c r="E52" s="9"/>
      <c r="F52" s="9"/>
      <c r="G52" s="9"/>
      <c r="H52" s="9"/>
      <c r="I52" s="9"/>
      <c r="J52" s="3"/>
      <c r="K52" s="6" t="s">
        <v>115</v>
      </c>
      <c r="L52" s="9"/>
      <c r="M52" s="9"/>
      <c r="N52" s="9"/>
      <c r="O52" s="9"/>
      <c r="P52" s="9"/>
      <c r="Q52" s="9"/>
      <c r="R52" s="9"/>
      <c r="S52" s="9"/>
    </row>
    <row r="53" spans="1:19" ht="12.75">
      <c r="A53" s="6" t="s">
        <v>75</v>
      </c>
      <c r="B53" s="9"/>
      <c r="C53" s="9"/>
      <c r="D53" s="9"/>
      <c r="E53" s="9"/>
      <c r="F53" s="9"/>
      <c r="G53" s="9"/>
      <c r="H53" s="9"/>
      <c r="I53" s="9"/>
      <c r="J53" s="3"/>
      <c r="K53" s="6" t="s">
        <v>75</v>
      </c>
      <c r="L53" s="9"/>
      <c r="M53" s="9"/>
      <c r="N53" s="9"/>
      <c r="O53" s="9"/>
      <c r="P53" s="9"/>
      <c r="Q53" s="9"/>
      <c r="R53" s="9"/>
      <c r="S53" s="9"/>
    </row>
    <row r="54" spans="1:19" ht="12.75">
      <c r="A54" s="43" t="s">
        <v>43</v>
      </c>
      <c r="B54" s="9"/>
      <c r="C54" s="9"/>
      <c r="D54" s="9"/>
      <c r="E54" s="9"/>
      <c r="F54" s="9"/>
      <c r="G54" s="9"/>
      <c r="H54" s="9"/>
      <c r="I54" s="9" t="s">
        <v>40</v>
      </c>
      <c r="J54" s="3"/>
      <c r="K54" s="43" t="s">
        <v>43</v>
      </c>
      <c r="L54" s="9"/>
      <c r="M54" s="9"/>
      <c r="N54" s="9"/>
      <c r="O54" s="9"/>
      <c r="P54" s="9"/>
      <c r="Q54" s="9"/>
      <c r="R54" s="9"/>
      <c r="S54" s="9" t="s">
        <v>40</v>
      </c>
    </row>
    <row r="55" spans="1:19" ht="12.75">
      <c r="A55" s="126" t="s">
        <v>76</v>
      </c>
      <c r="B55" s="68" t="s">
        <v>77</v>
      </c>
      <c r="C55" s="68" t="s">
        <v>78</v>
      </c>
      <c r="D55" s="68" t="s">
        <v>79</v>
      </c>
      <c r="E55" s="68" t="s">
        <v>80</v>
      </c>
      <c r="F55" s="68" t="s">
        <v>81</v>
      </c>
      <c r="G55" s="68" t="s">
        <v>82</v>
      </c>
      <c r="H55" s="68" t="s">
        <v>83</v>
      </c>
      <c r="I55" s="133" t="s">
        <v>20</v>
      </c>
      <c r="J55" s="3"/>
      <c r="K55" s="126" t="s">
        <v>76</v>
      </c>
      <c r="L55" s="68" t="s">
        <v>77</v>
      </c>
      <c r="M55" s="68" t="s">
        <v>78</v>
      </c>
      <c r="N55" s="68" t="s">
        <v>79</v>
      </c>
      <c r="O55" s="68" t="s">
        <v>80</v>
      </c>
      <c r="P55" s="68" t="s">
        <v>81</v>
      </c>
      <c r="Q55" s="68" t="s">
        <v>82</v>
      </c>
      <c r="R55" s="68" t="s">
        <v>83</v>
      </c>
      <c r="S55" s="133" t="s">
        <v>20</v>
      </c>
    </row>
    <row r="56" spans="1:19" ht="12.75">
      <c r="A56" s="127"/>
      <c r="B56" s="69" t="s">
        <v>84</v>
      </c>
      <c r="C56" s="69" t="s">
        <v>85</v>
      </c>
      <c r="D56" s="69" t="s">
        <v>84</v>
      </c>
      <c r="E56" s="69" t="s">
        <v>84</v>
      </c>
      <c r="F56" s="69" t="s">
        <v>85</v>
      </c>
      <c r="G56" s="69" t="s">
        <v>84</v>
      </c>
      <c r="H56" s="69" t="s">
        <v>84</v>
      </c>
      <c r="I56" s="134"/>
      <c r="J56" s="3"/>
      <c r="K56" s="127"/>
      <c r="L56" s="69" t="s">
        <v>84</v>
      </c>
      <c r="M56" s="69" t="s">
        <v>85</v>
      </c>
      <c r="N56" s="69" t="s">
        <v>84</v>
      </c>
      <c r="O56" s="69" t="s">
        <v>84</v>
      </c>
      <c r="P56" s="69" t="s">
        <v>85</v>
      </c>
      <c r="Q56" s="69" t="s">
        <v>84</v>
      </c>
      <c r="R56" s="69" t="s">
        <v>84</v>
      </c>
      <c r="S56" s="134"/>
    </row>
    <row r="57" spans="1:19" ht="12.75">
      <c r="A57" s="41" t="s">
        <v>86</v>
      </c>
      <c r="B57" s="76">
        <f>+B33/$B$35*$B$47</f>
        <v>-9.887940957157591</v>
      </c>
      <c r="C57" s="76">
        <f>+C33/$C$35*$C$47</f>
        <v>-5.373937805611335</v>
      </c>
      <c r="D57" s="76">
        <f>+D33/$D$35*$D$47</f>
        <v>21.367886624296894</v>
      </c>
      <c r="E57" s="76">
        <f>+E33/$E$35*$E$47</f>
        <v>-3.9318297803762166</v>
      </c>
      <c r="F57" s="76">
        <f>+F33/$F$35*$F$47</f>
        <v>2.4529593973706634</v>
      </c>
      <c r="G57" s="76">
        <f>+G33/$G$35*$G$47</f>
        <v>-9.07437139529916</v>
      </c>
      <c r="H57" s="76">
        <f>+H33/$H$35*$H$47</f>
        <v>-1.1147112154811096</v>
      </c>
      <c r="I57" s="76">
        <f>+I33/$I$35*$I$47</f>
        <v>-4.158630227761628</v>
      </c>
      <c r="J57" s="3"/>
      <c r="K57" s="41" t="s">
        <v>86</v>
      </c>
      <c r="L57" s="76">
        <f>+L33/$L$35*$L$47</f>
        <v>-16.708954762052105</v>
      </c>
      <c r="M57" s="76">
        <f>+M33/$M$35*$M$47</f>
        <v>-11.136249371543483</v>
      </c>
      <c r="N57" s="76">
        <f>+N33/$N$35*$N$47</f>
        <v>81.6210635002581</v>
      </c>
      <c r="O57" s="76">
        <f>+O33/$O$35*$O$47</f>
        <v>-12.534818941504179</v>
      </c>
      <c r="P57" s="76">
        <f>+P33/$P$35*$P$47</f>
        <v>-2.8021607022282247</v>
      </c>
      <c r="Q57" s="76">
        <f>+Q33/$Q$35*$Q$47</f>
        <v>-24.951393389500975</v>
      </c>
      <c r="R57" s="76">
        <f>+R33/$R$35*$R$47</f>
        <v>-0.6042296072507565</v>
      </c>
      <c r="S57" s="76">
        <f>+S33/$S$35*$S$47</f>
        <v>-7.803570168630496</v>
      </c>
    </row>
    <row r="58" spans="1:19" ht="12.75">
      <c r="A58" s="41" t="s">
        <v>87</v>
      </c>
      <c r="B58" s="77">
        <f>+B34/$B$35*$B$47</f>
        <v>-20.325220277578545</v>
      </c>
      <c r="C58" s="77">
        <f>+C34/$C$35*$C$47</f>
        <v>-5.365428905301611</v>
      </c>
      <c r="D58" s="77">
        <f>+D34/$D$35*$D$47</f>
        <v>-16.30579297245965</v>
      </c>
      <c r="E58" s="77">
        <f>+E34/$E$35*$E$47</f>
        <v>-55.83708624687755</v>
      </c>
      <c r="F58" s="77">
        <f>+F34/$F$35*$F$47</f>
        <v>-42.42055055222443</v>
      </c>
      <c r="G58" s="77">
        <f>+G34/$G$35*$G$47</f>
        <v>-73.80084480061741</v>
      </c>
      <c r="H58" s="77">
        <f>+H34/$H$35*$H$47</f>
        <v>-7.107398709907555</v>
      </c>
      <c r="I58" s="77">
        <f>+I34/$I$35*$I$47</f>
        <v>-25.83720044162039</v>
      </c>
      <c r="J58" s="3"/>
      <c r="K58" s="41" t="s">
        <v>87</v>
      </c>
      <c r="L58" s="77">
        <f>+L34/$L$35*$L$47</f>
        <v>-16.046785073333744</v>
      </c>
      <c r="M58" s="77">
        <f>+M34/$M$35*$M$47</f>
        <v>-5.379587732528906</v>
      </c>
      <c r="N58" s="77">
        <f>+N34/$N$35*$N$47</f>
        <v>7.64068146618482</v>
      </c>
      <c r="O58" s="77">
        <f>+O34/$O$35*$O$47</f>
        <v>-42.54874651810585</v>
      </c>
      <c r="P58" s="77">
        <f>+P34/$P$35*$P$47</f>
        <v>-37.54220121539501</v>
      </c>
      <c r="Q58" s="77">
        <f>+Q34/$Q$35*$Q$47</f>
        <v>-58.32793259883344</v>
      </c>
      <c r="R58" s="77">
        <f>+R34/$R$35*$R$47</f>
        <v>-4.229607250755295</v>
      </c>
      <c r="S58" s="77">
        <f>+S34/$S$35*$S$47</f>
        <v>-18.683412121639737</v>
      </c>
    </row>
    <row r="59" spans="1:19" ht="12.75">
      <c r="A59" s="54" t="s">
        <v>20</v>
      </c>
      <c r="B59" s="78">
        <f>+B35/$B$35*$B$47</f>
        <v>-30.213161234736134</v>
      </c>
      <c r="C59" s="78">
        <f>+C35/$C$35*$C$47</f>
        <v>-10.739366710912947</v>
      </c>
      <c r="D59" s="78">
        <f>+D35/$D$35*$D$47</f>
        <v>5.062093651837245</v>
      </c>
      <c r="E59" s="78">
        <f>+E35/$E$35*$E$47</f>
        <v>-59.76891602725376</v>
      </c>
      <c r="F59" s="78">
        <f>+F35/$F$35*$F$47</f>
        <v>-39.967591154853764</v>
      </c>
      <c r="G59" s="78">
        <f>+G35/$G$35*$G$47</f>
        <v>-82.87521619591656</v>
      </c>
      <c r="H59" s="78">
        <f>+H35/$H$35*$H$47</f>
        <v>-8.222109925388665</v>
      </c>
      <c r="I59" s="78">
        <f>+I35/$I$35*$I$47</f>
        <v>-29.995830669382016</v>
      </c>
      <c r="J59" s="3"/>
      <c r="K59" s="79" t="s">
        <v>20</v>
      </c>
      <c r="L59" s="78">
        <f>+L35/$L$35*$L$47</f>
        <v>-32.75573983538585</v>
      </c>
      <c r="M59" s="78">
        <f>+M35/$M$35*$M$47</f>
        <v>-16.51583710407239</v>
      </c>
      <c r="N59" s="78">
        <f>+N35/$N$35*$N$47</f>
        <v>89.26174496644293</v>
      </c>
      <c r="O59" s="78">
        <f>+O35/$O$35*$O$47</f>
        <v>-55.08356545961003</v>
      </c>
      <c r="P59" s="78">
        <f>+P35/$P$35*$P$47</f>
        <v>-40.34436191762323</v>
      </c>
      <c r="Q59" s="78">
        <f>+Q35/$Q$35*$Q$47</f>
        <v>-83.27932598833442</v>
      </c>
      <c r="R59" s="78">
        <f>+R35/$R$35*$R$47</f>
        <v>-4.833836858006052</v>
      </c>
      <c r="S59" s="78">
        <f>+S35/$S$35*$S$47</f>
        <v>-26.486982290270234</v>
      </c>
    </row>
    <row r="60" spans="1:19" ht="12.75">
      <c r="A60" s="18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18" t="s">
        <v>21</v>
      </c>
      <c r="L60" s="3"/>
      <c r="M60" s="3"/>
      <c r="N60" s="3"/>
      <c r="O60" s="3"/>
      <c r="P60" s="3"/>
      <c r="Q60" s="3"/>
      <c r="R60" s="3"/>
      <c r="S60" s="3"/>
    </row>
    <row r="61" spans="1:19" ht="9.75" customHeight="1">
      <c r="A61" s="123" t="s">
        <v>172</v>
      </c>
      <c r="B61" s="123"/>
      <c r="C61" s="123"/>
      <c r="D61" s="3"/>
      <c r="E61" s="3"/>
      <c r="F61" s="3"/>
      <c r="G61" s="3"/>
      <c r="H61" s="3"/>
      <c r="I61" s="3"/>
      <c r="J61" s="3"/>
      <c r="K61" s="123" t="s">
        <v>172</v>
      </c>
      <c r="L61" s="123"/>
      <c r="M61" s="12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mergeCells count="28">
    <mergeCell ref="K14:M14"/>
    <mergeCell ref="K26:M26"/>
    <mergeCell ref="A49:C49"/>
    <mergeCell ref="K49:M49"/>
    <mergeCell ref="A61:C61"/>
    <mergeCell ref="K61:M61"/>
    <mergeCell ref="H7:I7"/>
    <mergeCell ref="R7:S7"/>
    <mergeCell ref="I8:I9"/>
    <mergeCell ref="S8:S9"/>
    <mergeCell ref="K8:K9"/>
    <mergeCell ref="H19:I19"/>
    <mergeCell ref="R19:S19"/>
    <mergeCell ref="I20:I21"/>
    <mergeCell ref="S20:S21"/>
    <mergeCell ref="K20:K21"/>
    <mergeCell ref="I43:I44"/>
    <mergeCell ref="S43:S44"/>
    <mergeCell ref="I55:I56"/>
    <mergeCell ref="S55:S56"/>
    <mergeCell ref="K43:K44"/>
    <mergeCell ref="K55:K56"/>
    <mergeCell ref="A8:A9"/>
    <mergeCell ref="A20:A21"/>
    <mergeCell ref="A43:A44"/>
    <mergeCell ref="A55:A56"/>
    <mergeCell ref="A26:C26"/>
    <mergeCell ref="A14:C14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A1">
      <selection activeCell="C24" sqref="C24"/>
    </sheetView>
  </sheetViews>
  <sheetFormatPr defaultColWidth="11.421875" defaultRowHeight="12.75"/>
  <cols>
    <col min="1" max="1" width="9.421875" style="67" customWidth="1"/>
    <col min="2" max="2" width="8.421875" style="67" customWidth="1"/>
    <col min="3" max="3" width="8.28125" style="67" customWidth="1"/>
    <col min="4" max="4" width="9.57421875" style="67" customWidth="1"/>
    <col min="5" max="5" width="8.00390625" style="67" customWidth="1"/>
    <col min="6" max="6" width="9.8515625" style="67" customWidth="1"/>
    <col min="7" max="7" width="1.28515625" style="67" customWidth="1"/>
    <col min="8" max="8" width="6.8515625" style="67" customWidth="1"/>
    <col min="9" max="10" width="8.421875" style="67" customWidth="1"/>
    <col min="11" max="11" width="4.57421875" style="67" customWidth="1"/>
    <col min="12" max="12" width="9.140625" style="67" customWidth="1"/>
    <col min="13" max="13" width="8.8515625" style="67" customWidth="1"/>
    <col min="14" max="14" width="9.00390625" style="67" customWidth="1"/>
    <col min="15" max="15" width="9.421875" style="67" customWidth="1"/>
    <col min="16" max="16" width="7.8515625" style="67" customWidth="1"/>
    <col min="17" max="17" width="9.28125" style="67" customWidth="1"/>
    <col min="18" max="18" width="1.421875" style="67" customWidth="1"/>
    <col min="19" max="19" width="7.8515625" style="67" customWidth="1"/>
    <col min="20" max="20" width="9.421875" style="67" customWidth="1"/>
    <col min="21" max="21" width="8.7109375" style="67" customWidth="1"/>
    <col min="22" max="22" width="11.57421875" style="67" bestFit="1" customWidth="1"/>
    <col min="23" max="23" width="13.7109375" style="67" customWidth="1"/>
    <col min="24" max="16384" width="11.421875" style="67" customWidth="1"/>
  </cols>
  <sheetData>
    <row r="1" spans="1:21" ht="12.75">
      <c r="A1" s="66" t="s">
        <v>116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6" t="s">
        <v>117</v>
      </c>
      <c r="B3" s="3"/>
      <c r="C3" s="3"/>
      <c r="D3" s="3"/>
      <c r="E3" s="3"/>
      <c r="F3" s="3"/>
      <c r="G3" s="3"/>
      <c r="H3" s="3"/>
      <c r="I3" s="3"/>
      <c r="J3" s="3"/>
      <c r="L3" s="6" t="s">
        <v>118</v>
      </c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8" t="s">
        <v>3</v>
      </c>
      <c r="B4" s="57"/>
      <c r="C4" s="57"/>
      <c r="D4" s="57"/>
      <c r="E4" s="57"/>
      <c r="F4" s="57"/>
      <c r="G4" s="57"/>
      <c r="H4" s="57"/>
      <c r="I4" s="57"/>
      <c r="J4" s="57"/>
      <c r="L4" s="8" t="s">
        <v>4</v>
      </c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6" t="s">
        <v>5</v>
      </c>
      <c r="B5" s="9"/>
      <c r="C5" s="9"/>
      <c r="D5" s="9"/>
      <c r="E5" s="9"/>
      <c r="F5" s="9"/>
      <c r="G5" s="9"/>
      <c r="H5" s="9"/>
      <c r="I5" s="9"/>
      <c r="J5" s="10"/>
      <c r="L5" s="6" t="s">
        <v>5</v>
      </c>
      <c r="M5" s="9"/>
      <c r="N5" s="9"/>
      <c r="O5" s="9"/>
      <c r="P5" s="9"/>
      <c r="Q5" s="9"/>
      <c r="R5" s="9"/>
      <c r="S5" s="9"/>
      <c r="T5" s="9"/>
      <c r="U5" s="10"/>
    </row>
    <row r="6" spans="1:22" ht="12.75">
      <c r="A6" s="8" t="s">
        <v>119</v>
      </c>
      <c r="B6" s="9"/>
      <c r="C6" s="9"/>
      <c r="D6" s="9"/>
      <c r="E6" s="9"/>
      <c r="F6" s="9"/>
      <c r="G6" s="9"/>
      <c r="H6" s="11"/>
      <c r="I6" s="120" t="s">
        <v>7</v>
      </c>
      <c r="J6" s="120"/>
      <c r="L6" s="8" t="s">
        <v>119</v>
      </c>
      <c r="M6" s="9"/>
      <c r="N6" s="9"/>
      <c r="O6" s="9"/>
      <c r="P6" s="9"/>
      <c r="Q6" s="9"/>
      <c r="R6" s="9"/>
      <c r="S6" s="11"/>
      <c r="T6" s="120" t="s">
        <v>7</v>
      </c>
      <c r="U6" s="120"/>
      <c r="V6" s="80"/>
    </row>
    <row r="7" spans="1:24" ht="12.75">
      <c r="A7" s="13"/>
      <c r="B7" s="118" t="s">
        <v>8</v>
      </c>
      <c r="C7" s="14" t="s">
        <v>9</v>
      </c>
      <c r="D7" s="14"/>
      <c r="E7" s="14"/>
      <c r="F7" s="14"/>
      <c r="G7" s="15"/>
      <c r="H7" s="14" t="s">
        <v>10</v>
      </c>
      <c r="I7" s="14"/>
      <c r="J7" s="14"/>
      <c r="L7" s="13"/>
      <c r="M7" s="118" t="s">
        <v>8</v>
      </c>
      <c r="N7" s="14" t="s">
        <v>9</v>
      </c>
      <c r="O7" s="14"/>
      <c r="P7" s="14"/>
      <c r="Q7" s="14"/>
      <c r="R7" s="15"/>
      <c r="S7" s="14" t="s">
        <v>10</v>
      </c>
      <c r="T7" s="14"/>
      <c r="U7" s="14"/>
      <c r="V7" s="80"/>
      <c r="W7" s="81"/>
      <c r="X7" s="81"/>
    </row>
    <row r="8" spans="1:22" ht="18">
      <c r="A8" s="16" t="s">
        <v>11</v>
      </c>
      <c r="B8" s="136"/>
      <c r="C8" s="17" t="s">
        <v>12</v>
      </c>
      <c r="D8" s="17" t="s">
        <v>13</v>
      </c>
      <c r="E8" s="17" t="s">
        <v>14</v>
      </c>
      <c r="F8" s="17" t="s">
        <v>15</v>
      </c>
      <c r="G8" s="17"/>
      <c r="H8" s="17" t="s">
        <v>12</v>
      </c>
      <c r="I8" s="17" t="s">
        <v>16</v>
      </c>
      <c r="J8" s="17" t="s">
        <v>17</v>
      </c>
      <c r="L8" s="16" t="s">
        <v>11</v>
      </c>
      <c r="M8" s="136"/>
      <c r="N8" s="17" t="s">
        <v>12</v>
      </c>
      <c r="O8" s="17" t="s">
        <v>13</v>
      </c>
      <c r="P8" s="17" t="s">
        <v>14</v>
      </c>
      <c r="Q8" s="17" t="s">
        <v>15</v>
      </c>
      <c r="R8" s="17"/>
      <c r="S8" s="17" t="s">
        <v>12</v>
      </c>
      <c r="T8" s="17" t="s">
        <v>16</v>
      </c>
      <c r="U8" s="17" t="s">
        <v>17</v>
      </c>
      <c r="V8" s="80"/>
    </row>
    <row r="9" spans="1:21" ht="12.75">
      <c r="A9" s="18" t="s">
        <v>18</v>
      </c>
      <c r="B9" s="19">
        <f>+'[4]Tablas'!C11</f>
        <v>114603</v>
      </c>
      <c r="C9" s="19">
        <f>+'[4]Tablas'!D11</f>
        <v>196515</v>
      </c>
      <c r="D9" s="19">
        <f>+'[4]Tablas'!E11</f>
        <v>389439</v>
      </c>
      <c r="E9" s="19">
        <f>+'[4]Tablas'!F11</f>
        <v>11798</v>
      </c>
      <c r="F9" s="19">
        <f>SUM(C9:E9)</f>
        <v>597752</v>
      </c>
      <c r="G9" s="19"/>
      <c r="H9" s="19">
        <f>+'[4]Tablas'!G11</f>
        <v>13447</v>
      </c>
      <c r="I9" s="19">
        <f>+'[4]Tablas'!H11</f>
        <v>118480</v>
      </c>
      <c r="J9" s="19">
        <f>SUM(H9:I9)</f>
        <v>131927</v>
      </c>
      <c r="K9" s="80"/>
      <c r="L9" s="18" t="s">
        <v>18</v>
      </c>
      <c r="M9" s="19">
        <f>+'[4]Tablas'!L11</f>
        <v>994181</v>
      </c>
      <c r="N9" s="19">
        <f>+'[4]Tablas'!M11</f>
        <v>991187</v>
      </c>
      <c r="O9" s="19">
        <f>+'[4]Tablas'!N11</f>
        <v>4203038</v>
      </c>
      <c r="P9" s="19">
        <f>+'[4]Tablas'!O11</f>
        <v>65919</v>
      </c>
      <c r="Q9" s="19">
        <f>SUM(N9:P9)</f>
        <v>5260144</v>
      </c>
      <c r="R9" s="19"/>
      <c r="S9" s="19">
        <f>+'[4]Tablas'!P11</f>
        <v>60127</v>
      </c>
      <c r="T9" s="19">
        <f>+'[4]Tablas'!Q11</f>
        <v>242704</v>
      </c>
      <c r="U9" s="19">
        <f>SUM(S9:T9)</f>
        <v>302831</v>
      </c>
    </row>
    <row r="10" spans="1:21" ht="12.75">
      <c r="A10" s="18" t="s">
        <v>19</v>
      </c>
      <c r="B10" s="19">
        <f>+'[4]Tablas'!C12</f>
        <v>347408</v>
      </c>
      <c r="C10" s="19">
        <f>+'[4]Tablas'!D12</f>
        <v>341195</v>
      </c>
      <c r="D10" s="19">
        <f>+'[4]Tablas'!E12</f>
        <v>417533</v>
      </c>
      <c r="E10" s="19">
        <f>+'[4]Tablas'!F12</f>
        <v>35903</v>
      </c>
      <c r="F10" s="19">
        <f>SUM(C10:E10)</f>
        <v>794631</v>
      </c>
      <c r="G10" s="19"/>
      <c r="H10" s="19">
        <f>+'[4]Tablas'!G12</f>
        <v>38603</v>
      </c>
      <c r="I10" s="19">
        <f>+'[4]Tablas'!H12</f>
        <v>179209</v>
      </c>
      <c r="J10" s="19">
        <f>SUM(H10:I10)</f>
        <v>217812</v>
      </c>
      <c r="K10" s="80"/>
      <c r="L10" s="18" t="s">
        <v>19</v>
      </c>
      <c r="M10" s="19">
        <f>+'[4]Tablas'!L12</f>
        <v>330865</v>
      </c>
      <c r="N10" s="19">
        <f>+'[4]Tablas'!M12</f>
        <v>229815</v>
      </c>
      <c r="O10" s="19">
        <f>+'[4]Tablas'!N12</f>
        <v>864522</v>
      </c>
      <c r="P10" s="19">
        <f>+'[4]Tablas'!O12</f>
        <v>61075</v>
      </c>
      <c r="Q10" s="19">
        <f>SUM(N10:P10)</f>
        <v>1155412</v>
      </c>
      <c r="R10" s="19"/>
      <c r="S10" s="19">
        <f>+'[4]Tablas'!P12</f>
        <v>59369</v>
      </c>
      <c r="T10" s="19">
        <f>+'[4]Tablas'!Q12</f>
        <v>235833</v>
      </c>
      <c r="U10" s="19">
        <f>SUM(S10:T10)</f>
        <v>295202</v>
      </c>
    </row>
    <row r="11" spans="1:22" s="71" customFormat="1" ht="12.75">
      <c r="A11" s="20" t="s">
        <v>20</v>
      </c>
      <c r="B11" s="21">
        <f>SUM(B9:B10)</f>
        <v>462011</v>
      </c>
      <c r="C11" s="21">
        <f>SUM(C9:C10)</f>
        <v>537710</v>
      </c>
      <c r="D11" s="22">
        <f>SUM(D9:D10)</f>
        <v>806972</v>
      </c>
      <c r="E11" s="22">
        <f>SUM(E9:E10)</f>
        <v>47701</v>
      </c>
      <c r="F11" s="22">
        <f>SUM(C11:E11)</f>
        <v>1392383</v>
      </c>
      <c r="G11" s="21"/>
      <c r="H11" s="21">
        <f>SUM(H9:H10)</f>
        <v>52050</v>
      </c>
      <c r="I11" s="21">
        <f>SUM(I9:I10)</f>
        <v>297689</v>
      </c>
      <c r="J11" s="21">
        <f>SUM(H11:I11)</f>
        <v>349739</v>
      </c>
      <c r="K11" s="82"/>
      <c r="L11" s="20" t="s">
        <v>20</v>
      </c>
      <c r="M11" s="21">
        <f>SUM(M9:M10)</f>
        <v>1325046</v>
      </c>
      <c r="N11" s="21">
        <f>SUM(N9:N10)</f>
        <v>1221002</v>
      </c>
      <c r="O11" s="22">
        <f>SUM(O9:O10)</f>
        <v>5067560</v>
      </c>
      <c r="P11" s="22">
        <f>SUM(P9:P10)</f>
        <v>126994</v>
      </c>
      <c r="Q11" s="22">
        <f>SUM(N11:P11)</f>
        <v>6415556</v>
      </c>
      <c r="R11" s="21"/>
      <c r="S11" s="21">
        <f>SUM(S9:S10)</f>
        <v>119496</v>
      </c>
      <c r="T11" s="21">
        <f>SUM(T9:T10)</f>
        <v>478537</v>
      </c>
      <c r="U11" s="21">
        <f>SUM(S11:T11)</f>
        <v>598033</v>
      </c>
      <c r="V11" s="82"/>
    </row>
    <row r="12" spans="1:21" ht="10.5" customHeight="1">
      <c r="A12" s="25" t="s">
        <v>21</v>
      </c>
      <c r="B12" s="26"/>
      <c r="C12" s="26"/>
      <c r="D12" s="26"/>
      <c r="E12" s="27"/>
      <c r="F12" s="27"/>
      <c r="G12" s="27"/>
      <c r="H12" s="27"/>
      <c r="I12" s="27"/>
      <c r="J12" s="27"/>
      <c r="K12" s="80"/>
      <c r="L12" s="25" t="s">
        <v>21</v>
      </c>
      <c r="M12" s="26"/>
      <c r="N12" s="26"/>
      <c r="O12" s="26"/>
      <c r="P12" s="27"/>
      <c r="Q12" s="27"/>
      <c r="R12" s="27"/>
      <c r="S12" s="27"/>
      <c r="T12" s="27"/>
      <c r="U12" s="27"/>
    </row>
    <row r="13" spans="1:21" ht="11.25" customHeight="1">
      <c r="A13" s="121" t="s">
        <v>22</v>
      </c>
      <c r="B13" s="122"/>
      <c r="C13" s="122"/>
      <c r="D13" s="122"/>
      <c r="E13" s="122"/>
      <c r="F13" s="122"/>
      <c r="G13" s="122"/>
      <c r="H13" s="122"/>
      <c r="I13" s="122"/>
      <c r="J13" s="122"/>
      <c r="K13" s="80"/>
      <c r="L13" s="121" t="s">
        <v>22</v>
      </c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ht="11.25" customHeight="1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80"/>
      <c r="L14" s="28" t="s">
        <v>23</v>
      </c>
      <c r="M14" s="29"/>
      <c r="N14" s="29"/>
      <c r="O14" s="29"/>
      <c r="P14" s="29"/>
      <c r="Q14" s="29"/>
      <c r="R14" s="29"/>
      <c r="S14" s="29"/>
      <c r="T14" s="29"/>
      <c r="U14" s="29"/>
    </row>
    <row r="15" spans="1:22" ht="9.75" customHeight="1">
      <c r="A15" s="123" t="s">
        <v>172</v>
      </c>
      <c r="B15" s="123"/>
      <c r="C15" s="123"/>
      <c r="D15" s="30"/>
      <c r="E15" s="30"/>
      <c r="F15" s="30"/>
      <c r="G15" s="30"/>
      <c r="H15" s="30"/>
      <c r="I15" s="30"/>
      <c r="J15" s="31"/>
      <c r="K15" s="80"/>
      <c r="L15" s="123" t="s">
        <v>172</v>
      </c>
      <c r="M15" s="123"/>
      <c r="N15" s="123"/>
      <c r="O15" s="30"/>
      <c r="P15" s="30"/>
      <c r="Q15" s="30"/>
      <c r="R15" s="30"/>
      <c r="S15" s="30"/>
      <c r="T15" s="30"/>
      <c r="U15" s="31"/>
      <c r="V15" s="80"/>
    </row>
    <row r="16" spans="1:22" ht="12.75">
      <c r="A16" s="8" t="s">
        <v>120</v>
      </c>
      <c r="B16" s="19"/>
      <c r="C16" s="19"/>
      <c r="D16" s="19"/>
      <c r="E16" s="19"/>
      <c r="F16" s="56"/>
      <c r="G16" s="19"/>
      <c r="H16" s="19"/>
      <c r="I16" s="19"/>
      <c r="J16" s="19"/>
      <c r="K16" s="80"/>
      <c r="L16" s="8" t="s">
        <v>121</v>
      </c>
      <c r="M16" s="19"/>
      <c r="N16" s="19"/>
      <c r="O16" s="19"/>
      <c r="P16" s="19"/>
      <c r="Q16" s="19"/>
      <c r="R16" s="19"/>
      <c r="S16" s="19"/>
      <c r="T16" s="19"/>
      <c r="U16" s="19"/>
      <c r="V16" s="80"/>
    </row>
    <row r="17" spans="1:24" ht="12.75">
      <c r="A17" s="8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80"/>
      <c r="L17" s="8" t="s">
        <v>4</v>
      </c>
      <c r="M17" s="19"/>
      <c r="N17" s="19"/>
      <c r="O17" s="19"/>
      <c r="P17" s="19"/>
      <c r="Q17" s="19"/>
      <c r="R17" s="19"/>
      <c r="S17" s="19"/>
      <c r="T17" s="19"/>
      <c r="U17" s="19"/>
      <c r="V17" s="83"/>
      <c r="W17" s="81"/>
      <c r="X17" s="81"/>
    </row>
    <row r="18" spans="1:21" ht="12.75">
      <c r="A18" s="8" t="s">
        <v>5</v>
      </c>
      <c r="B18" s="32"/>
      <c r="C18" s="32"/>
      <c r="D18" s="32"/>
      <c r="E18" s="32"/>
      <c r="F18" s="32"/>
      <c r="G18" s="32"/>
      <c r="H18" s="32"/>
      <c r="I18" s="32"/>
      <c r="J18" s="32"/>
      <c r="K18" s="80"/>
      <c r="L18" s="8" t="s">
        <v>5</v>
      </c>
      <c r="M18" s="32"/>
      <c r="N18" s="32"/>
      <c r="O18" s="32"/>
      <c r="P18" s="32"/>
      <c r="Q18" s="32"/>
      <c r="R18" s="32"/>
      <c r="S18" s="32"/>
      <c r="T18" s="32"/>
      <c r="U18" s="32"/>
    </row>
    <row r="19" spans="1:24" ht="12.75">
      <c r="A19" s="8" t="s">
        <v>176</v>
      </c>
      <c r="B19" s="32"/>
      <c r="C19" s="33"/>
      <c r="D19" s="33"/>
      <c r="E19" s="33"/>
      <c r="F19" s="33"/>
      <c r="G19" s="33"/>
      <c r="H19" s="33"/>
      <c r="I19" s="34"/>
      <c r="J19" s="35" t="s">
        <v>7</v>
      </c>
      <c r="K19" s="80"/>
      <c r="L19" s="8" t="s">
        <v>177</v>
      </c>
      <c r="M19" s="32"/>
      <c r="N19" s="33"/>
      <c r="O19" s="33"/>
      <c r="P19" s="33"/>
      <c r="Q19" s="33"/>
      <c r="R19" s="33"/>
      <c r="S19" s="33"/>
      <c r="T19" s="34"/>
      <c r="U19" s="35" t="s">
        <v>7</v>
      </c>
      <c r="W19" s="81"/>
      <c r="X19" s="81"/>
    </row>
    <row r="20" spans="1:21" ht="12.75">
      <c r="A20" s="36"/>
      <c r="B20" s="118" t="s">
        <v>8</v>
      </c>
      <c r="C20" s="37" t="s">
        <v>9</v>
      </c>
      <c r="D20" s="37"/>
      <c r="E20" s="37"/>
      <c r="F20" s="37"/>
      <c r="G20" s="38"/>
      <c r="H20" s="37" t="s">
        <v>10</v>
      </c>
      <c r="I20" s="37"/>
      <c r="J20" s="37"/>
      <c r="K20" s="80"/>
      <c r="L20" s="36"/>
      <c r="M20" s="118" t="s">
        <v>8</v>
      </c>
      <c r="N20" s="37" t="s">
        <v>9</v>
      </c>
      <c r="O20" s="37"/>
      <c r="P20" s="37"/>
      <c r="Q20" s="37"/>
      <c r="R20" s="38"/>
      <c r="S20" s="37" t="s">
        <v>10</v>
      </c>
      <c r="T20" s="37"/>
      <c r="U20" s="37"/>
    </row>
    <row r="21" spans="1:21" ht="18">
      <c r="A21" s="39" t="s">
        <v>11</v>
      </c>
      <c r="B21" s="136"/>
      <c r="C21" s="40" t="s">
        <v>12</v>
      </c>
      <c r="D21" s="40" t="s">
        <v>13</v>
      </c>
      <c r="E21" s="40" t="s">
        <v>14</v>
      </c>
      <c r="F21" s="40" t="s">
        <v>15</v>
      </c>
      <c r="G21" s="40"/>
      <c r="H21" s="40" t="s">
        <v>12</v>
      </c>
      <c r="I21" s="40" t="s">
        <v>16</v>
      </c>
      <c r="J21" s="40" t="s">
        <v>17</v>
      </c>
      <c r="K21" s="80"/>
      <c r="L21" s="39" t="s">
        <v>11</v>
      </c>
      <c r="M21" s="136"/>
      <c r="N21" s="40" t="s">
        <v>12</v>
      </c>
      <c r="O21" s="40" t="s">
        <v>13</v>
      </c>
      <c r="P21" s="40" t="s">
        <v>14</v>
      </c>
      <c r="Q21" s="40" t="s">
        <v>15</v>
      </c>
      <c r="R21" s="40"/>
      <c r="S21" s="40" t="s">
        <v>12</v>
      </c>
      <c r="T21" s="40" t="s">
        <v>16</v>
      </c>
      <c r="U21" s="40" t="s">
        <v>17</v>
      </c>
    </row>
    <row r="22" spans="1:22" ht="12.75">
      <c r="A22" s="18" t="s">
        <v>18</v>
      </c>
      <c r="B22" s="19">
        <f>+'[4]Tablas'!C19</f>
        <v>168442</v>
      </c>
      <c r="C22" s="19">
        <f>+'[4]Tablas'!D19</f>
        <v>251299</v>
      </c>
      <c r="D22" s="19">
        <f>+'[4]Tablas'!E19</f>
        <v>666008</v>
      </c>
      <c r="E22" s="19">
        <f>+'[4]Tablas'!F19</f>
        <v>18918</v>
      </c>
      <c r="F22" s="19">
        <f>+'ANEXO A'!F22</f>
        <v>936225</v>
      </c>
      <c r="G22" s="19"/>
      <c r="H22" s="19">
        <f>+'[4]Tablas'!G19</f>
        <v>15334</v>
      </c>
      <c r="I22" s="19">
        <f>+'[4]Tablas'!H19</f>
        <v>122126</v>
      </c>
      <c r="J22" s="19">
        <f>+'ANEXO A'!J22</f>
        <v>137460</v>
      </c>
      <c r="K22" s="80"/>
      <c r="L22" s="18" t="s">
        <v>18</v>
      </c>
      <c r="M22" s="19">
        <f>+'[4]Tablas'!L19</f>
        <v>696005</v>
      </c>
      <c r="N22" s="19">
        <f>+'[4]Tablas'!M19</f>
        <v>1065770</v>
      </c>
      <c r="O22" s="19">
        <f>+'[4]Tablas'!N19</f>
        <v>5685199</v>
      </c>
      <c r="P22" s="19">
        <f>+'[4]Tablas'!O19</f>
        <v>19901</v>
      </c>
      <c r="Q22" s="19">
        <f>+'ANEXO A'!Q22</f>
        <v>6770870</v>
      </c>
      <c r="R22" s="19"/>
      <c r="S22" s="19">
        <f>+'[4]Tablas'!P19</f>
        <v>58360</v>
      </c>
      <c r="T22" s="19">
        <f>+'[4]Tablas'!Q19</f>
        <v>220438</v>
      </c>
      <c r="U22" s="19">
        <f>+'ANEXO A'!U22</f>
        <v>278798</v>
      </c>
      <c r="V22" s="80"/>
    </row>
    <row r="23" spans="1:21" ht="12.75">
      <c r="A23" s="18" t="s">
        <v>19</v>
      </c>
      <c r="B23" s="19">
        <f>+'[4]Tablas'!C20</f>
        <v>129229</v>
      </c>
      <c r="C23" s="19">
        <f>+'[4]Tablas'!D20</f>
        <v>256855</v>
      </c>
      <c r="D23" s="19">
        <f>+'[4]Tablas'!E20</f>
        <v>436348</v>
      </c>
      <c r="E23" s="19">
        <f>+'[4]Tablas'!F20</f>
        <v>17718</v>
      </c>
      <c r="F23" s="19">
        <f>+'ANEXO A'!F23</f>
        <v>710921</v>
      </c>
      <c r="G23" s="19"/>
      <c r="H23" s="19">
        <f>+'[4]Tablas'!G20</f>
        <v>51904</v>
      </c>
      <c r="I23" s="19">
        <f>+'[4]Tablas'!H20</f>
        <v>240019</v>
      </c>
      <c r="J23" s="19">
        <f>+'ANEXO A'!J23</f>
        <v>291923</v>
      </c>
      <c r="K23" s="80"/>
      <c r="L23" s="18" t="s">
        <v>19</v>
      </c>
      <c r="M23" s="19">
        <f>+'[4]Tablas'!L20</f>
        <v>191508</v>
      </c>
      <c r="N23" s="19">
        <f>+'[4]Tablas'!M20</f>
        <v>257894</v>
      </c>
      <c r="O23" s="19">
        <f>+'[4]Tablas'!N20</f>
        <v>853973</v>
      </c>
      <c r="P23" s="19">
        <f>+'[4]Tablas'!O20</f>
        <v>21748</v>
      </c>
      <c r="Q23" s="19">
        <f>+'ANEXO A'!Q23</f>
        <v>1133615</v>
      </c>
      <c r="R23" s="19"/>
      <c r="S23" s="19">
        <f>+'[4]Tablas'!P20</f>
        <v>65958</v>
      </c>
      <c r="T23" s="19">
        <f>+'[4]Tablas'!Q20</f>
        <v>254130</v>
      </c>
      <c r="U23" s="19">
        <f>+'ANEXO A'!U23</f>
        <v>320088</v>
      </c>
    </row>
    <row r="24" spans="1:22" s="71" customFormat="1" ht="12.75">
      <c r="A24" s="20" t="s">
        <v>20</v>
      </c>
      <c r="B24" s="84">
        <f>+'ANEXO A'!B24</f>
        <v>297671</v>
      </c>
      <c r="C24" s="84">
        <f>+'ANEXO A'!C24</f>
        <v>508154</v>
      </c>
      <c r="D24" s="84">
        <f>+'ANEXO A'!D24</f>
        <v>1102356</v>
      </c>
      <c r="E24" s="84">
        <f>+'ANEXO A'!E24</f>
        <v>36636</v>
      </c>
      <c r="F24" s="84">
        <f>+'ANEXO A'!F24</f>
        <v>1647146</v>
      </c>
      <c r="G24" s="84"/>
      <c r="H24" s="84">
        <f>+'ANEXO A'!H24</f>
        <v>67238</v>
      </c>
      <c r="I24" s="84">
        <f>+'ANEXO A'!I24</f>
        <v>362145</v>
      </c>
      <c r="J24" s="84">
        <f>+'ANEXO A'!J24</f>
        <v>429383</v>
      </c>
      <c r="K24" s="82"/>
      <c r="L24" s="20" t="s">
        <v>20</v>
      </c>
      <c r="M24" s="84">
        <f>+'ANEXO A'!M24</f>
        <v>887513</v>
      </c>
      <c r="N24" s="84">
        <f>+'ANEXO A'!N24</f>
        <v>1323664</v>
      </c>
      <c r="O24" s="84">
        <f>+'ANEXO A'!O24</f>
        <v>6539172</v>
      </c>
      <c r="P24" s="84">
        <f>+'ANEXO A'!P24</f>
        <v>41649</v>
      </c>
      <c r="Q24" s="84">
        <f>+'ANEXO A'!Q24</f>
        <v>7904485</v>
      </c>
      <c r="R24" s="84"/>
      <c r="S24" s="84">
        <f>+'ANEXO A'!S24</f>
        <v>124318</v>
      </c>
      <c r="T24" s="84">
        <f>+'ANEXO A'!T24</f>
        <v>474568</v>
      </c>
      <c r="U24" s="84">
        <f>+'ANEXO A'!U24</f>
        <v>598886</v>
      </c>
      <c r="V24" s="82"/>
    </row>
    <row r="25" spans="1:21" ht="12.75" customHeight="1">
      <c r="A25" s="25" t="s">
        <v>21</v>
      </c>
      <c r="B25" s="26"/>
      <c r="C25" s="26"/>
      <c r="D25" s="26"/>
      <c r="E25" s="27"/>
      <c r="F25" s="27"/>
      <c r="G25" s="27"/>
      <c r="H25" s="27"/>
      <c r="I25" s="27"/>
      <c r="J25" s="27"/>
      <c r="L25" s="25" t="s">
        <v>21</v>
      </c>
      <c r="M25" s="26"/>
      <c r="N25" s="26"/>
      <c r="O25" s="26"/>
      <c r="P25" s="27"/>
      <c r="Q25" s="27"/>
      <c r="R25" s="27"/>
      <c r="S25" s="27"/>
      <c r="T25" s="27"/>
      <c r="U25" s="27"/>
    </row>
    <row r="26" spans="1:21" ht="11.25" customHeight="1">
      <c r="A26" s="121" t="s">
        <v>22</v>
      </c>
      <c r="B26" s="122"/>
      <c r="C26" s="122"/>
      <c r="D26" s="122"/>
      <c r="E26" s="122"/>
      <c r="F26" s="122"/>
      <c r="G26" s="122"/>
      <c r="H26" s="122"/>
      <c r="I26" s="122"/>
      <c r="J26" s="122"/>
      <c r="L26" s="121" t="s">
        <v>22</v>
      </c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4" ht="9.75" customHeight="1">
      <c r="A27" s="28" t="s">
        <v>23</v>
      </c>
      <c r="B27" s="29"/>
      <c r="C27" s="29"/>
      <c r="D27" s="29"/>
      <c r="E27" s="29"/>
      <c r="F27" s="29"/>
      <c r="G27" s="29"/>
      <c r="H27" s="29"/>
      <c r="I27" s="29"/>
      <c r="J27" s="29"/>
      <c r="L27" s="28" t="s">
        <v>23</v>
      </c>
      <c r="M27" s="29"/>
      <c r="N27" s="29"/>
      <c r="O27" s="29"/>
      <c r="P27" s="29"/>
      <c r="Q27" s="29"/>
      <c r="R27" s="29"/>
      <c r="S27" s="29"/>
      <c r="T27" s="29"/>
      <c r="U27" s="29"/>
      <c r="W27" s="81"/>
      <c r="X27" s="81"/>
    </row>
    <row r="28" spans="1:21" ht="10.5" customHeight="1">
      <c r="A28" s="123" t="s">
        <v>172</v>
      </c>
      <c r="B28" s="123"/>
      <c r="C28" s="123"/>
      <c r="D28" s="42"/>
      <c r="E28" s="42"/>
      <c r="F28" s="42"/>
      <c r="G28" s="9"/>
      <c r="H28" s="9"/>
      <c r="I28" s="9"/>
      <c r="J28" s="9"/>
      <c r="L28" s="123" t="s">
        <v>172</v>
      </c>
      <c r="M28" s="123"/>
      <c r="N28" s="123"/>
      <c r="O28" s="42"/>
      <c r="P28" s="42"/>
      <c r="Q28" s="42"/>
      <c r="R28" s="9"/>
      <c r="S28" s="9"/>
      <c r="T28" s="9"/>
      <c r="U28" s="9"/>
    </row>
    <row r="29" spans="1:21" ht="12.75" hidden="1">
      <c r="A29" s="6" t="s">
        <v>122</v>
      </c>
      <c r="B29" s="9"/>
      <c r="C29" s="9"/>
      <c r="D29" s="9"/>
      <c r="E29" s="9"/>
      <c r="F29" s="9"/>
      <c r="G29" s="9"/>
      <c r="H29" s="9"/>
      <c r="I29" s="9"/>
      <c r="J29" s="9"/>
      <c r="L29" s="6" t="s">
        <v>122</v>
      </c>
      <c r="M29" s="9"/>
      <c r="N29" s="9"/>
      <c r="O29" s="9"/>
      <c r="P29" s="9"/>
      <c r="Q29" s="9"/>
      <c r="R29" s="9"/>
      <c r="S29" s="9"/>
      <c r="T29" s="9"/>
      <c r="U29" s="9"/>
    </row>
    <row r="30" spans="1:21" ht="12.75" hidden="1">
      <c r="A30" s="43" t="s">
        <v>131</v>
      </c>
      <c r="B30" s="9"/>
      <c r="C30" s="9"/>
      <c r="D30" s="9"/>
      <c r="E30" s="9"/>
      <c r="F30" s="9"/>
      <c r="G30" s="9"/>
      <c r="H30" s="9"/>
      <c r="I30" s="9"/>
      <c r="J30" s="9"/>
      <c r="L30" s="43" t="s">
        <v>131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13"/>
      <c r="B31" s="44"/>
      <c r="C31" s="14" t="s">
        <v>9</v>
      </c>
      <c r="D31" s="14"/>
      <c r="E31" s="14"/>
      <c r="F31" s="14"/>
      <c r="G31" s="15"/>
      <c r="H31" s="14" t="s">
        <v>10</v>
      </c>
      <c r="I31" s="14"/>
      <c r="J31" s="14"/>
      <c r="L31" s="13"/>
      <c r="M31" s="44"/>
      <c r="N31" s="14" t="s">
        <v>9</v>
      </c>
      <c r="O31" s="14"/>
      <c r="P31" s="14"/>
      <c r="Q31" s="14"/>
      <c r="R31" s="15"/>
      <c r="S31" s="14" t="s">
        <v>10</v>
      </c>
      <c r="T31" s="14"/>
      <c r="U31" s="14"/>
    </row>
    <row r="32" spans="1:21" ht="18" hidden="1">
      <c r="A32" s="16" t="s">
        <v>11</v>
      </c>
      <c r="B32" s="45" t="s">
        <v>28</v>
      </c>
      <c r="C32" s="45" t="s">
        <v>12</v>
      </c>
      <c r="D32" s="45" t="s">
        <v>13</v>
      </c>
      <c r="E32" s="45" t="s">
        <v>14</v>
      </c>
      <c r="F32" s="45" t="s">
        <v>15</v>
      </c>
      <c r="G32" s="45"/>
      <c r="H32" s="45" t="s">
        <v>12</v>
      </c>
      <c r="I32" s="45" t="s">
        <v>16</v>
      </c>
      <c r="J32" s="45" t="s">
        <v>29</v>
      </c>
      <c r="L32" s="16" t="s">
        <v>11</v>
      </c>
      <c r="M32" s="45" t="s">
        <v>28</v>
      </c>
      <c r="N32" s="45" t="s">
        <v>12</v>
      </c>
      <c r="O32" s="45" t="s">
        <v>13</v>
      </c>
      <c r="P32" s="45" t="s">
        <v>14</v>
      </c>
      <c r="Q32" s="45" t="s">
        <v>15</v>
      </c>
      <c r="R32" s="45"/>
      <c r="S32" s="45" t="s">
        <v>12</v>
      </c>
      <c r="T32" s="45" t="s">
        <v>16</v>
      </c>
      <c r="U32" s="45" t="s">
        <v>29</v>
      </c>
    </row>
    <row r="33" spans="1:21" ht="12.75" hidden="1">
      <c r="A33" s="41" t="s">
        <v>18</v>
      </c>
      <c r="B33" s="46">
        <f aca="true" t="shared" si="0" ref="B33:J33">+B22-B9</f>
        <v>53839</v>
      </c>
      <c r="C33" s="46">
        <f t="shared" si="0"/>
        <v>54784</v>
      </c>
      <c r="D33" s="46">
        <f t="shared" si="0"/>
        <v>276569</v>
      </c>
      <c r="E33" s="46">
        <f t="shared" si="0"/>
        <v>7120</v>
      </c>
      <c r="F33" s="46">
        <f t="shared" si="0"/>
        <v>338473</v>
      </c>
      <c r="G33" s="46">
        <f t="shared" si="0"/>
        <v>0</v>
      </c>
      <c r="H33" s="46">
        <f t="shared" si="0"/>
        <v>1887</v>
      </c>
      <c r="I33" s="46">
        <f t="shared" si="0"/>
        <v>3646</v>
      </c>
      <c r="J33" s="46">
        <f t="shared" si="0"/>
        <v>5533</v>
      </c>
      <c r="L33" s="41" t="s">
        <v>18</v>
      </c>
      <c r="M33" s="46">
        <f aca="true" t="shared" si="1" ref="M33:U33">+M22-M9</f>
        <v>-298176</v>
      </c>
      <c r="N33" s="46">
        <f t="shared" si="1"/>
        <v>74583</v>
      </c>
      <c r="O33" s="46">
        <f t="shared" si="1"/>
        <v>1482161</v>
      </c>
      <c r="P33" s="46">
        <f t="shared" si="1"/>
        <v>-46018</v>
      </c>
      <c r="Q33" s="46">
        <f t="shared" si="1"/>
        <v>1510726</v>
      </c>
      <c r="R33" s="46">
        <f t="shared" si="1"/>
        <v>0</v>
      </c>
      <c r="S33" s="46">
        <f t="shared" si="1"/>
        <v>-1767</v>
      </c>
      <c r="T33" s="46">
        <f t="shared" si="1"/>
        <v>-22266</v>
      </c>
      <c r="U33" s="46">
        <f t="shared" si="1"/>
        <v>-24033</v>
      </c>
    </row>
    <row r="34" spans="1:21" ht="12.75" hidden="1">
      <c r="A34" s="41" t="s">
        <v>19</v>
      </c>
      <c r="B34" s="42">
        <f aca="true" t="shared" si="2" ref="B34:J34">+B23-B10</f>
        <v>-218179</v>
      </c>
      <c r="C34" s="42">
        <f t="shared" si="2"/>
        <v>-84340</v>
      </c>
      <c r="D34" s="42">
        <f t="shared" si="2"/>
        <v>18815</v>
      </c>
      <c r="E34" s="42">
        <f t="shared" si="2"/>
        <v>-18185</v>
      </c>
      <c r="F34" s="42">
        <f t="shared" si="2"/>
        <v>-83710</v>
      </c>
      <c r="G34" s="42">
        <f t="shared" si="2"/>
        <v>0</v>
      </c>
      <c r="H34" s="42">
        <f t="shared" si="2"/>
        <v>13301</v>
      </c>
      <c r="I34" s="42">
        <f t="shared" si="2"/>
        <v>60810</v>
      </c>
      <c r="J34" s="42">
        <f t="shared" si="2"/>
        <v>74111</v>
      </c>
      <c r="L34" s="41" t="s">
        <v>19</v>
      </c>
      <c r="M34" s="42">
        <f aca="true" t="shared" si="3" ref="M34:U34">+M23-M10</f>
        <v>-139357</v>
      </c>
      <c r="N34" s="42">
        <f t="shared" si="3"/>
        <v>28079</v>
      </c>
      <c r="O34" s="42">
        <f t="shared" si="3"/>
        <v>-10549</v>
      </c>
      <c r="P34" s="42">
        <f t="shared" si="3"/>
        <v>-39327</v>
      </c>
      <c r="Q34" s="42">
        <f t="shared" si="3"/>
        <v>-21797</v>
      </c>
      <c r="R34" s="42">
        <f t="shared" si="3"/>
        <v>0</v>
      </c>
      <c r="S34" s="42">
        <f t="shared" si="3"/>
        <v>6589</v>
      </c>
      <c r="T34" s="42">
        <f t="shared" si="3"/>
        <v>18297</v>
      </c>
      <c r="U34" s="42">
        <f t="shared" si="3"/>
        <v>24886</v>
      </c>
    </row>
    <row r="35" spans="1:21" ht="12.75" hidden="1">
      <c r="A35" s="47" t="s">
        <v>20</v>
      </c>
      <c r="B35" s="48">
        <f aca="true" t="shared" si="4" ref="B35:J35">+B24-B11</f>
        <v>-164340</v>
      </c>
      <c r="C35" s="48">
        <f t="shared" si="4"/>
        <v>-29556</v>
      </c>
      <c r="D35" s="48">
        <f t="shared" si="4"/>
        <v>295384</v>
      </c>
      <c r="E35" s="48">
        <f t="shared" si="4"/>
        <v>-11065</v>
      </c>
      <c r="F35" s="48">
        <f t="shared" si="4"/>
        <v>254763</v>
      </c>
      <c r="G35" s="48">
        <f t="shared" si="4"/>
        <v>0</v>
      </c>
      <c r="H35" s="48">
        <f t="shared" si="4"/>
        <v>15188</v>
      </c>
      <c r="I35" s="48">
        <f t="shared" si="4"/>
        <v>64456</v>
      </c>
      <c r="J35" s="48">
        <f t="shared" si="4"/>
        <v>79644</v>
      </c>
      <c r="L35" s="47" t="s">
        <v>20</v>
      </c>
      <c r="M35" s="48">
        <f aca="true" t="shared" si="5" ref="M35:U35">+M24-M11</f>
        <v>-437533</v>
      </c>
      <c r="N35" s="48">
        <f t="shared" si="5"/>
        <v>102662</v>
      </c>
      <c r="O35" s="48">
        <f t="shared" si="5"/>
        <v>1471612</v>
      </c>
      <c r="P35" s="48">
        <f t="shared" si="5"/>
        <v>-85345</v>
      </c>
      <c r="Q35" s="48">
        <f t="shared" si="5"/>
        <v>1488929</v>
      </c>
      <c r="R35" s="48">
        <f t="shared" si="5"/>
        <v>0</v>
      </c>
      <c r="S35" s="48">
        <f t="shared" si="5"/>
        <v>4822</v>
      </c>
      <c r="T35" s="48">
        <f t="shared" si="5"/>
        <v>-3969</v>
      </c>
      <c r="U35" s="48">
        <f t="shared" si="5"/>
        <v>853</v>
      </c>
    </row>
    <row r="36" spans="1:21" ht="12.75" hidden="1">
      <c r="A36" s="41" t="s">
        <v>30</v>
      </c>
      <c r="B36" s="9"/>
      <c r="C36" s="9"/>
      <c r="D36" s="42"/>
      <c r="E36" s="42"/>
      <c r="F36" s="42"/>
      <c r="G36" s="9"/>
      <c r="H36" s="9"/>
      <c r="I36" s="9"/>
      <c r="J36" s="9"/>
      <c r="L36" s="41" t="s">
        <v>30</v>
      </c>
      <c r="M36" s="9"/>
      <c r="N36" s="9"/>
      <c r="O36" s="42"/>
      <c r="P36" s="42"/>
      <c r="Q36" s="42"/>
      <c r="R36" s="9"/>
      <c r="S36" s="9"/>
      <c r="T36" s="9"/>
      <c r="U36" s="9"/>
    </row>
    <row r="37" spans="1:21" ht="12.75" hidden="1">
      <c r="A37" s="41"/>
      <c r="B37" s="9"/>
      <c r="C37" s="9"/>
      <c r="D37" s="42"/>
      <c r="E37" s="42"/>
      <c r="F37" s="42"/>
      <c r="G37" s="9"/>
      <c r="H37" s="9"/>
      <c r="I37" s="9"/>
      <c r="J37" s="9"/>
      <c r="L37" s="41"/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>
      <c r="A39" s="6" t="s">
        <v>123</v>
      </c>
      <c r="B39" s="9"/>
      <c r="C39" s="9"/>
      <c r="D39" s="42"/>
      <c r="E39" s="42"/>
      <c r="F39" s="42"/>
      <c r="G39" s="9"/>
      <c r="H39" s="9"/>
      <c r="I39" s="9"/>
      <c r="J39" s="9"/>
      <c r="L39" s="6" t="s">
        <v>124</v>
      </c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125</v>
      </c>
      <c r="B40" s="10"/>
      <c r="C40" s="10"/>
      <c r="D40" s="10"/>
      <c r="E40" s="10"/>
      <c r="F40" s="10"/>
      <c r="G40" s="10"/>
      <c r="H40" s="10"/>
      <c r="I40" s="10"/>
      <c r="J40" s="10"/>
      <c r="L40" s="6" t="s">
        <v>126</v>
      </c>
      <c r="M40" s="10"/>
      <c r="N40" s="10"/>
      <c r="O40" s="10"/>
      <c r="P40" s="10"/>
      <c r="Q40" s="10"/>
      <c r="R40" s="10"/>
      <c r="S40" s="10"/>
      <c r="T40" s="10"/>
      <c r="U40" s="10"/>
    </row>
    <row r="41" spans="1:22" ht="12.75">
      <c r="A41" s="43" t="s">
        <v>174</v>
      </c>
      <c r="B41" s="10"/>
      <c r="C41" s="49"/>
      <c r="D41" s="49"/>
      <c r="E41" s="49"/>
      <c r="F41" s="49"/>
      <c r="G41" s="49"/>
      <c r="H41" s="49"/>
      <c r="I41" s="50"/>
      <c r="J41" s="51" t="s">
        <v>35</v>
      </c>
      <c r="L41" s="43" t="s">
        <v>175</v>
      </c>
      <c r="M41" s="10"/>
      <c r="N41" s="49"/>
      <c r="O41" s="49"/>
      <c r="P41" s="49"/>
      <c r="Q41" s="49"/>
      <c r="R41" s="49"/>
      <c r="S41" s="49"/>
      <c r="T41" s="50"/>
      <c r="U41" s="51" t="s">
        <v>35</v>
      </c>
      <c r="V41" s="80"/>
    </row>
    <row r="42" spans="1:22" ht="12.75">
      <c r="A42" s="13"/>
      <c r="B42" s="118" t="s">
        <v>41</v>
      </c>
      <c r="C42" s="14" t="s">
        <v>9</v>
      </c>
      <c r="D42" s="14"/>
      <c r="E42" s="14"/>
      <c r="F42" s="14"/>
      <c r="G42" s="15"/>
      <c r="H42" s="14" t="s">
        <v>10</v>
      </c>
      <c r="I42" s="14"/>
      <c r="J42" s="14"/>
      <c r="L42" s="13"/>
      <c r="M42" s="118" t="s">
        <v>41</v>
      </c>
      <c r="N42" s="14" t="s">
        <v>9</v>
      </c>
      <c r="O42" s="14"/>
      <c r="P42" s="14"/>
      <c r="Q42" s="14"/>
      <c r="R42" s="15"/>
      <c r="S42" s="14" t="s">
        <v>10</v>
      </c>
      <c r="T42" s="14"/>
      <c r="U42" s="14"/>
      <c r="V42" s="80"/>
    </row>
    <row r="43" spans="1:24" ht="18">
      <c r="A43" s="16" t="s">
        <v>11</v>
      </c>
      <c r="B43" s="136"/>
      <c r="C43" s="45" t="s">
        <v>12</v>
      </c>
      <c r="D43" s="45" t="s">
        <v>13</v>
      </c>
      <c r="E43" s="45" t="s">
        <v>14</v>
      </c>
      <c r="F43" s="45" t="s">
        <v>15</v>
      </c>
      <c r="G43" s="45"/>
      <c r="H43" s="45" t="s">
        <v>12</v>
      </c>
      <c r="I43" s="45" t="s">
        <v>16</v>
      </c>
      <c r="J43" s="45" t="s">
        <v>29</v>
      </c>
      <c r="L43" s="16" t="s">
        <v>11</v>
      </c>
      <c r="M43" s="136"/>
      <c r="N43" s="45" t="s">
        <v>12</v>
      </c>
      <c r="O43" s="45" t="s">
        <v>13</v>
      </c>
      <c r="P43" s="45" t="s">
        <v>14</v>
      </c>
      <c r="Q43" s="45" t="s">
        <v>15</v>
      </c>
      <c r="R43" s="45"/>
      <c r="S43" s="45" t="s">
        <v>12</v>
      </c>
      <c r="T43" s="45" t="s">
        <v>16</v>
      </c>
      <c r="U43" s="45" t="s">
        <v>29</v>
      </c>
      <c r="V43" s="83"/>
      <c r="W43" s="81"/>
      <c r="X43" s="81"/>
    </row>
    <row r="44" spans="1:21" ht="12.75">
      <c r="A44" s="41" t="s">
        <v>18</v>
      </c>
      <c r="B44" s="52">
        <f aca="true" t="shared" si="6" ref="B44:F46">+B22/B9*100-100</f>
        <v>46.97870038306152</v>
      </c>
      <c r="C44" s="52">
        <f t="shared" si="6"/>
        <v>27.87777014477267</v>
      </c>
      <c r="D44" s="52">
        <f t="shared" si="6"/>
        <v>71.01728383649302</v>
      </c>
      <c r="E44" s="52">
        <f t="shared" si="6"/>
        <v>60.34921173080184</v>
      </c>
      <c r="F44" s="52">
        <f t="shared" si="6"/>
        <v>56.62431911561984</v>
      </c>
      <c r="G44" s="52"/>
      <c r="H44" s="52">
        <f aca="true" t="shared" si="7" ref="H44:J46">+H22/H9*100-100</f>
        <v>14.032869785082184</v>
      </c>
      <c r="I44" s="52">
        <f t="shared" si="7"/>
        <v>3.077312626603643</v>
      </c>
      <c r="J44" s="52">
        <f t="shared" si="7"/>
        <v>4.193986068052794</v>
      </c>
      <c r="L44" s="41" t="s">
        <v>18</v>
      </c>
      <c r="M44" s="52">
        <f aca="true" t="shared" si="8" ref="M44:Q46">+M22/M9*100-100</f>
        <v>-29.992124170548422</v>
      </c>
      <c r="N44" s="52">
        <f t="shared" si="8"/>
        <v>7.524614426944652</v>
      </c>
      <c r="O44" s="52">
        <f t="shared" si="8"/>
        <v>35.26403996347403</v>
      </c>
      <c r="P44" s="52">
        <f t="shared" si="8"/>
        <v>-69.80991823298291</v>
      </c>
      <c r="Q44" s="52">
        <f t="shared" si="8"/>
        <v>28.720240358438843</v>
      </c>
      <c r="R44" s="52"/>
      <c r="S44" s="52">
        <f aca="true" t="shared" si="9" ref="S44:U46">+S22/S9*100-100</f>
        <v>-2.9387795832155206</v>
      </c>
      <c r="T44" s="52">
        <f t="shared" si="9"/>
        <v>-9.17413804469642</v>
      </c>
      <c r="U44" s="52">
        <f t="shared" si="9"/>
        <v>-7.936109579270294</v>
      </c>
    </row>
    <row r="45" spans="1:21" ht="12.75">
      <c r="A45" s="41" t="s">
        <v>19</v>
      </c>
      <c r="B45" s="53">
        <f t="shared" si="6"/>
        <v>-62.80195044443421</v>
      </c>
      <c r="C45" s="53">
        <f t="shared" si="6"/>
        <v>-24.719002330045868</v>
      </c>
      <c r="D45" s="53">
        <f t="shared" si="6"/>
        <v>4.506230645242397</v>
      </c>
      <c r="E45" s="53">
        <f t="shared" si="6"/>
        <v>-50.65036347937498</v>
      </c>
      <c r="F45" s="53">
        <f t="shared" si="6"/>
        <v>-10.534449323019118</v>
      </c>
      <c r="G45" s="53"/>
      <c r="H45" s="53">
        <f t="shared" si="7"/>
        <v>34.455871305338945</v>
      </c>
      <c r="I45" s="53">
        <f t="shared" si="7"/>
        <v>33.932447589127776</v>
      </c>
      <c r="J45" s="53">
        <f t="shared" si="7"/>
        <v>34.02521440508329</v>
      </c>
      <c r="L45" s="41" t="s">
        <v>19</v>
      </c>
      <c r="M45" s="53">
        <f t="shared" si="8"/>
        <v>-42.118991129312555</v>
      </c>
      <c r="N45" s="53">
        <f t="shared" si="8"/>
        <v>12.218088462458937</v>
      </c>
      <c r="O45" s="53">
        <f t="shared" si="8"/>
        <v>-1.2202118627403422</v>
      </c>
      <c r="P45" s="53">
        <f t="shared" si="8"/>
        <v>-64.3913221449038</v>
      </c>
      <c r="Q45" s="53">
        <f t="shared" si="8"/>
        <v>-1.8865132091409862</v>
      </c>
      <c r="R45" s="53"/>
      <c r="S45" s="53">
        <f t="shared" si="9"/>
        <v>11.098384678872804</v>
      </c>
      <c r="T45" s="53">
        <f t="shared" si="9"/>
        <v>7.758456195697789</v>
      </c>
      <c r="U45" s="53">
        <f t="shared" si="9"/>
        <v>8.43015968726499</v>
      </c>
    </row>
    <row r="46" spans="1:21" s="71" customFormat="1" ht="12.75">
      <c r="A46" s="54" t="s">
        <v>20</v>
      </c>
      <c r="B46" s="55">
        <f t="shared" si="6"/>
        <v>-35.57058165281779</v>
      </c>
      <c r="C46" s="55">
        <f t="shared" si="6"/>
        <v>-5.496643171970021</v>
      </c>
      <c r="D46" s="55">
        <f t="shared" si="6"/>
        <v>36.60399617334926</v>
      </c>
      <c r="E46" s="55">
        <f t="shared" si="6"/>
        <v>-23.19657868807782</v>
      </c>
      <c r="F46" s="55">
        <f t="shared" si="6"/>
        <v>18.29690537732793</v>
      </c>
      <c r="G46" s="55"/>
      <c r="H46" s="55">
        <f t="shared" si="7"/>
        <v>29.179634966378472</v>
      </c>
      <c r="I46" s="55">
        <f t="shared" si="7"/>
        <v>21.65212688409717</v>
      </c>
      <c r="J46" s="55">
        <f t="shared" si="7"/>
        <v>22.772410283096818</v>
      </c>
      <c r="L46" s="54" t="s">
        <v>20</v>
      </c>
      <c r="M46" s="55">
        <f t="shared" si="8"/>
        <v>-33.02021212848459</v>
      </c>
      <c r="N46" s="55">
        <f t="shared" si="8"/>
        <v>8.408012435688079</v>
      </c>
      <c r="O46" s="55">
        <f t="shared" si="8"/>
        <v>29.039853499514578</v>
      </c>
      <c r="P46" s="55">
        <f t="shared" si="8"/>
        <v>-67.20396239192402</v>
      </c>
      <c r="Q46" s="55">
        <f t="shared" si="8"/>
        <v>23.208105423754375</v>
      </c>
      <c r="R46" s="55"/>
      <c r="S46" s="55">
        <f t="shared" si="9"/>
        <v>4.035281515699268</v>
      </c>
      <c r="T46" s="55">
        <f t="shared" si="9"/>
        <v>-0.8294029510779666</v>
      </c>
      <c r="U46" s="55">
        <f t="shared" si="9"/>
        <v>0.14263426934633117</v>
      </c>
    </row>
    <row r="47" spans="1:21" ht="12.75">
      <c r="A47" s="18" t="s">
        <v>21</v>
      </c>
      <c r="B47" s="56"/>
      <c r="C47" s="56"/>
      <c r="D47" s="56"/>
      <c r="E47" s="56"/>
      <c r="F47" s="56"/>
      <c r="G47" s="56"/>
      <c r="H47" s="56"/>
      <c r="I47" s="56"/>
      <c r="J47" s="56"/>
      <c r="L47" s="18" t="s">
        <v>21</v>
      </c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0.5" customHeight="1">
      <c r="A48" s="123" t="s">
        <v>172</v>
      </c>
      <c r="B48" s="123"/>
      <c r="C48" s="123"/>
      <c r="D48" s="56"/>
      <c r="E48" s="56"/>
      <c r="F48" s="56"/>
      <c r="G48" s="56"/>
      <c r="H48" s="56"/>
      <c r="I48" s="56"/>
      <c r="J48" s="56"/>
      <c r="L48" s="123" t="s">
        <v>172</v>
      </c>
      <c r="M48" s="123"/>
      <c r="N48" s="123"/>
      <c r="O48" s="56"/>
      <c r="P48" s="56"/>
      <c r="Q48" s="56"/>
      <c r="R48" s="56"/>
      <c r="S48" s="56"/>
      <c r="T48" s="56"/>
      <c r="U48" s="56"/>
    </row>
    <row r="49" spans="1:21" ht="12.75">
      <c r="A49" s="6" t="s">
        <v>127</v>
      </c>
      <c r="B49" s="2"/>
      <c r="C49" s="58"/>
      <c r="D49" s="58"/>
      <c r="E49" s="58"/>
      <c r="F49" s="58"/>
      <c r="G49" s="58"/>
      <c r="H49" s="58"/>
      <c r="I49" s="58"/>
      <c r="J49" s="3"/>
      <c r="L49" s="6" t="s">
        <v>128</v>
      </c>
      <c r="M49" s="2"/>
      <c r="N49" s="58"/>
      <c r="O49" s="58"/>
      <c r="P49" s="58"/>
      <c r="Q49" s="58"/>
      <c r="R49" s="58"/>
      <c r="S49" s="58"/>
      <c r="T49" s="58"/>
      <c r="U49" s="3"/>
    </row>
    <row r="50" spans="1:21" ht="12.75">
      <c r="A50" s="6" t="s">
        <v>129</v>
      </c>
      <c r="B50" s="10"/>
      <c r="C50" s="10"/>
      <c r="D50" s="10"/>
      <c r="E50" s="10"/>
      <c r="F50" s="10"/>
      <c r="G50" s="10"/>
      <c r="H50" s="10"/>
      <c r="I50" s="10"/>
      <c r="J50" s="10"/>
      <c r="L50" s="6" t="s">
        <v>130</v>
      </c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43" t="s">
        <v>175</v>
      </c>
      <c r="B51" s="10"/>
      <c r="C51" s="49"/>
      <c r="D51" s="49"/>
      <c r="E51" s="49"/>
      <c r="F51" s="49"/>
      <c r="G51" s="49"/>
      <c r="H51" s="49"/>
      <c r="I51" s="50"/>
      <c r="J51" s="51" t="s">
        <v>40</v>
      </c>
      <c r="L51" s="43" t="s">
        <v>175</v>
      </c>
      <c r="M51" s="10"/>
      <c r="N51" s="49"/>
      <c r="O51" s="49"/>
      <c r="P51" s="49"/>
      <c r="Q51" s="49"/>
      <c r="R51" s="49"/>
      <c r="S51" s="49"/>
      <c r="T51" s="50"/>
      <c r="U51" s="51" t="s">
        <v>40</v>
      </c>
    </row>
    <row r="52" spans="1:21" ht="12.75">
      <c r="A52" s="13"/>
      <c r="B52" s="118" t="s">
        <v>41</v>
      </c>
      <c r="C52" s="14" t="s">
        <v>9</v>
      </c>
      <c r="D52" s="14"/>
      <c r="E52" s="14"/>
      <c r="F52" s="14"/>
      <c r="G52" s="15"/>
      <c r="H52" s="14" t="s">
        <v>10</v>
      </c>
      <c r="I52" s="14"/>
      <c r="J52" s="14"/>
      <c r="L52" s="13"/>
      <c r="M52" s="118" t="s">
        <v>41</v>
      </c>
      <c r="N52" s="14" t="s">
        <v>9</v>
      </c>
      <c r="O52" s="14"/>
      <c r="P52" s="14"/>
      <c r="Q52" s="14"/>
      <c r="R52" s="15"/>
      <c r="S52" s="14" t="s">
        <v>10</v>
      </c>
      <c r="T52" s="14"/>
      <c r="U52" s="14"/>
    </row>
    <row r="53" spans="1:21" ht="18">
      <c r="A53" s="59" t="s">
        <v>11</v>
      </c>
      <c r="B53" s="136"/>
      <c r="C53" s="45" t="s">
        <v>12</v>
      </c>
      <c r="D53" s="45" t="s">
        <v>13</v>
      </c>
      <c r="E53" s="45" t="s">
        <v>14</v>
      </c>
      <c r="F53" s="45" t="s">
        <v>15</v>
      </c>
      <c r="G53" s="45"/>
      <c r="H53" s="45" t="s">
        <v>12</v>
      </c>
      <c r="I53" s="45" t="s">
        <v>16</v>
      </c>
      <c r="J53" s="45" t="s">
        <v>29</v>
      </c>
      <c r="L53" s="59" t="s">
        <v>11</v>
      </c>
      <c r="M53" s="136"/>
      <c r="N53" s="45" t="s">
        <v>12</v>
      </c>
      <c r="O53" s="45" t="s">
        <v>13</v>
      </c>
      <c r="P53" s="45" t="s">
        <v>14</v>
      </c>
      <c r="Q53" s="45" t="s">
        <v>15</v>
      </c>
      <c r="R53" s="45"/>
      <c r="S53" s="45" t="s">
        <v>12</v>
      </c>
      <c r="T53" s="45" t="s">
        <v>16</v>
      </c>
      <c r="U53" s="45" t="s">
        <v>29</v>
      </c>
    </row>
    <row r="54" spans="1:21" ht="12.75">
      <c r="A54" s="44" t="s">
        <v>18</v>
      </c>
      <c r="B54" s="52">
        <f>+B33/$B$35*$B$46</f>
        <v>11.653185746659712</v>
      </c>
      <c r="C54" s="52">
        <f>+C33/$C$35*$C$46</f>
        <v>10.188391512153391</v>
      </c>
      <c r="D54" s="52">
        <f>+D33/$D$35*$D$46</f>
        <v>34.27244067947834</v>
      </c>
      <c r="E54" s="52">
        <f>+E33/$E$35*$E$46</f>
        <v>14.92631181736232</v>
      </c>
      <c r="F54" s="52">
        <f>+F33/$F$35*$F$46</f>
        <v>24.308900640125596</v>
      </c>
      <c r="G54" s="52"/>
      <c r="H54" s="52">
        <f>+H33/$H$35*$H$46</f>
        <v>3.625360230547549</v>
      </c>
      <c r="I54" s="52">
        <f>+I33/$I$35*$I$46</f>
        <v>1.2247681304986082</v>
      </c>
      <c r="J54" s="52">
        <f>+J33/$J$35*$J$46</f>
        <v>1.5820368903668158</v>
      </c>
      <c r="L54" s="44" t="s">
        <v>18</v>
      </c>
      <c r="M54" s="52">
        <f>+M33/$M$35*$M$46</f>
        <v>-22.503067818022913</v>
      </c>
      <c r="N54" s="52">
        <f>+N33/$N$35*$N$46</f>
        <v>6.1083438028766635</v>
      </c>
      <c r="O54" s="52">
        <f>+O33/$O$35*$O$46</f>
        <v>29.248020743710995</v>
      </c>
      <c r="P54" s="52">
        <f>+P33/$P$35*$P$46</f>
        <v>-36.23635762319479</v>
      </c>
      <c r="Q54" s="52">
        <f>+Q33/$Q$35*$Q$46</f>
        <v>23.54785773828487</v>
      </c>
      <c r="R54" s="52"/>
      <c r="S54" s="52">
        <f>+S33/$S$35*$S$46</f>
        <v>-1.4787105844547088</v>
      </c>
      <c r="T54" s="52">
        <f>+T33/$T$35*$T$46</f>
        <v>-4.652931748224239</v>
      </c>
      <c r="U54" s="52">
        <f>+U33/$U$35*$U$46</f>
        <v>-4.01867455474839</v>
      </c>
    </row>
    <row r="55" spans="1:21" ht="12.75">
      <c r="A55" s="57" t="s">
        <v>19</v>
      </c>
      <c r="B55" s="53">
        <f>+B34/$B$35*$B$46</f>
        <v>-47.2237673994775</v>
      </c>
      <c r="C55" s="53">
        <f>+C34/$C$35*$C$46</f>
        <v>-15.685034684123412</v>
      </c>
      <c r="D55" s="53">
        <f>+D34/$D$35*$D$46</f>
        <v>2.331555493870915</v>
      </c>
      <c r="E55" s="53">
        <f>+E34/$E$35*$E$46</f>
        <v>-38.12289050544015</v>
      </c>
      <c r="F55" s="53">
        <f>+F34/$F$35*$F$46</f>
        <v>-6.011995262797664</v>
      </c>
      <c r="G55" s="53"/>
      <c r="H55" s="53">
        <f>+H34/$H$35*$H$46</f>
        <v>25.554274735830923</v>
      </c>
      <c r="I55" s="53">
        <f>+I34/$I$35*$I$46</f>
        <v>20.42735875359856</v>
      </c>
      <c r="J55" s="53">
        <f>+J34/$J$35*$J$46</f>
        <v>21.190373392730002</v>
      </c>
      <c r="L55" s="57" t="s">
        <v>19</v>
      </c>
      <c r="M55" s="53">
        <f>+M34/$M$35*$M$46</f>
        <v>-10.51714431046167</v>
      </c>
      <c r="N55" s="53">
        <f>+N34/$N$35*$N$46</f>
        <v>2.2996686328114158</v>
      </c>
      <c r="O55" s="53">
        <f>+O34/$O$35*$O$46</f>
        <v>-0.20816724419641813</v>
      </c>
      <c r="P55" s="53">
        <f>+P34/$P$35*$P$46</f>
        <v>-30.967604768729228</v>
      </c>
      <c r="Q55" s="53">
        <f>+Q34/$Q$35*$Q$46</f>
        <v>-0.33975231453049415</v>
      </c>
      <c r="R55" s="53"/>
      <c r="S55" s="53">
        <f>+S34/$S$35*$S$46</f>
        <v>5.513992100153977</v>
      </c>
      <c r="T55" s="53">
        <f>+T34/$T$35*$T$46</f>
        <v>3.823528797146272</v>
      </c>
      <c r="U55" s="53">
        <f>+U34/$U$35*$U$46</f>
        <v>4.161308824094721</v>
      </c>
    </row>
    <row r="56" spans="1:21" s="71" customFormat="1" ht="12.75">
      <c r="A56" s="79" t="s">
        <v>20</v>
      </c>
      <c r="B56" s="55">
        <f>+B35/$B$35*$B$46</f>
        <v>-35.57058165281779</v>
      </c>
      <c r="C56" s="55">
        <f>+C35/$C$35*$C$46</f>
        <v>-5.496643171970021</v>
      </c>
      <c r="D56" s="55">
        <f>+D35/$D$35*$D$46</f>
        <v>36.60399617334926</v>
      </c>
      <c r="E56" s="55">
        <f>+E35/$E$35*$E$46</f>
        <v>-23.19657868807782</v>
      </c>
      <c r="F56" s="55">
        <f>+F35/$F$35*$F$46</f>
        <v>18.29690537732793</v>
      </c>
      <c r="G56" s="55"/>
      <c r="H56" s="55">
        <f>+H35/$H$35*$H$46</f>
        <v>29.179634966378472</v>
      </c>
      <c r="I56" s="55">
        <f>+I35/$I$35*$I$46</f>
        <v>21.65212688409717</v>
      </c>
      <c r="J56" s="55">
        <f>+J35/$J$35*$J$46</f>
        <v>22.772410283096818</v>
      </c>
      <c r="L56" s="79" t="s">
        <v>20</v>
      </c>
      <c r="M56" s="55">
        <f>+M35/$M$35*$M$46</f>
        <v>-33.02021212848459</v>
      </c>
      <c r="N56" s="55">
        <f>+N35/$N$35*$N$46</f>
        <v>8.408012435688079</v>
      </c>
      <c r="O56" s="55">
        <f>+O35/$O$35*$O$46</f>
        <v>29.039853499514578</v>
      </c>
      <c r="P56" s="55">
        <f>+P35/$P$35*$P$46</f>
        <v>-67.20396239192402</v>
      </c>
      <c r="Q56" s="55">
        <f>+Q35/$Q$35*$Q$46</f>
        <v>23.208105423754375</v>
      </c>
      <c r="R56" s="55"/>
      <c r="S56" s="55">
        <f>+S35/$S$35*$S$46</f>
        <v>4.035281515699268</v>
      </c>
      <c r="T56" s="55">
        <f>+T35/$T$35*$T$46</f>
        <v>-0.8294029510779666</v>
      </c>
      <c r="U56" s="55">
        <f>+U35/$U$35*$U$46</f>
        <v>0.14263426934633117</v>
      </c>
    </row>
    <row r="57" spans="1:21" ht="12.75">
      <c r="A57" s="18" t="s">
        <v>21</v>
      </c>
      <c r="B57" s="3"/>
      <c r="C57" s="3"/>
      <c r="D57" s="3"/>
      <c r="E57" s="3"/>
      <c r="F57" s="3"/>
      <c r="G57" s="3"/>
      <c r="H57" s="3"/>
      <c r="I57" s="3"/>
      <c r="J57" s="3"/>
      <c r="L57" s="18" t="s">
        <v>21</v>
      </c>
      <c r="M57" s="3"/>
      <c r="N57" s="3"/>
      <c r="O57" s="3"/>
      <c r="P57" s="3"/>
      <c r="Q57" s="3"/>
      <c r="R57" s="3"/>
      <c r="S57" s="3"/>
      <c r="T57" s="3"/>
      <c r="U57" s="3"/>
    </row>
    <row r="58" spans="1:21" ht="9" customHeight="1">
      <c r="A58" s="123" t="s">
        <v>172</v>
      </c>
      <c r="B58" s="123"/>
      <c r="C58" s="123"/>
      <c r="D58" s="3"/>
      <c r="E58" s="3"/>
      <c r="F58" s="3"/>
      <c r="G58" s="3"/>
      <c r="H58" s="3"/>
      <c r="I58" s="3"/>
      <c r="J58" s="3"/>
      <c r="L58" s="123" t="s">
        <v>172</v>
      </c>
      <c r="M58" s="123"/>
      <c r="N58" s="123"/>
      <c r="O58" s="3"/>
      <c r="P58" s="3"/>
      <c r="Q58" s="3"/>
      <c r="R58" s="3"/>
      <c r="S58" s="3"/>
      <c r="T58" s="3"/>
      <c r="U58" s="3"/>
    </row>
  </sheetData>
  <mergeCells count="22">
    <mergeCell ref="A58:C58"/>
    <mergeCell ref="L58:N58"/>
    <mergeCell ref="A15:C15"/>
    <mergeCell ref="L15:N15"/>
    <mergeCell ref="A28:C28"/>
    <mergeCell ref="L28:N28"/>
    <mergeCell ref="A26:J26"/>
    <mergeCell ref="L26:U26"/>
    <mergeCell ref="B20:B21"/>
    <mergeCell ref="M20:M21"/>
    <mergeCell ref="I6:J6"/>
    <mergeCell ref="T6:U6"/>
    <mergeCell ref="A13:J13"/>
    <mergeCell ref="L13:U13"/>
    <mergeCell ref="B7:B8"/>
    <mergeCell ref="M7:M8"/>
    <mergeCell ref="B42:B43"/>
    <mergeCell ref="M42:M43"/>
    <mergeCell ref="B52:B53"/>
    <mergeCell ref="M52:M53"/>
    <mergeCell ref="A48:C48"/>
    <mergeCell ref="L48:N48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9"/>
  <sheetViews>
    <sheetView tabSelected="1" workbookViewId="0" topLeftCell="A51">
      <selection activeCell="D61" sqref="D61"/>
    </sheetView>
  </sheetViews>
  <sheetFormatPr defaultColWidth="11.421875" defaultRowHeight="12.75"/>
  <cols>
    <col min="1" max="1" width="9.421875" style="67" customWidth="1"/>
    <col min="2" max="2" width="10.28125" style="67" customWidth="1"/>
    <col min="3" max="3" width="8.28125" style="67" customWidth="1"/>
    <col min="4" max="4" width="9.57421875" style="67" customWidth="1"/>
    <col min="5" max="5" width="8.00390625" style="67" customWidth="1"/>
    <col min="6" max="6" width="9.8515625" style="67" customWidth="1"/>
    <col min="7" max="7" width="1.28515625" style="67" customWidth="1"/>
    <col min="8" max="8" width="7.421875" style="67" customWidth="1"/>
    <col min="9" max="9" width="8.7109375" style="67" customWidth="1"/>
    <col min="10" max="10" width="10.140625" style="67" customWidth="1"/>
    <col min="11" max="11" width="6.421875" style="67" customWidth="1"/>
    <col min="12" max="12" width="9.140625" style="67" customWidth="1"/>
    <col min="13" max="13" width="10.421875" style="67" customWidth="1"/>
    <col min="14" max="14" width="9.00390625" style="67" customWidth="1"/>
    <col min="15" max="15" width="9.421875" style="67" customWidth="1"/>
    <col min="16" max="16" width="7.8515625" style="67" customWidth="1"/>
    <col min="17" max="17" width="9.28125" style="67" customWidth="1"/>
    <col min="18" max="18" width="1.421875" style="67" customWidth="1"/>
    <col min="19" max="19" width="7.140625" style="67" customWidth="1"/>
    <col min="20" max="20" width="9.421875" style="67" customWidth="1"/>
    <col min="21" max="21" width="10.57421875" style="67" customWidth="1"/>
    <col min="22" max="16384" width="11.421875" style="67" customWidth="1"/>
  </cols>
  <sheetData>
    <row r="1" spans="1:21" ht="12.75">
      <c r="A1" s="66" t="s">
        <v>133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6" t="s">
        <v>134</v>
      </c>
      <c r="B4" s="3"/>
      <c r="C4" s="3"/>
      <c r="D4" s="3"/>
      <c r="E4" s="3"/>
      <c r="F4" s="3"/>
      <c r="G4" s="3"/>
      <c r="H4" s="3"/>
      <c r="I4" s="3"/>
      <c r="J4" s="3"/>
      <c r="L4" s="6" t="s">
        <v>135</v>
      </c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8" t="s">
        <v>3</v>
      </c>
      <c r="B5" s="57"/>
      <c r="C5" s="57"/>
      <c r="D5" s="57"/>
      <c r="E5" s="57"/>
      <c r="F5" s="57"/>
      <c r="G5" s="57"/>
      <c r="H5" s="57"/>
      <c r="I5" s="57"/>
      <c r="J5" s="57"/>
      <c r="L5" s="8" t="s">
        <v>4</v>
      </c>
      <c r="M5" s="57"/>
      <c r="N5" s="57"/>
      <c r="O5" s="57"/>
      <c r="P5" s="57"/>
      <c r="Q5" s="57"/>
      <c r="R5" s="57"/>
      <c r="S5" s="57"/>
      <c r="T5" s="57"/>
      <c r="U5" s="57"/>
    </row>
    <row r="6" spans="1:21" ht="12.75">
      <c r="A6" s="6" t="s">
        <v>5</v>
      </c>
      <c r="B6" s="9"/>
      <c r="C6" s="9"/>
      <c r="D6" s="9"/>
      <c r="E6" s="9"/>
      <c r="F6" s="9"/>
      <c r="G6" s="9"/>
      <c r="H6" s="9"/>
      <c r="I6" s="9"/>
      <c r="J6" s="10"/>
      <c r="L6" s="6" t="s">
        <v>5</v>
      </c>
      <c r="M6" s="9"/>
      <c r="N6" s="9"/>
      <c r="O6" s="9"/>
      <c r="P6" s="9"/>
      <c r="Q6" s="9"/>
      <c r="R6" s="9"/>
      <c r="S6" s="9"/>
      <c r="T6" s="9"/>
      <c r="U6" s="10"/>
    </row>
    <row r="7" spans="1:21" ht="12.75">
      <c r="A7" s="8" t="s">
        <v>119</v>
      </c>
      <c r="B7" s="9"/>
      <c r="C7" s="9"/>
      <c r="D7" s="9"/>
      <c r="E7" s="9"/>
      <c r="F7" s="9"/>
      <c r="G7" s="9"/>
      <c r="H7" s="11"/>
      <c r="I7" s="120" t="s">
        <v>49</v>
      </c>
      <c r="J7" s="120"/>
      <c r="L7" s="8" t="s">
        <v>119</v>
      </c>
      <c r="M7" s="9"/>
      <c r="N7" s="9"/>
      <c r="O7" s="9"/>
      <c r="P7" s="9"/>
      <c r="Q7" s="9"/>
      <c r="R7" s="9"/>
      <c r="S7" s="11"/>
      <c r="T7" s="120" t="s">
        <v>49</v>
      </c>
      <c r="U7" s="120"/>
    </row>
    <row r="8" spans="1:21" s="3" customFormat="1" ht="12.75" customHeight="1">
      <c r="A8" s="13"/>
      <c r="B8" s="118" t="s">
        <v>50</v>
      </c>
      <c r="C8" s="14" t="s">
        <v>51</v>
      </c>
      <c r="D8" s="14"/>
      <c r="E8" s="14"/>
      <c r="F8" s="14"/>
      <c r="G8" s="15"/>
      <c r="H8" s="14" t="s">
        <v>52</v>
      </c>
      <c r="I8" s="14"/>
      <c r="J8" s="14"/>
      <c r="L8" s="13"/>
      <c r="M8" s="118" t="s">
        <v>50</v>
      </c>
      <c r="N8" s="14" t="s">
        <v>51</v>
      </c>
      <c r="O8" s="14"/>
      <c r="P8" s="14"/>
      <c r="Q8" s="14"/>
      <c r="R8" s="15"/>
      <c r="S8" s="14" t="s">
        <v>52</v>
      </c>
      <c r="T8" s="14"/>
      <c r="U8" s="14"/>
    </row>
    <row r="9" spans="1:21" s="3" customFormat="1" ht="27.75" customHeight="1">
      <c r="A9" s="16" t="s">
        <v>11</v>
      </c>
      <c r="B9" s="119"/>
      <c r="C9" s="17" t="s">
        <v>53</v>
      </c>
      <c r="D9" s="17" t="s">
        <v>54</v>
      </c>
      <c r="E9" s="17" t="s">
        <v>55</v>
      </c>
      <c r="F9" s="17" t="s">
        <v>56</v>
      </c>
      <c r="G9" s="17"/>
      <c r="H9" s="17" t="s">
        <v>53</v>
      </c>
      <c r="I9" s="17" t="s">
        <v>57</v>
      </c>
      <c r="J9" s="17" t="s">
        <v>58</v>
      </c>
      <c r="L9" s="16" t="s">
        <v>11</v>
      </c>
      <c r="M9" s="119"/>
      <c r="N9" s="17" t="s">
        <v>53</v>
      </c>
      <c r="O9" s="17" t="s">
        <v>54</v>
      </c>
      <c r="P9" s="17" t="s">
        <v>55</v>
      </c>
      <c r="Q9" s="17" t="s">
        <v>56</v>
      </c>
      <c r="R9" s="17"/>
      <c r="S9" s="17" t="s">
        <v>53</v>
      </c>
      <c r="T9" s="17" t="s">
        <v>57</v>
      </c>
      <c r="U9" s="17" t="s">
        <v>58</v>
      </c>
    </row>
    <row r="10" spans="1:23" ht="12.75">
      <c r="A10" s="18" t="s">
        <v>18</v>
      </c>
      <c r="B10" s="19">
        <f>+'[4]Tablas'!U11</f>
        <v>1959</v>
      </c>
      <c r="C10" s="19">
        <f>+'[4]Tablas'!V11</f>
        <v>3528</v>
      </c>
      <c r="D10" s="19">
        <f>+'[4]Tablas'!W11</f>
        <v>6781</v>
      </c>
      <c r="E10" s="19">
        <f>+'[4]Tablas'!X11</f>
        <v>188</v>
      </c>
      <c r="F10" s="19">
        <f>SUM(C10:E10)</f>
        <v>10497</v>
      </c>
      <c r="G10" s="19"/>
      <c r="H10" s="19">
        <f>+'[4]Tablas'!Y11</f>
        <v>203</v>
      </c>
      <c r="I10" s="19">
        <f>+'[4]Tablas'!Z11</f>
        <v>1771</v>
      </c>
      <c r="J10" s="19">
        <f>SUM(H10:I10)</f>
        <v>1974</v>
      </c>
      <c r="K10" s="80"/>
      <c r="L10" s="18" t="s">
        <v>18</v>
      </c>
      <c r="M10" s="19">
        <f>+'[4]Tablas'!AD11</f>
        <v>7696</v>
      </c>
      <c r="N10" s="19">
        <f>+'[4]Tablas'!AE11</f>
        <v>8217</v>
      </c>
      <c r="O10" s="19">
        <f>+'[4]Tablas'!AF11</f>
        <v>29935</v>
      </c>
      <c r="P10" s="19">
        <f>+'[4]Tablas'!AG11</f>
        <v>560</v>
      </c>
      <c r="Q10" s="19">
        <f>SUM(N10:P10)</f>
        <v>38712</v>
      </c>
      <c r="R10" s="19"/>
      <c r="S10" s="19">
        <f>+'[4]Tablas'!AH11</f>
        <v>523</v>
      </c>
      <c r="T10" s="19">
        <f>+'[4]Tablas'!AI11</f>
        <v>2000</v>
      </c>
      <c r="U10" s="19">
        <f>SUM(S10:T10)</f>
        <v>2523</v>
      </c>
      <c r="V10" s="83"/>
      <c r="W10" s="81"/>
    </row>
    <row r="11" spans="1:22" ht="12.75">
      <c r="A11" s="18" t="s">
        <v>19</v>
      </c>
      <c r="B11" s="19">
        <f>+'[4]Tablas'!U12</f>
        <v>6840</v>
      </c>
      <c r="C11" s="19">
        <f>+'[4]Tablas'!V12</f>
        <v>7041</v>
      </c>
      <c r="D11" s="19">
        <f>+'[4]Tablas'!W12</f>
        <v>8002</v>
      </c>
      <c r="E11" s="19">
        <f>+'[4]Tablas'!X12</f>
        <v>691</v>
      </c>
      <c r="F11" s="19">
        <f>SUM(C11:E11)</f>
        <v>15734</v>
      </c>
      <c r="G11" s="19"/>
      <c r="H11" s="19">
        <f>+'[4]Tablas'!Y12</f>
        <v>570</v>
      </c>
      <c r="I11" s="19">
        <f>+'[4]Tablas'!Z12</f>
        <v>2269</v>
      </c>
      <c r="J11" s="19">
        <f>SUM(H11:I11)</f>
        <v>2839</v>
      </c>
      <c r="K11" s="80"/>
      <c r="L11" s="18" t="s">
        <v>19</v>
      </c>
      <c r="M11" s="19">
        <f>+'[4]Tablas'!AD12</f>
        <v>2470</v>
      </c>
      <c r="N11" s="19">
        <f>+'[4]Tablas'!AE12</f>
        <v>1806</v>
      </c>
      <c r="O11" s="19">
        <f>+'[4]Tablas'!AF12</f>
        <v>5684</v>
      </c>
      <c r="P11" s="19">
        <f>+'[4]Tablas'!AG12</f>
        <v>659</v>
      </c>
      <c r="Q11" s="19">
        <f>SUM(N11:P11)</f>
        <v>8149</v>
      </c>
      <c r="R11" s="19"/>
      <c r="S11" s="19">
        <f>+'[4]Tablas'!AH12</f>
        <v>350</v>
      </c>
      <c r="T11" s="19">
        <f>+'[4]Tablas'!AI12</f>
        <v>1358</v>
      </c>
      <c r="U11" s="19">
        <f>SUM(S11:T11)</f>
        <v>1708</v>
      </c>
      <c r="V11" s="80"/>
    </row>
    <row r="12" spans="1:22" s="71" customFormat="1" ht="12.75">
      <c r="A12" s="20" t="s">
        <v>20</v>
      </c>
      <c r="B12" s="21">
        <f>SUM(B10:B11)</f>
        <v>8799</v>
      </c>
      <c r="C12" s="21">
        <f>SUM(C10:C11)</f>
        <v>10569</v>
      </c>
      <c r="D12" s="22">
        <f>SUM(D10:D11)</f>
        <v>14783</v>
      </c>
      <c r="E12" s="22">
        <f>SUM(E10:E11)</f>
        <v>879</v>
      </c>
      <c r="F12" s="22">
        <f>SUM(C12:E12)</f>
        <v>26231</v>
      </c>
      <c r="G12" s="21"/>
      <c r="H12" s="21">
        <f>SUM(H10:H11)</f>
        <v>773</v>
      </c>
      <c r="I12" s="21">
        <f>SUM(I10:I11)</f>
        <v>4040</v>
      </c>
      <c r="J12" s="21">
        <f>SUM(H12:I12)</f>
        <v>4813</v>
      </c>
      <c r="K12" s="82"/>
      <c r="L12" s="20" t="s">
        <v>20</v>
      </c>
      <c r="M12" s="21">
        <f>SUM(M10:M11)</f>
        <v>10166</v>
      </c>
      <c r="N12" s="21">
        <f>SUM(N10:N11)</f>
        <v>10023</v>
      </c>
      <c r="O12" s="22">
        <f>SUM(O10:O11)</f>
        <v>35619</v>
      </c>
      <c r="P12" s="22">
        <f>SUM(P10:P11)</f>
        <v>1219</v>
      </c>
      <c r="Q12" s="22">
        <f>SUM(N12:P12)</f>
        <v>46861</v>
      </c>
      <c r="R12" s="21"/>
      <c r="S12" s="21">
        <f>SUM(S10:S11)</f>
        <v>873</v>
      </c>
      <c r="T12" s="21">
        <f>SUM(T10:T11)</f>
        <v>3358</v>
      </c>
      <c r="U12" s="21">
        <f>SUM(S12:T12)</f>
        <v>4231</v>
      </c>
      <c r="V12" s="82"/>
    </row>
    <row r="13" spans="1:21" ht="10.5" customHeight="1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80"/>
      <c r="L13" s="25" t="s">
        <v>21</v>
      </c>
      <c r="M13" s="26"/>
      <c r="N13" s="26"/>
      <c r="O13" s="26"/>
      <c r="P13" s="27"/>
      <c r="Q13" s="27"/>
      <c r="R13" s="27"/>
      <c r="S13" s="27"/>
      <c r="T13" s="27"/>
      <c r="U13" s="27"/>
    </row>
    <row r="14" spans="1:21" ht="11.25" customHeight="1">
      <c r="A14" s="121" t="s">
        <v>22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80"/>
      <c r="L14" s="121" t="s">
        <v>22</v>
      </c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ht="9.75" customHeight="1">
      <c r="A15" s="28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80"/>
      <c r="L15" s="28" t="s">
        <v>23</v>
      </c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9" customHeight="1">
      <c r="A16" s="123" t="s">
        <v>172</v>
      </c>
      <c r="B16" s="123"/>
      <c r="C16" s="123"/>
      <c r="D16" s="30"/>
      <c r="E16" s="30"/>
      <c r="F16" s="30"/>
      <c r="G16" s="30"/>
      <c r="H16" s="30"/>
      <c r="I16" s="30"/>
      <c r="J16" s="31"/>
      <c r="K16" s="80"/>
      <c r="L16" s="123" t="s">
        <v>172</v>
      </c>
      <c r="M16" s="123"/>
      <c r="N16" s="123"/>
      <c r="O16" s="30"/>
      <c r="P16" s="30"/>
      <c r="Q16" s="30"/>
      <c r="R16" s="30"/>
      <c r="S16" s="30"/>
      <c r="T16" s="30"/>
      <c r="U16" s="31"/>
    </row>
    <row r="17" spans="1:21" ht="12.75">
      <c r="A17" s="8" t="s">
        <v>136</v>
      </c>
      <c r="B17" s="19"/>
      <c r="C17" s="19"/>
      <c r="D17" s="19"/>
      <c r="E17" s="19"/>
      <c r="F17" s="56"/>
      <c r="G17" s="19"/>
      <c r="H17" s="19"/>
      <c r="I17" s="19"/>
      <c r="J17" s="19"/>
      <c r="K17" s="80"/>
      <c r="L17" s="8" t="s">
        <v>137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8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80"/>
      <c r="L18" s="8" t="s">
        <v>4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8" t="s">
        <v>5</v>
      </c>
      <c r="B19" s="32"/>
      <c r="C19" s="32"/>
      <c r="D19" s="32"/>
      <c r="E19" s="32"/>
      <c r="F19" s="32"/>
      <c r="G19" s="32"/>
      <c r="H19" s="32"/>
      <c r="I19" s="32"/>
      <c r="J19" s="32"/>
      <c r="K19" s="80"/>
      <c r="L19" s="8" t="s">
        <v>5</v>
      </c>
      <c r="M19" s="32"/>
      <c r="N19" s="32"/>
      <c r="O19" s="32"/>
      <c r="P19" s="32"/>
      <c r="Q19" s="32"/>
      <c r="R19" s="32"/>
      <c r="S19" s="32"/>
      <c r="T19" s="32"/>
      <c r="U19" s="32"/>
    </row>
    <row r="20" spans="1:21" ht="12.75">
      <c r="A20" s="8" t="s">
        <v>42</v>
      </c>
      <c r="B20" s="32"/>
      <c r="C20" s="33"/>
      <c r="D20" s="33"/>
      <c r="E20" s="33"/>
      <c r="F20" s="33"/>
      <c r="G20" s="33"/>
      <c r="H20" s="33"/>
      <c r="I20" s="34"/>
      <c r="J20" s="35" t="s">
        <v>49</v>
      </c>
      <c r="K20" s="80"/>
      <c r="L20" s="8" t="s">
        <v>42</v>
      </c>
      <c r="M20" s="32"/>
      <c r="N20" s="33"/>
      <c r="O20" s="33"/>
      <c r="P20" s="33"/>
      <c r="Q20" s="33"/>
      <c r="R20" s="33"/>
      <c r="S20" s="33"/>
      <c r="T20" s="34"/>
      <c r="U20" s="35" t="s">
        <v>49</v>
      </c>
    </row>
    <row r="21" spans="1:21" s="3" customFormat="1" ht="12.75" customHeight="1">
      <c r="A21" s="13"/>
      <c r="B21" s="118" t="s">
        <v>50</v>
      </c>
      <c r="C21" s="14" t="s">
        <v>51</v>
      </c>
      <c r="D21" s="14"/>
      <c r="E21" s="14"/>
      <c r="F21" s="14"/>
      <c r="G21" s="15"/>
      <c r="H21" s="14" t="s">
        <v>52</v>
      </c>
      <c r="I21" s="14"/>
      <c r="J21" s="14"/>
      <c r="L21" s="13"/>
      <c r="M21" s="118" t="s">
        <v>50</v>
      </c>
      <c r="N21" s="14" t="s">
        <v>51</v>
      </c>
      <c r="O21" s="14"/>
      <c r="P21" s="14"/>
      <c r="Q21" s="14"/>
      <c r="R21" s="15"/>
      <c r="S21" s="14" t="s">
        <v>52</v>
      </c>
      <c r="T21" s="14"/>
      <c r="U21" s="14"/>
    </row>
    <row r="22" spans="1:21" s="3" customFormat="1" ht="27.75" customHeight="1">
      <c r="A22" s="16" t="s">
        <v>11</v>
      </c>
      <c r="B22" s="119"/>
      <c r="C22" s="17" t="s">
        <v>53</v>
      </c>
      <c r="D22" s="17" t="s">
        <v>54</v>
      </c>
      <c r="E22" s="17" t="s">
        <v>55</v>
      </c>
      <c r="F22" s="17" t="s">
        <v>56</v>
      </c>
      <c r="G22" s="17"/>
      <c r="H22" s="17" t="s">
        <v>53</v>
      </c>
      <c r="I22" s="17" t="s">
        <v>57</v>
      </c>
      <c r="J22" s="17" t="s">
        <v>58</v>
      </c>
      <c r="L22" s="16" t="s">
        <v>11</v>
      </c>
      <c r="M22" s="119"/>
      <c r="N22" s="17" t="s">
        <v>53</v>
      </c>
      <c r="O22" s="17" t="s">
        <v>54</v>
      </c>
      <c r="P22" s="17" t="s">
        <v>55</v>
      </c>
      <c r="Q22" s="17" t="s">
        <v>56</v>
      </c>
      <c r="R22" s="17"/>
      <c r="S22" s="17" t="s">
        <v>53</v>
      </c>
      <c r="T22" s="17" t="s">
        <v>57</v>
      </c>
      <c r="U22" s="17" t="s">
        <v>58</v>
      </c>
    </row>
    <row r="23" spans="1:21" ht="12.75">
      <c r="A23" s="18" t="s">
        <v>18</v>
      </c>
      <c r="B23" s="85">
        <f>+'[4]Tablas'!U19</f>
        <v>2665</v>
      </c>
      <c r="C23" s="85">
        <f>+'[4]Tablas'!V19</f>
        <v>4734</v>
      </c>
      <c r="D23" s="85">
        <f>+'[4]Tablas'!W19</f>
        <v>12429</v>
      </c>
      <c r="E23" s="85">
        <f>+'[4]Tablas'!X19</f>
        <v>312</v>
      </c>
      <c r="F23" s="85">
        <f>+'[4]ANEXO B'!F22</f>
        <v>17475</v>
      </c>
      <c r="G23" s="85"/>
      <c r="H23" s="19">
        <f>+'[4]Tablas'!Y19</f>
        <v>226</v>
      </c>
      <c r="I23" s="19">
        <f>+'[4]Tablas'!Z19</f>
        <v>1793</v>
      </c>
      <c r="J23" s="85">
        <f>+'[4]ANEXO B'!J22</f>
        <v>2019</v>
      </c>
      <c r="K23" s="80"/>
      <c r="L23" s="18" t="s">
        <v>18</v>
      </c>
      <c r="M23" s="85">
        <f>+'[4]Tablas'!AD19</f>
        <v>5814</v>
      </c>
      <c r="N23" s="85">
        <f>+'[4]Tablas'!AE19</f>
        <v>9239</v>
      </c>
      <c r="O23" s="85">
        <f>+'[4]Tablas'!AF19</f>
        <v>44231</v>
      </c>
      <c r="P23" s="85">
        <f>+'[4]Tablas'!AG19</f>
        <v>149</v>
      </c>
      <c r="Q23" s="85">
        <f>+'[4]ANEXO B'!Q22</f>
        <v>53619</v>
      </c>
      <c r="R23" s="85"/>
      <c r="S23" s="85">
        <f>+'[4]Tablas'!AH19</f>
        <v>559</v>
      </c>
      <c r="T23" s="85">
        <f>+'[4]Tablas'!AI19</f>
        <v>1571</v>
      </c>
      <c r="U23" s="85">
        <f>+'[4]ANEXO B'!U22</f>
        <v>2130</v>
      </c>
    </row>
    <row r="24" spans="1:21" ht="12.75">
      <c r="A24" s="18" t="s">
        <v>19</v>
      </c>
      <c r="B24" s="19">
        <f>+'[4]Tablas'!U20</f>
        <v>2304</v>
      </c>
      <c r="C24" s="19">
        <f>+'[4]Tablas'!V20</f>
        <v>5066</v>
      </c>
      <c r="D24" s="19">
        <f>+'[4]Tablas'!W20</f>
        <v>9544</v>
      </c>
      <c r="E24" s="19">
        <f>+'[4]Tablas'!X20</f>
        <v>242</v>
      </c>
      <c r="F24" s="19">
        <f>+'[4]ANEXO B'!F23</f>
        <v>14852</v>
      </c>
      <c r="G24" s="19"/>
      <c r="H24" s="19">
        <f>+'[4]Tablas'!Y20</f>
        <v>706</v>
      </c>
      <c r="I24" s="19">
        <f>+'[4]Tablas'!Z20</f>
        <v>3067</v>
      </c>
      <c r="J24" s="19">
        <f>+'[4]ANEXO B'!J23</f>
        <v>3773</v>
      </c>
      <c r="K24" s="80"/>
      <c r="L24" s="18" t="s">
        <v>19</v>
      </c>
      <c r="M24" s="19">
        <f>+'[4]Tablas'!AD20</f>
        <v>1542</v>
      </c>
      <c r="N24" s="19">
        <f>+'[4]Tablas'!AE20</f>
        <v>1799</v>
      </c>
      <c r="O24" s="19">
        <f>+'[4]Tablas'!AF20</f>
        <v>6057</v>
      </c>
      <c r="P24" s="19">
        <f>+'[4]Tablas'!AG20</f>
        <v>112</v>
      </c>
      <c r="Q24" s="19">
        <f>+'[4]ANEXO B'!Q23</f>
        <v>7968</v>
      </c>
      <c r="R24" s="19"/>
      <c r="S24" s="19">
        <f>+'[4]Tablas'!AH20</f>
        <v>375</v>
      </c>
      <c r="T24" s="19">
        <f>+'[4]Tablas'!AI20</f>
        <v>1315</v>
      </c>
      <c r="U24" s="19">
        <f>+'[4]ANEXO B'!U23</f>
        <v>1690</v>
      </c>
    </row>
    <row r="25" spans="1:21" s="71" customFormat="1" ht="12.75">
      <c r="A25" s="20" t="s">
        <v>20</v>
      </c>
      <c r="B25" s="21">
        <f>+'[4]ANEXO B'!B24</f>
        <v>4969</v>
      </c>
      <c r="C25" s="21">
        <f>+'[4]ANEXO B'!C24</f>
        <v>9800</v>
      </c>
      <c r="D25" s="21">
        <f>+'[4]ANEXO B'!D24</f>
        <v>21973</v>
      </c>
      <c r="E25" s="21">
        <f>+'[4]ANEXO B'!E24</f>
        <v>554</v>
      </c>
      <c r="F25" s="21">
        <f>+'[4]ANEXO B'!F24</f>
        <v>32327</v>
      </c>
      <c r="G25" s="21"/>
      <c r="H25" s="21">
        <f>+'[4]ANEXO B'!H24</f>
        <v>932</v>
      </c>
      <c r="I25" s="21">
        <f>+'[4]ANEXO B'!I24</f>
        <v>4860</v>
      </c>
      <c r="J25" s="21">
        <f>+'[4]ANEXO B'!J24</f>
        <v>5792</v>
      </c>
      <c r="K25" s="82"/>
      <c r="L25" s="20" t="s">
        <v>20</v>
      </c>
      <c r="M25" s="21">
        <f>+'[4]ANEXO B'!M24</f>
        <v>7356</v>
      </c>
      <c r="N25" s="21">
        <f>+'[4]ANEXO B'!N24</f>
        <v>11038</v>
      </c>
      <c r="O25" s="21">
        <f>+'[4]ANEXO B'!O24</f>
        <v>50288</v>
      </c>
      <c r="P25" s="21">
        <f>+'[4]ANEXO B'!P24</f>
        <v>261</v>
      </c>
      <c r="Q25" s="21">
        <f>+'[4]ANEXO B'!Q24</f>
        <v>61587</v>
      </c>
      <c r="R25" s="21"/>
      <c r="S25" s="21">
        <f>+'[4]ANEXO B'!S24</f>
        <v>934</v>
      </c>
      <c r="T25" s="21">
        <f>+'[4]ANEXO B'!T24</f>
        <v>2886</v>
      </c>
      <c r="U25" s="21">
        <f>+'[4]ANEXO B'!U24</f>
        <v>3820</v>
      </c>
    </row>
    <row r="26" spans="1:21" ht="12.75" customHeight="1">
      <c r="A26" s="25" t="s">
        <v>21</v>
      </c>
      <c r="B26" s="26"/>
      <c r="C26" s="26"/>
      <c r="D26" s="26"/>
      <c r="E26" s="27"/>
      <c r="F26" s="27"/>
      <c r="G26" s="27"/>
      <c r="H26" s="27"/>
      <c r="I26" s="27"/>
      <c r="J26" s="27"/>
      <c r="L26" s="25" t="s">
        <v>21</v>
      </c>
      <c r="M26" s="26"/>
      <c r="N26" s="26"/>
      <c r="O26" s="26"/>
      <c r="P26" s="27"/>
      <c r="Q26" s="27"/>
      <c r="R26" s="27"/>
      <c r="S26" s="27"/>
      <c r="T26" s="27"/>
      <c r="U26" s="27"/>
    </row>
    <row r="27" spans="1:21" ht="11.25" customHeight="1">
      <c r="A27" s="121" t="s">
        <v>22</v>
      </c>
      <c r="B27" s="122"/>
      <c r="C27" s="122"/>
      <c r="D27" s="122"/>
      <c r="E27" s="122"/>
      <c r="F27" s="122"/>
      <c r="G27" s="122"/>
      <c r="H27" s="122"/>
      <c r="I27" s="122"/>
      <c r="J27" s="122"/>
      <c r="L27" s="121" t="s">
        <v>22</v>
      </c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0.5" customHeight="1">
      <c r="A28" s="28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L28" s="28" t="s">
        <v>23</v>
      </c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9.75" customHeight="1">
      <c r="A29" s="123" t="s">
        <v>172</v>
      </c>
      <c r="B29" s="123"/>
      <c r="C29" s="123"/>
      <c r="D29" s="42"/>
      <c r="E29" s="42"/>
      <c r="F29" s="42"/>
      <c r="G29" s="9"/>
      <c r="H29" s="9"/>
      <c r="I29" s="9"/>
      <c r="J29" s="9"/>
      <c r="L29" s="123" t="s">
        <v>172</v>
      </c>
      <c r="M29" s="123"/>
      <c r="N29" s="123"/>
      <c r="O29" s="42"/>
      <c r="P29" s="42"/>
      <c r="Q29" s="42"/>
      <c r="R29" s="9"/>
      <c r="S29" s="9"/>
      <c r="T29" s="9"/>
      <c r="U29" s="9"/>
    </row>
    <row r="30" spans="1:21" ht="12.75" hidden="1">
      <c r="A30" s="6" t="s">
        <v>122</v>
      </c>
      <c r="B30" s="9"/>
      <c r="C30" s="9"/>
      <c r="D30" s="9"/>
      <c r="E30" s="9"/>
      <c r="F30" s="9"/>
      <c r="G30" s="9"/>
      <c r="H30" s="9"/>
      <c r="I30" s="9"/>
      <c r="J30" s="9"/>
      <c r="L30" s="6" t="s">
        <v>122</v>
      </c>
      <c r="M30" s="9"/>
      <c r="N30" s="9"/>
      <c r="O30" s="9"/>
      <c r="P30" s="9"/>
      <c r="Q30" s="9"/>
      <c r="R30" s="9"/>
      <c r="S30" s="9"/>
      <c r="T30" s="9"/>
      <c r="U30" s="9"/>
    </row>
    <row r="31" spans="1:21" ht="12.75" hidden="1">
      <c r="A31" s="43" t="s">
        <v>131</v>
      </c>
      <c r="B31" s="9"/>
      <c r="C31" s="9"/>
      <c r="D31" s="9"/>
      <c r="E31" s="9"/>
      <c r="F31" s="9"/>
      <c r="G31" s="9"/>
      <c r="H31" s="9"/>
      <c r="I31" s="9"/>
      <c r="J31" s="9"/>
      <c r="L31" s="43" t="s">
        <v>131</v>
      </c>
      <c r="M31" s="9"/>
      <c r="N31" s="9"/>
      <c r="O31" s="9"/>
      <c r="P31" s="9"/>
      <c r="Q31" s="9"/>
      <c r="R31" s="9"/>
      <c r="S31" s="9"/>
      <c r="T31" s="9"/>
      <c r="U31" s="9"/>
    </row>
    <row r="32" spans="1:21" ht="12.75" hidden="1">
      <c r="A32" s="13"/>
      <c r="B32" s="44"/>
      <c r="C32" s="14" t="s">
        <v>9</v>
      </c>
      <c r="D32" s="14"/>
      <c r="E32" s="14"/>
      <c r="F32" s="14"/>
      <c r="G32" s="15"/>
      <c r="H32" s="14" t="s">
        <v>10</v>
      </c>
      <c r="I32" s="14"/>
      <c r="J32" s="14"/>
      <c r="L32" s="13"/>
      <c r="M32" s="44"/>
      <c r="N32" s="14" t="s">
        <v>9</v>
      </c>
      <c r="O32" s="14"/>
      <c r="P32" s="14"/>
      <c r="Q32" s="14"/>
      <c r="R32" s="15"/>
      <c r="S32" s="14" t="s">
        <v>10</v>
      </c>
      <c r="T32" s="14"/>
      <c r="U32" s="14"/>
    </row>
    <row r="33" spans="1:21" ht="18" hidden="1">
      <c r="A33" s="16" t="s">
        <v>11</v>
      </c>
      <c r="B33" s="45" t="s">
        <v>28</v>
      </c>
      <c r="C33" s="45" t="s">
        <v>12</v>
      </c>
      <c r="D33" s="45" t="s">
        <v>13</v>
      </c>
      <c r="E33" s="45" t="s">
        <v>14</v>
      </c>
      <c r="F33" s="45" t="s">
        <v>15</v>
      </c>
      <c r="G33" s="45"/>
      <c r="H33" s="45" t="s">
        <v>12</v>
      </c>
      <c r="I33" s="45" t="s">
        <v>16</v>
      </c>
      <c r="J33" s="45" t="s">
        <v>29</v>
      </c>
      <c r="L33" s="16" t="s">
        <v>11</v>
      </c>
      <c r="M33" s="45" t="s">
        <v>28</v>
      </c>
      <c r="N33" s="45" t="s">
        <v>12</v>
      </c>
      <c r="O33" s="45" t="s">
        <v>13</v>
      </c>
      <c r="P33" s="45" t="s">
        <v>14</v>
      </c>
      <c r="Q33" s="45" t="s">
        <v>15</v>
      </c>
      <c r="R33" s="45"/>
      <c r="S33" s="45" t="s">
        <v>12</v>
      </c>
      <c r="T33" s="45" t="s">
        <v>16</v>
      </c>
      <c r="U33" s="45" t="s">
        <v>29</v>
      </c>
    </row>
    <row r="34" spans="1:21" ht="12.75" hidden="1">
      <c r="A34" s="41" t="s">
        <v>18</v>
      </c>
      <c r="B34" s="46">
        <f aca="true" t="shared" si="0" ref="B34:J34">+B23-B10</f>
        <v>706</v>
      </c>
      <c r="C34" s="46">
        <f t="shared" si="0"/>
        <v>1206</v>
      </c>
      <c r="D34" s="46">
        <f t="shared" si="0"/>
        <v>5648</v>
      </c>
      <c r="E34" s="46">
        <f t="shared" si="0"/>
        <v>124</v>
      </c>
      <c r="F34" s="46">
        <f t="shared" si="0"/>
        <v>6978</v>
      </c>
      <c r="G34" s="46">
        <f t="shared" si="0"/>
        <v>0</v>
      </c>
      <c r="H34" s="46">
        <f t="shared" si="0"/>
        <v>23</v>
      </c>
      <c r="I34" s="46">
        <f t="shared" si="0"/>
        <v>22</v>
      </c>
      <c r="J34" s="46">
        <f t="shared" si="0"/>
        <v>45</v>
      </c>
      <c r="L34" s="41" t="s">
        <v>18</v>
      </c>
      <c r="M34" s="46">
        <f aca="true" t="shared" si="1" ref="M34:U34">+M23-M10</f>
        <v>-1882</v>
      </c>
      <c r="N34" s="46">
        <f t="shared" si="1"/>
        <v>1022</v>
      </c>
      <c r="O34" s="46">
        <f t="shared" si="1"/>
        <v>14296</v>
      </c>
      <c r="P34" s="46">
        <f t="shared" si="1"/>
        <v>-411</v>
      </c>
      <c r="Q34" s="46">
        <f t="shared" si="1"/>
        <v>14907</v>
      </c>
      <c r="R34" s="46">
        <f t="shared" si="1"/>
        <v>0</v>
      </c>
      <c r="S34" s="46">
        <f t="shared" si="1"/>
        <v>36</v>
      </c>
      <c r="T34" s="46">
        <f t="shared" si="1"/>
        <v>-429</v>
      </c>
      <c r="U34" s="46">
        <f t="shared" si="1"/>
        <v>-393</v>
      </c>
    </row>
    <row r="35" spans="1:21" ht="12.75" hidden="1">
      <c r="A35" s="41" t="s">
        <v>19</v>
      </c>
      <c r="B35" s="42">
        <f aca="true" t="shared" si="2" ref="B35:J35">+B24-B11</f>
        <v>-4536</v>
      </c>
      <c r="C35" s="42">
        <f t="shared" si="2"/>
        <v>-1975</v>
      </c>
      <c r="D35" s="42">
        <f t="shared" si="2"/>
        <v>1542</v>
      </c>
      <c r="E35" s="42">
        <f t="shared" si="2"/>
        <v>-449</v>
      </c>
      <c r="F35" s="42">
        <f t="shared" si="2"/>
        <v>-882</v>
      </c>
      <c r="G35" s="42">
        <f t="shared" si="2"/>
        <v>0</v>
      </c>
      <c r="H35" s="42">
        <f t="shared" si="2"/>
        <v>136</v>
      </c>
      <c r="I35" s="42">
        <f t="shared" si="2"/>
        <v>798</v>
      </c>
      <c r="J35" s="42">
        <f t="shared" si="2"/>
        <v>934</v>
      </c>
      <c r="L35" s="41" t="s">
        <v>19</v>
      </c>
      <c r="M35" s="42">
        <f aca="true" t="shared" si="3" ref="M35:U35">+M24-M11</f>
        <v>-928</v>
      </c>
      <c r="N35" s="42">
        <f t="shared" si="3"/>
        <v>-7</v>
      </c>
      <c r="O35" s="42">
        <f t="shared" si="3"/>
        <v>373</v>
      </c>
      <c r="P35" s="42">
        <f t="shared" si="3"/>
        <v>-547</v>
      </c>
      <c r="Q35" s="42">
        <f t="shared" si="3"/>
        <v>-181</v>
      </c>
      <c r="R35" s="42">
        <f t="shared" si="3"/>
        <v>0</v>
      </c>
      <c r="S35" s="42">
        <f t="shared" si="3"/>
        <v>25</v>
      </c>
      <c r="T35" s="42">
        <f t="shared" si="3"/>
        <v>-43</v>
      </c>
      <c r="U35" s="42">
        <f t="shared" si="3"/>
        <v>-18</v>
      </c>
    </row>
    <row r="36" spans="1:21" ht="12.75" hidden="1">
      <c r="A36" s="47" t="s">
        <v>20</v>
      </c>
      <c r="B36" s="48">
        <f aca="true" t="shared" si="4" ref="B36:J36">+B25-B12</f>
        <v>-3830</v>
      </c>
      <c r="C36" s="48">
        <f t="shared" si="4"/>
        <v>-769</v>
      </c>
      <c r="D36" s="48">
        <f t="shared" si="4"/>
        <v>7190</v>
      </c>
      <c r="E36" s="48">
        <f t="shared" si="4"/>
        <v>-325</v>
      </c>
      <c r="F36" s="48">
        <f t="shared" si="4"/>
        <v>6096</v>
      </c>
      <c r="G36" s="48">
        <f t="shared" si="4"/>
        <v>0</v>
      </c>
      <c r="H36" s="48">
        <f t="shared" si="4"/>
        <v>159</v>
      </c>
      <c r="I36" s="48">
        <f t="shared" si="4"/>
        <v>820</v>
      </c>
      <c r="J36" s="48">
        <f t="shared" si="4"/>
        <v>979</v>
      </c>
      <c r="L36" s="47" t="s">
        <v>20</v>
      </c>
      <c r="M36" s="48">
        <f aca="true" t="shared" si="5" ref="M36:U36">+M25-M12</f>
        <v>-2810</v>
      </c>
      <c r="N36" s="48">
        <f t="shared" si="5"/>
        <v>1015</v>
      </c>
      <c r="O36" s="48">
        <f t="shared" si="5"/>
        <v>14669</v>
      </c>
      <c r="P36" s="48">
        <f t="shared" si="5"/>
        <v>-958</v>
      </c>
      <c r="Q36" s="48">
        <f t="shared" si="5"/>
        <v>14726</v>
      </c>
      <c r="R36" s="48">
        <f t="shared" si="5"/>
        <v>0</v>
      </c>
      <c r="S36" s="48">
        <f t="shared" si="5"/>
        <v>61</v>
      </c>
      <c r="T36" s="48">
        <f t="shared" si="5"/>
        <v>-472</v>
      </c>
      <c r="U36" s="48">
        <f t="shared" si="5"/>
        <v>-411</v>
      </c>
    </row>
    <row r="37" spans="1:21" ht="12.75" hidden="1">
      <c r="A37" s="41" t="s">
        <v>30</v>
      </c>
      <c r="B37" s="9"/>
      <c r="C37" s="9"/>
      <c r="D37" s="42"/>
      <c r="E37" s="42"/>
      <c r="F37" s="42"/>
      <c r="G37" s="9"/>
      <c r="H37" s="9"/>
      <c r="I37" s="9"/>
      <c r="J37" s="9"/>
      <c r="L37" s="41" t="s">
        <v>30</v>
      </c>
      <c r="M37" s="9"/>
      <c r="N37" s="9"/>
      <c r="O37" s="42"/>
      <c r="P37" s="42"/>
      <c r="Q37" s="42"/>
      <c r="R37" s="9"/>
      <c r="S37" s="9"/>
      <c r="T37" s="9"/>
      <c r="U37" s="9"/>
    </row>
    <row r="38" spans="1:21" ht="12.75" hidden="1">
      <c r="A38" s="41"/>
      <c r="B38" s="9"/>
      <c r="C38" s="9"/>
      <c r="D38" s="42"/>
      <c r="E38" s="42"/>
      <c r="F38" s="42"/>
      <c r="G38" s="9"/>
      <c r="H38" s="9"/>
      <c r="I38" s="9"/>
      <c r="J38" s="9"/>
      <c r="L38" s="41"/>
      <c r="M38" s="9"/>
      <c r="N38" s="9"/>
      <c r="O38" s="42"/>
      <c r="P38" s="42"/>
      <c r="Q38" s="42"/>
      <c r="R38" s="9"/>
      <c r="S38" s="9"/>
      <c r="T38" s="9"/>
      <c r="U38" s="9"/>
    </row>
    <row r="39" spans="1:21" ht="12.75" hidden="1">
      <c r="A39" s="41"/>
      <c r="B39" s="9"/>
      <c r="C39" s="9"/>
      <c r="D39" s="42"/>
      <c r="E39" s="42"/>
      <c r="F39" s="42"/>
      <c r="G39" s="9"/>
      <c r="H39" s="9"/>
      <c r="I39" s="9"/>
      <c r="J39" s="9"/>
      <c r="L39" s="41"/>
      <c r="M39" s="9"/>
      <c r="N39" s="9"/>
      <c r="O39" s="42"/>
      <c r="P39" s="42"/>
      <c r="Q39" s="42"/>
      <c r="R39" s="9"/>
      <c r="S39" s="9"/>
      <c r="T39" s="9"/>
      <c r="U39" s="9"/>
    </row>
    <row r="40" spans="1:21" ht="12.75">
      <c r="A40" s="6" t="s">
        <v>138</v>
      </c>
      <c r="B40" s="9"/>
      <c r="C40" s="9"/>
      <c r="D40" s="42"/>
      <c r="E40" s="42"/>
      <c r="F40" s="42"/>
      <c r="G40" s="9"/>
      <c r="H40" s="9"/>
      <c r="I40" s="9"/>
      <c r="J40" s="9"/>
      <c r="L40" s="6" t="s">
        <v>139</v>
      </c>
      <c r="M40" s="9"/>
      <c r="N40" s="9"/>
      <c r="O40" s="42"/>
      <c r="P40" s="42"/>
      <c r="Q40" s="42"/>
      <c r="R40" s="9"/>
      <c r="S40" s="9"/>
      <c r="T40" s="9"/>
      <c r="U40" s="9"/>
    </row>
    <row r="41" spans="1:21" ht="12.75">
      <c r="A41" s="6" t="s">
        <v>140</v>
      </c>
      <c r="B41" s="10"/>
      <c r="C41" s="10"/>
      <c r="D41" s="10"/>
      <c r="E41" s="10"/>
      <c r="F41" s="10"/>
      <c r="G41" s="10"/>
      <c r="H41" s="10"/>
      <c r="I41" s="10"/>
      <c r="J41" s="10"/>
      <c r="L41" s="6" t="s">
        <v>141</v>
      </c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2.75">
      <c r="A42" s="43" t="s">
        <v>132</v>
      </c>
      <c r="B42" s="10"/>
      <c r="C42" s="49"/>
      <c r="D42" s="49"/>
      <c r="E42" s="49"/>
      <c r="F42" s="49"/>
      <c r="G42" s="49"/>
      <c r="H42" s="49"/>
      <c r="I42" s="50"/>
      <c r="J42" s="51" t="s">
        <v>35</v>
      </c>
      <c r="L42" s="43" t="s">
        <v>132</v>
      </c>
      <c r="M42" s="10"/>
      <c r="N42" s="49"/>
      <c r="O42" s="49"/>
      <c r="P42" s="49"/>
      <c r="Q42" s="49"/>
      <c r="R42" s="49"/>
      <c r="S42" s="49"/>
      <c r="T42" s="50"/>
      <c r="U42" s="51" t="s">
        <v>35</v>
      </c>
    </row>
    <row r="43" spans="1:21" s="3" customFormat="1" ht="12.75" customHeight="1">
      <c r="A43" s="13"/>
      <c r="B43" s="118" t="s">
        <v>50</v>
      </c>
      <c r="C43" s="14" t="s">
        <v>51</v>
      </c>
      <c r="D43" s="14"/>
      <c r="E43" s="14"/>
      <c r="F43" s="14"/>
      <c r="G43" s="15"/>
      <c r="H43" s="14" t="s">
        <v>52</v>
      </c>
      <c r="I43" s="14"/>
      <c r="J43" s="14"/>
      <c r="L43" s="13"/>
      <c r="M43" s="118" t="s">
        <v>50</v>
      </c>
      <c r="N43" s="14" t="s">
        <v>51</v>
      </c>
      <c r="O43" s="14"/>
      <c r="P43" s="14"/>
      <c r="Q43" s="14"/>
      <c r="R43" s="15"/>
      <c r="S43" s="14" t="s">
        <v>52</v>
      </c>
      <c r="T43" s="14"/>
      <c r="U43" s="14"/>
    </row>
    <row r="44" spans="1:21" s="3" customFormat="1" ht="27.75" customHeight="1">
      <c r="A44" s="16" t="s">
        <v>11</v>
      </c>
      <c r="B44" s="119"/>
      <c r="C44" s="17" t="s">
        <v>53</v>
      </c>
      <c r="D44" s="17" t="s">
        <v>54</v>
      </c>
      <c r="E44" s="17" t="s">
        <v>55</v>
      </c>
      <c r="F44" s="17" t="s">
        <v>56</v>
      </c>
      <c r="G44" s="17"/>
      <c r="H44" s="17" t="s">
        <v>53</v>
      </c>
      <c r="I44" s="17" t="s">
        <v>57</v>
      </c>
      <c r="J44" s="17" t="s">
        <v>58</v>
      </c>
      <c r="L44" s="16" t="s">
        <v>11</v>
      </c>
      <c r="M44" s="119"/>
      <c r="N44" s="17" t="s">
        <v>53</v>
      </c>
      <c r="O44" s="17" t="s">
        <v>54</v>
      </c>
      <c r="P44" s="17" t="s">
        <v>55</v>
      </c>
      <c r="Q44" s="17" t="s">
        <v>56</v>
      </c>
      <c r="R44" s="17"/>
      <c r="S44" s="17" t="s">
        <v>53</v>
      </c>
      <c r="T44" s="17" t="s">
        <v>57</v>
      </c>
      <c r="U44" s="17" t="s">
        <v>58</v>
      </c>
    </row>
    <row r="45" spans="1:21" ht="12.75">
      <c r="A45" s="41" t="s">
        <v>18</v>
      </c>
      <c r="B45" s="52">
        <f aca="true" t="shared" si="6" ref="B45:F47">+B23/B10*100-100</f>
        <v>36.0387953037264</v>
      </c>
      <c r="C45" s="52">
        <f t="shared" si="6"/>
        <v>34.18367346938774</v>
      </c>
      <c r="D45" s="52">
        <f t="shared" si="6"/>
        <v>83.29154991889104</v>
      </c>
      <c r="E45" s="52">
        <f t="shared" si="6"/>
        <v>65.95744680851064</v>
      </c>
      <c r="F45" s="52">
        <f t="shared" si="6"/>
        <v>66.47613603886825</v>
      </c>
      <c r="G45" s="52"/>
      <c r="H45" s="52">
        <f aca="true" t="shared" si="7" ref="H45:J47">+H23/H10*100-100</f>
        <v>11.330049261083744</v>
      </c>
      <c r="I45" s="52">
        <f t="shared" si="7"/>
        <v>1.242236024844729</v>
      </c>
      <c r="J45" s="52">
        <f t="shared" si="7"/>
        <v>2.2796352583586525</v>
      </c>
      <c r="L45" s="41" t="s">
        <v>18</v>
      </c>
      <c r="M45" s="52">
        <f aca="true" t="shared" si="8" ref="M45:Q47">+M23/M10*100-100</f>
        <v>-24.454261954261952</v>
      </c>
      <c r="N45" s="52">
        <f t="shared" si="8"/>
        <v>12.437629305099179</v>
      </c>
      <c r="O45" s="52">
        <f t="shared" si="8"/>
        <v>47.756806413896754</v>
      </c>
      <c r="P45" s="52">
        <f t="shared" si="8"/>
        <v>-73.39285714285714</v>
      </c>
      <c r="Q45" s="52">
        <f t="shared" si="8"/>
        <v>38.507439553626796</v>
      </c>
      <c r="R45" s="52"/>
      <c r="S45" s="52">
        <f aca="true" t="shared" si="9" ref="S45:U47">+S23/S10*100-100</f>
        <v>6.883365200764828</v>
      </c>
      <c r="T45" s="52">
        <f t="shared" si="9"/>
        <v>-21.450000000000003</v>
      </c>
      <c r="U45" s="52">
        <f t="shared" si="9"/>
        <v>-15.576694411414977</v>
      </c>
    </row>
    <row r="46" spans="1:21" ht="12.75">
      <c r="A46" s="41" t="s">
        <v>19</v>
      </c>
      <c r="B46" s="53">
        <f t="shared" si="6"/>
        <v>-66.31578947368422</v>
      </c>
      <c r="C46" s="53">
        <f t="shared" si="6"/>
        <v>-28.04999289873598</v>
      </c>
      <c r="D46" s="53">
        <f t="shared" si="6"/>
        <v>19.270182454386415</v>
      </c>
      <c r="E46" s="53">
        <f t="shared" si="6"/>
        <v>-64.97829232995659</v>
      </c>
      <c r="F46" s="53">
        <f t="shared" si="6"/>
        <v>-5.605694673954503</v>
      </c>
      <c r="G46" s="53"/>
      <c r="H46" s="53">
        <f t="shared" si="7"/>
        <v>23.859649122807028</v>
      </c>
      <c r="I46" s="53">
        <f t="shared" si="7"/>
        <v>35.16967827236667</v>
      </c>
      <c r="J46" s="53">
        <f t="shared" si="7"/>
        <v>32.898908066220486</v>
      </c>
      <c r="L46" s="41" t="s">
        <v>19</v>
      </c>
      <c r="M46" s="53">
        <f t="shared" si="8"/>
        <v>-37.57085020242915</v>
      </c>
      <c r="N46" s="53">
        <f t="shared" si="8"/>
        <v>-0.38759689922480334</v>
      </c>
      <c r="O46" s="53">
        <f t="shared" si="8"/>
        <v>6.562280084447565</v>
      </c>
      <c r="P46" s="53">
        <f t="shared" si="8"/>
        <v>-83.00455235204856</v>
      </c>
      <c r="Q46" s="53">
        <f t="shared" si="8"/>
        <v>-2.22113142716897</v>
      </c>
      <c r="R46" s="53"/>
      <c r="S46" s="53">
        <f t="shared" si="9"/>
        <v>7.142857142857139</v>
      </c>
      <c r="T46" s="53">
        <f t="shared" si="9"/>
        <v>-3.166421207658317</v>
      </c>
      <c r="U46" s="53">
        <f t="shared" si="9"/>
        <v>-1.0538641686182615</v>
      </c>
    </row>
    <row r="47" spans="1:21" s="71" customFormat="1" ht="12.75">
      <c r="A47" s="54" t="s">
        <v>20</v>
      </c>
      <c r="B47" s="55">
        <f t="shared" si="6"/>
        <v>-43.527673599272646</v>
      </c>
      <c r="C47" s="55">
        <f t="shared" si="6"/>
        <v>-7.2759958368814495</v>
      </c>
      <c r="D47" s="55">
        <f t="shared" si="6"/>
        <v>48.63694784549821</v>
      </c>
      <c r="E47" s="55">
        <f t="shared" si="6"/>
        <v>-36.973833902161545</v>
      </c>
      <c r="F47" s="55">
        <f t="shared" si="6"/>
        <v>23.239678243299906</v>
      </c>
      <c r="G47" s="55"/>
      <c r="H47" s="55">
        <f t="shared" si="7"/>
        <v>20.56921086675291</v>
      </c>
      <c r="I47" s="55">
        <f t="shared" si="7"/>
        <v>20.297029702970292</v>
      </c>
      <c r="J47" s="55">
        <f t="shared" si="7"/>
        <v>20.340743818824023</v>
      </c>
      <c r="L47" s="54" t="s">
        <v>20</v>
      </c>
      <c r="M47" s="55">
        <f t="shared" si="8"/>
        <v>-27.641156797167028</v>
      </c>
      <c r="N47" s="55">
        <f t="shared" si="8"/>
        <v>10.126708570288343</v>
      </c>
      <c r="O47" s="55">
        <f t="shared" si="8"/>
        <v>41.183076447963174</v>
      </c>
      <c r="P47" s="55">
        <f t="shared" si="8"/>
        <v>-78.5890073831009</v>
      </c>
      <c r="Q47" s="55">
        <f t="shared" si="8"/>
        <v>31.42485222253046</v>
      </c>
      <c r="R47" s="55"/>
      <c r="S47" s="55">
        <f t="shared" si="9"/>
        <v>6.987399770904929</v>
      </c>
      <c r="T47" s="55">
        <f t="shared" si="9"/>
        <v>-14.055985705777246</v>
      </c>
      <c r="U47" s="55">
        <f t="shared" si="9"/>
        <v>-9.714015599149135</v>
      </c>
    </row>
    <row r="48" spans="1:21" ht="12.75">
      <c r="A48" s="18" t="s">
        <v>21</v>
      </c>
      <c r="B48" s="56"/>
      <c r="C48" s="56"/>
      <c r="D48" s="56"/>
      <c r="E48" s="56"/>
      <c r="F48" s="56"/>
      <c r="G48" s="56"/>
      <c r="H48" s="56"/>
      <c r="I48" s="56"/>
      <c r="J48" s="56"/>
      <c r="L48" s="18" t="s">
        <v>21</v>
      </c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9" customHeight="1">
      <c r="A49" s="123" t="s">
        <v>172</v>
      </c>
      <c r="B49" s="123"/>
      <c r="C49" s="123"/>
      <c r="D49" s="56"/>
      <c r="E49" s="56"/>
      <c r="F49" s="56"/>
      <c r="G49" s="56"/>
      <c r="H49" s="56"/>
      <c r="I49" s="56"/>
      <c r="J49" s="56"/>
      <c r="L49" s="123" t="s">
        <v>172</v>
      </c>
      <c r="M49" s="123"/>
      <c r="N49" s="123"/>
      <c r="O49" s="56"/>
      <c r="P49" s="56"/>
      <c r="Q49" s="56"/>
      <c r="R49" s="56"/>
      <c r="S49" s="56"/>
      <c r="T49" s="56"/>
      <c r="U49" s="56"/>
    </row>
    <row r="50" spans="1:21" ht="12.75">
      <c r="A50" s="6" t="s">
        <v>142</v>
      </c>
      <c r="B50" s="2"/>
      <c r="C50" s="58"/>
      <c r="D50" s="58"/>
      <c r="E50" s="58"/>
      <c r="F50" s="58"/>
      <c r="G50" s="58"/>
      <c r="H50" s="58"/>
      <c r="I50" s="58"/>
      <c r="J50" s="3"/>
      <c r="L50" s="6" t="s">
        <v>143</v>
      </c>
      <c r="M50" s="2"/>
      <c r="N50" s="58"/>
      <c r="O50" s="58"/>
      <c r="P50" s="58"/>
      <c r="Q50" s="58"/>
      <c r="R50" s="58"/>
      <c r="S50" s="58"/>
      <c r="T50" s="58"/>
      <c r="U50" s="3"/>
    </row>
    <row r="51" spans="1:21" ht="12.75">
      <c r="A51" s="6" t="s">
        <v>144</v>
      </c>
      <c r="B51" s="10"/>
      <c r="C51" s="10"/>
      <c r="D51" s="10"/>
      <c r="E51" s="10"/>
      <c r="F51" s="10"/>
      <c r="G51" s="10"/>
      <c r="H51" s="10"/>
      <c r="I51" s="10"/>
      <c r="J51" s="10"/>
      <c r="L51" s="6" t="s">
        <v>145</v>
      </c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2.75">
      <c r="A52" s="43" t="s">
        <v>132</v>
      </c>
      <c r="B52" s="10"/>
      <c r="C52" s="49"/>
      <c r="D52" s="49"/>
      <c r="E52" s="49"/>
      <c r="F52" s="49"/>
      <c r="G52" s="49"/>
      <c r="H52" s="49"/>
      <c r="I52" s="50"/>
      <c r="J52" s="51" t="s">
        <v>40</v>
      </c>
      <c r="L52" s="43" t="s">
        <v>132</v>
      </c>
      <c r="M52" s="10"/>
      <c r="N52" s="49"/>
      <c r="O52" s="49"/>
      <c r="P52" s="49"/>
      <c r="Q52" s="49"/>
      <c r="R52" s="49"/>
      <c r="S52" s="49"/>
      <c r="T52" s="50"/>
      <c r="U52" s="51" t="s">
        <v>40</v>
      </c>
    </row>
    <row r="53" spans="1:21" s="3" customFormat="1" ht="12.75" customHeight="1">
      <c r="A53" s="13"/>
      <c r="B53" s="118" t="s">
        <v>50</v>
      </c>
      <c r="C53" s="14" t="s">
        <v>51</v>
      </c>
      <c r="D53" s="14"/>
      <c r="E53" s="14"/>
      <c r="F53" s="14"/>
      <c r="G53" s="15"/>
      <c r="H53" s="14" t="s">
        <v>52</v>
      </c>
      <c r="I53" s="14"/>
      <c r="J53" s="14"/>
      <c r="L53" s="13"/>
      <c r="M53" s="118" t="s">
        <v>50</v>
      </c>
      <c r="N53" s="14" t="s">
        <v>51</v>
      </c>
      <c r="O53" s="14"/>
      <c r="P53" s="14"/>
      <c r="Q53" s="14"/>
      <c r="R53" s="15"/>
      <c r="S53" s="14" t="s">
        <v>52</v>
      </c>
      <c r="T53" s="14"/>
      <c r="U53" s="14"/>
    </row>
    <row r="54" spans="1:21" s="3" customFormat="1" ht="27.75" customHeight="1">
      <c r="A54" s="16" t="s">
        <v>11</v>
      </c>
      <c r="B54" s="119"/>
      <c r="C54" s="17" t="s">
        <v>53</v>
      </c>
      <c r="D54" s="17" t="s">
        <v>54</v>
      </c>
      <c r="E54" s="17" t="s">
        <v>55</v>
      </c>
      <c r="F54" s="17" t="s">
        <v>56</v>
      </c>
      <c r="G54" s="17"/>
      <c r="H54" s="17" t="s">
        <v>53</v>
      </c>
      <c r="I54" s="17" t="s">
        <v>57</v>
      </c>
      <c r="J54" s="17" t="s">
        <v>58</v>
      </c>
      <c r="L54" s="16" t="s">
        <v>11</v>
      </c>
      <c r="M54" s="119"/>
      <c r="N54" s="17" t="s">
        <v>53</v>
      </c>
      <c r="O54" s="17" t="s">
        <v>54</v>
      </c>
      <c r="P54" s="17" t="s">
        <v>55</v>
      </c>
      <c r="Q54" s="17" t="s">
        <v>56</v>
      </c>
      <c r="R54" s="17"/>
      <c r="S54" s="17" t="s">
        <v>53</v>
      </c>
      <c r="T54" s="17" t="s">
        <v>57</v>
      </c>
      <c r="U54" s="17" t="s">
        <v>58</v>
      </c>
    </row>
    <row r="55" spans="1:21" ht="12.75">
      <c r="A55" s="44" t="s">
        <v>18</v>
      </c>
      <c r="B55" s="52">
        <f>+B34/$B$36*$B$47</f>
        <v>8.023639049892033</v>
      </c>
      <c r="C55" s="52">
        <f>+C34/$C$36*$C$47</f>
        <v>11.41072949191031</v>
      </c>
      <c r="D55" s="52">
        <f>+D34/$D$36*$D$47</f>
        <v>38.206047486978285</v>
      </c>
      <c r="E55" s="52">
        <f>+E34/$E$36*$E$47</f>
        <v>14.106939704209328</v>
      </c>
      <c r="F55" s="52">
        <f>+F34/$F$36*$F$47</f>
        <v>26.602112004879714</v>
      </c>
      <c r="G55" s="52"/>
      <c r="H55" s="52">
        <f>+H34/$H$36*$H$47</f>
        <v>2.975420439844761</v>
      </c>
      <c r="I55" s="52">
        <f>+I34/$I$36*$I$47</f>
        <v>0.5445544554455444</v>
      </c>
      <c r="J55" s="52">
        <f>+J34/$J$36*$J$47</f>
        <v>0.9349677955537089</v>
      </c>
      <c r="L55" s="44" t="s">
        <v>18</v>
      </c>
      <c r="M55" s="52">
        <f>+M34/$M$36*$M$47</f>
        <v>-18.512689356679125</v>
      </c>
      <c r="N55" s="52">
        <f>+N34/$N$36*$N$47</f>
        <v>10.196547939738608</v>
      </c>
      <c r="O55" s="52">
        <f>+O34/$O$36*$O$47</f>
        <v>40.135882534602324</v>
      </c>
      <c r="P55" s="52">
        <f>+P34/$P$36*$P$47</f>
        <v>-33.71616078753077</v>
      </c>
      <c r="Q55" s="52">
        <f>+Q34/$Q$36*$Q$47</f>
        <v>31.81110091547342</v>
      </c>
      <c r="R55" s="52"/>
      <c r="S55" s="52">
        <f>+S34/$S$36*$S$47</f>
        <v>4.123711340206188</v>
      </c>
      <c r="T55" s="52">
        <f>+T34/$T$36*$T$47</f>
        <v>-12.775461584276353</v>
      </c>
      <c r="U55" s="52">
        <f>+U34/$U$36*$U$47</f>
        <v>-9.288584259040414</v>
      </c>
    </row>
    <row r="56" spans="1:21" ht="12.75">
      <c r="A56" s="57" t="s">
        <v>19</v>
      </c>
      <c r="B56" s="53">
        <f>+B35/$B$36*$B$47</f>
        <v>-51.551312649164686</v>
      </c>
      <c r="C56" s="53">
        <f>+C35/$C$36*$C$47</f>
        <v>-18.68672532879176</v>
      </c>
      <c r="D56" s="53">
        <f>+D35/$D$36*$D$47</f>
        <v>10.430900358519922</v>
      </c>
      <c r="E56" s="53">
        <f>+E35/$E$36*$E$47</f>
        <v>-51.080773606370876</v>
      </c>
      <c r="F56" s="53">
        <f>+F35/$F$36*$F$47</f>
        <v>-3.362433761579809</v>
      </c>
      <c r="G56" s="53"/>
      <c r="H56" s="53">
        <f>+H35/$H$36*$H$47</f>
        <v>17.59379042690815</v>
      </c>
      <c r="I56" s="53">
        <f>+I35/$I$36*$I$47</f>
        <v>19.752475247524746</v>
      </c>
      <c r="J56" s="53">
        <f>+J35/$J$36*$J$47</f>
        <v>19.405776023270313</v>
      </c>
      <c r="L56" s="57" t="s">
        <v>19</v>
      </c>
      <c r="M56" s="53">
        <f>+M35/$M$36*$M$47</f>
        <v>-9.128467440487901</v>
      </c>
      <c r="N56" s="53">
        <f>+N35/$N$36*$N$47</f>
        <v>-0.06983936945026444</v>
      </c>
      <c r="O56" s="53">
        <f>+O35/$O$36*$O$47</f>
        <v>1.047193913360847</v>
      </c>
      <c r="P56" s="53">
        <f>+P35/$P$36*$P$47</f>
        <v>-44.87284659557014</v>
      </c>
      <c r="Q56" s="53">
        <f>+Q35/$Q$36*$Q$47</f>
        <v>-0.38624869294295894</v>
      </c>
      <c r="R56" s="53"/>
      <c r="S56" s="53">
        <f>+S35/$S$36*$S$47</f>
        <v>2.8636884306987413</v>
      </c>
      <c r="T56" s="53">
        <f>+T35/$T$36*$T$47</f>
        <v>-1.2805241215008931</v>
      </c>
      <c r="U56" s="53">
        <f>+U35/$U$36*$U$47</f>
        <v>-0.4254313401087213</v>
      </c>
    </row>
    <row r="57" spans="1:21" s="71" customFormat="1" ht="12.75">
      <c r="A57" s="54" t="s">
        <v>20</v>
      </c>
      <c r="B57" s="55">
        <f>+B36/$B$36*$B$47</f>
        <v>-43.527673599272646</v>
      </c>
      <c r="C57" s="55">
        <f>+C36/$C$36*$C$47</f>
        <v>-7.2759958368814495</v>
      </c>
      <c r="D57" s="55">
        <f>+D36/$D$36*$D$47</f>
        <v>48.63694784549821</v>
      </c>
      <c r="E57" s="55">
        <f>+E36/$E$36*$E$47</f>
        <v>-36.973833902161545</v>
      </c>
      <c r="F57" s="55">
        <f>+F36/$F$36*$F$47</f>
        <v>23.239678243299906</v>
      </c>
      <c r="G57" s="55"/>
      <c r="H57" s="55">
        <f>+H36/$H$36*$H$47</f>
        <v>20.56921086675291</v>
      </c>
      <c r="I57" s="55">
        <f>+I36/$I$36*$I$47</f>
        <v>20.297029702970292</v>
      </c>
      <c r="J57" s="55">
        <f>+J36/$J$36*$J$47</f>
        <v>20.340743818824023</v>
      </c>
      <c r="L57" s="54" t="s">
        <v>20</v>
      </c>
      <c r="M57" s="55">
        <f>+M36/$M$36*$M$47</f>
        <v>-27.641156797167028</v>
      </c>
      <c r="N57" s="55">
        <f>+N36/$N$36*$N$47</f>
        <v>10.126708570288343</v>
      </c>
      <c r="O57" s="55">
        <f>+O36/$O$36*$O$47</f>
        <v>41.183076447963174</v>
      </c>
      <c r="P57" s="55">
        <f>+P36/$P$36*$P$47</f>
        <v>-78.5890073831009</v>
      </c>
      <c r="Q57" s="55">
        <f>+Q36/$Q$36*$Q$47</f>
        <v>31.42485222253046</v>
      </c>
      <c r="R57" s="55"/>
      <c r="S57" s="55">
        <f>+S36/$S$36*$S$47</f>
        <v>6.987399770904929</v>
      </c>
      <c r="T57" s="55">
        <f>+T36/$T$36*$T$47</f>
        <v>-14.055985705777246</v>
      </c>
      <c r="U57" s="55">
        <f>+U36/$U$36*$U$47</f>
        <v>-9.714015599149135</v>
      </c>
    </row>
    <row r="58" spans="1:21" ht="12.75">
      <c r="A58" s="18" t="s">
        <v>21</v>
      </c>
      <c r="B58" s="3"/>
      <c r="C58" s="3"/>
      <c r="D58" s="3"/>
      <c r="E58" s="3"/>
      <c r="F58" s="3"/>
      <c r="G58" s="3"/>
      <c r="H58" s="3"/>
      <c r="I58" s="3"/>
      <c r="J58" s="3"/>
      <c r="L58" s="18" t="s">
        <v>21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9" customHeight="1">
      <c r="A59" s="123" t="s">
        <v>172</v>
      </c>
      <c r="B59" s="123"/>
      <c r="C59" s="123"/>
      <c r="D59" s="3"/>
      <c r="E59" s="3"/>
      <c r="F59" s="3"/>
      <c r="G59" s="3"/>
      <c r="H59" s="3"/>
      <c r="I59" s="3"/>
      <c r="J59" s="3"/>
      <c r="L59" s="123" t="s">
        <v>172</v>
      </c>
      <c r="M59" s="123"/>
      <c r="N59" s="123"/>
      <c r="O59" s="3"/>
      <c r="P59" s="3"/>
      <c r="Q59" s="3"/>
      <c r="R59" s="3"/>
      <c r="S59" s="3"/>
      <c r="T59" s="3"/>
      <c r="U59" s="3"/>
    </row>
  </sheetData>
  <mergeCells count="22">
    <mergeCell ref="A59:C59"/>
    <mergeCell ref="L59:N59"/>
    <mergeCell ref="A16:C16"/>
    <mergeCell ref="L16:N16"/>
    <mergeCell ref="A29:C29"/>
    <mergeCell ref="L29:N29"/>
    <mergeCell ref="B43:B44"/>
    <mergeCell ref="M43:M44"/>
    <mergeCell ref="B53:B54"/>
    <mergeCell ref="M53:M54"/>
    <mergeCell ref="A49:C49"/>
    <mergeCell ref="L49:N49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8"/>
  <sheetViews>
    <sheetView workbookViewId="0" topLeftCell="A1">
      <selection activeCell="G13" sqref="G13"/>
    </sheetView>
  </sheetViews>
  <sheetFormatPr defaultColWidth="11.421875" defaultRowHeight="12.75"/>
  <cols>
    <col min="1" max="1" width="9.421875" style="67" customWidth="1"/>
    <col min="2" max="3" width="9.140625" style="67" customWidth="1"/>
    <col min="4" max="4" width="9.00390625" style="67" customWidth="1"/>
    <col min="5" max="5" width="9.140625" style="67" customWidth="1"/>
    <col min="6" max="6" width="11.28125" style="67" customWidth="1"/>
    <col min="7" max="7" width="22.57421875" style="3" customWidth="1"/>
    <col min="8" max="8" width="9.140625" style="67" customWidth="1"/>
    <col min="9" max="10" width="8.8515625" style="67" customWidth="1"/>
    <col min="11" max="11" width="16.7109375" style="67" customWidth="1"/>
    <col min="12" max="18" width="11.421875" style="3" customWidth="1"/>
    <col min="19" max="16384" width="11.421875" style="67" customWidth="1"/>
  </cols>
  <sheetData>
    <row r="1" spans="1:11" ht="12.75">
      <c r="A1" s="66" t="s">
        <v>146</v>
      </c>
      <c r="B1" s="3"/>
      <c r="C1" s="3"/>
      <c r="D1" s="3"/>
      <c r="E1" s="3"/>
      <c r="F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H3" s="3"/>
      <c r="I3" s="3"/>
      <c r="J3" s="3"/>
      <c r="K3" s="3"/>
    </row>
    <row r="4" spans="1:11" ht="12.75">
      <c r="A4" s="6" t="s">
        <v>147</v>
      </c>
      <c r="B4" s="3"/>
      <c r="C4" s="3"/>
      <c r="D4" s="3"/>
      <c r="E4" s="3"/>
      <c r="F4" s="3"/>
      <c r="H4" s="6" t="s">
        <v>148</v>
      </c>
      <c r="I4" s="3"/>
      <c r="J4" s="3"/>
      <c r="K4" s="3"/>
    </row>
    <row r="5" spans="1:11" ht="12.75">
      <c r="A5" s="8" t="s">
        <v>3</v>
      </c>
      <c r="B5" s="57"/>
      <c r="C5" s="57"/>
      <c r="D5" s="57"/>
      <c r="E5" s="57"/>
      <c r="F5" s="57"/>
      <c r="H5" s="8" t="s">
        <v>4</v>
      </c>
      <c r="I5" s="57"/>
      <c r="J5" s="57"/>
      <c r="K5" s="57"/>
    </row>
    <row r="6" spans="1:11" ht="12.75">
      <c r="A6" s="6" t="s">
        <v>5</v>
      </c>
      <c r="B6" s="9"/>
      <c r="C6" s="9"/>
      <c r="D6" s="9"/>
      <c r="E6" s="9"/>
      <c r="F6" s="9"/>
      <c r="H6" s="6" t="s">
        <v>5</v>
      </c>
      <c r="I6" s="9"/>
      <c r="J6" s="9"/>
      <c r="K6" s="9"/>
    </row>
    <row r="7" spans="1:12" ht="12.75">
      <c r="A7" s="8" t="s">
        <v>173</v>
      </c>
      <c r="B7" s="9"/>
      <c r="C7" s="9"/>
      <c r="D7" s="12"/>
      <c r="E7" s="9"/>
      <c r="F7" s="9" t="s">
        <v>7</v>
      </c>
      <c r="H7" s="8" t="s">
        <v>173</v>
      </c>
      <c r="I7" s="9"/>
      <c r="J7" s="9"/>
      <c r="K7" s="9"/>
      <c r="L7" s="9" t="s">
        <v>7</v>
      </c>
    </row>
    <row r="8" spans="1:12" ht="12.75">
      <c r="A8" s="13"/>
      <c r="B8" s="118" t="s">
        <v>8</v>
      </c>
      <c r="C8" s="86"/>
      <c r="D8" s="14" t="s">
        <v>9</v>
      </c>
      <c r="E8" s="14"/>
      <c r="F8" s="14"/>
      <c r="H8" s="13"/>
      <c r="I8" s="118" t="s">
        <v>8</v>
      </c>
      <c r="J8" s="86"/>
      <c r="K8" s="14" t="s">
        <v>9</v>
      </c>
      <c r="L8" s="14"/>
    </row>
    <row r="9" spans="1:12" ht="12.75">
      <c r="A9" s="16" t="s">
        <v>11</v>
      </c>
      <c r="B9" s="136"/>
      <c r="C9" s="91"/>
      <c r="D9" s="108"/>
      <c r="E9" s="109" t="s">
        <v>12</v>
      </c>
      <c r="F9" s="14"/>
      <c r="H9" s="16" t="s">
        <v>11</v>
      </c>
      <c r="I9" s="136"/>
      <c r="J9" s="91"/>
      <c r="K9" s="109" t="s">
        <v>12</v>
      </c>
      <c r="L9" s="14"/>
    </row>
    <row r="10" spans="1:12" ht="12.75">
      <c r="A10" s="18" t="s">
        <v>18</v>
      </c>
      <c r="B10" s="19">
        <f>+'[4]Tablas'!C5+'[4]Tablas'!C7+'[4]Tablas'!C9+'[4]Tablas'!C11</f>
        <v>500581</v>
      </c>
      <c r="C10" s="19"/>
      <c r="D10" s="3"/>
      <c r="E10" s="31">
        <f>+'[4]Tablas'!D5+'[4]Tablas'!D7+'[4]Tablas'!D9+'[4]Tablas'!D11</f>
        <v>642339</v>
      </c>
      <c r="F10" s="19"/>
      <c r="G10" s="30"/>
      <c r="H10" s="18" t="s">
        <v>18</v>
      </c>
      <c r="I10" s="19">
        <f>+'[4]Tablas'!L5+'[4]Tablas'!L7+'[4]Tablas'!L9+'[4]Tablas'!L11</f>
        <v>3705088</v>
      </c>
      <c r="J10" s="19"/>
      <c r="K10" s="19">
        <f>+'[4]Tablas'!M5+'[4]Tablas'!M7+'[4]Tablas'!M9+'[4]Tablas'!M11</f>
        <v>3861616</v>
      </c>
      <c r="L10" s="30"/>
    </row>
    <row r="11" spans="1:12" ht="12.75">
      <c r="A11" s="18" t="s">
        <v>19</v>
      </c>
      <c r="B11" s="19">
        <f>+'[4]Tablas'!C6+'[4]Tablas'!C8+'[4]Tablas'!C10+'[4]Tablas'!C12</f>
        <v>1223376</v>
      </c>
      <c r="C11" s="19"/>
      <c r="D11" s="3"/>
      <c r="E11" s="31">
        <f>+'[4]Tablas'!D6+'[4]Tablas'!D8+'[4]Tablas'!D10+'[4]Tablas'!D12</f>
        <v>1236049</v>
      </c>
      <c r="F11" s="19"/>
      <c r="G11" s="30"/>
      <c r="H11" s="18" t="s">
        <v>19</v>
      </c>
      <c r="I11" s="19">
        <f>+'[4]Tablas'!L6+'[4]Tablas'!L8+'[4]Tablas'!L10+'[4]Tablas'!L12</f>
        <v>1246961</v>
      </c>
      <c r="J11" s="19"/>
      <c r="K11" s="19">
        <f>+'[4]Tablas'!M6+'[4]Tablas'!M8+'[4]Tablas'!M10+'[4]Tablas'!M12</f>
        <v>1244124</v>
      </c>
      <c r="L11" s="30"/>
    </row>
    <row r="12" spans="1:18" s="71" customFormat="1" ht="12.75">
      <c r="A12" s="20" t="s">
        <v>20</v>
      </c>
      <c r="B12" s="21">
        <f>SUM(B10:B11)</f>
        <v>1723957</v>
      </c>
      <c r="C12" s="93"/>
      <c r="D12" s="66"/>
      <c r="E12" s="21">
        <f>SUM(E10:E11)</f>
        <v>1878388</v>
      </c>
      <c r="F12" s="21"/>
      <c r="G12" s="65"/>
      <c r="H12" s="20" t="s">
        <v>20</v>
      </c>
      <c r="I12" s="21">
        <f>SUM(I10:I11)</f>
        <v>4952049</v>
      </c>
      <c r="J12" s="21"/>
      <c r="K12" s="21">
        <f>SUM(K10:K11)</f>
        <v>5105740</v>
      </c>
      <c r="L12" s="116"/>
      <c r="M12" s="66"/>
      <c r="N12" s="66"/>
      <c r="O12" s="66"/>
      <c r="P12" s="66"/>
      <c r="Q12" s="66"/>
      <c r="R12" s="66"/>
    </row>
    <row r="13" spans="1:11" ht="10.5" customHeight="1">
      <c r="A13" s="25" t="s">
        <v>21</v>
      </c>
      <c r="B13" s="26"/>
      <c r="C13" s="26"/>
      <c r="D13" s="26"/>
      <c r="E13" s="107"/>
      <c r="F13" s="107"/>
      <c r="G13" s="30"/>
      <c r="H13" s="25" t="s">
        <v>21</v>
      </c>
      <c r="I13" s="26"/>
      <c r="J13" s="26"/>
      <c r="K13" s="26"/>
    </row>
    <row r="14" spans="1:11" ht="11.25" customHeight="1">
      <c r="A14" s="121" t="s">
        <v>22</v>
      </c>
      <c r="B14" s="122"/>
      <c r="C14" s="122"/>
      <c r="D14" s="122"/>
      <c r="E14" s="122"/>
      <c r="F14" s="122"/>
      <c r="G14" s="138"/>
      <c r="H14" s="121" t="s">
        <v>22</v>
      </c>
      <c r="I14" s="122"/>
      <c r="J14" s="122"/>
      <c r="K14" s="122"/>
    </row>
    <row r="15" spans="1:12" ht="9.75" customHeight="1">
      <c r="A15" s="123" t="s">
        <v>172</v>
      </c>
      <c r="B15" s="123"/>
      <c r="C15" s="123"/>
      <c r="D15" s="123"/>
      <c r="E15" s="92"/>
      <c r="F15" s="92"/>
      <c r="G15" s="30"/>
      <c r="H15" s="123" t="s">
        <v>172</v>
      </c>
      <c r="I15" s="123"/>
      <c r="J15" s="123"/>
      <c r="K15" s="123"/>
      <c r="L15" s="30"/>
    </row>
    <row r="16" spans="1:12" ht="12.75">
      <c r="A16" s="8" t="s">
        <v>149</v>
      </c>
      <c r="B16" s="19"/>
      <c r="C16" s="19"/>
      <c r="D16" s="19"/>
      <c r="E16" s="19"/>
      <c r="F16" s="19"/>
      <c r="G16" s="30"/>
      <c r="H16" s="8" t="s">
        <v>150</v>
      </c>
      <c r="I16" s="19"/>
      <c r="J16" s="19"/>
      <c r="K16" s="19"/>
      <c r="L16" s="112"/>
    </row>
    <row r="17" spans="1:11" ht="12.75">
      <c r="A17" s="8" t="s">
        <v>3</v>
      </c>
      <c r="B17" s="19"/>
      <c r="C17" s="19"/>
      <c r="D17" s="19"/>
      <c r="E17" s="19"/>
      <c r="F17" s="19"/>
      <c r="G17" s="30"/>
      <c r="H17" s="8" t="s">
        <v>4</v>
      </c>
      <c r="I17" s="19"/>
      <c r="J17" s="19"/>
      <c r="K17" s="19"/>
    </row>
    <row r="18" spans="1:11" ht="12.75">
      <c r="A18" s="8" t="s">
        <v>5</v>
      </c>
      <c r="B18" s="32"/>
      <c r="C18" s="32"/>
      <c r="D18" s="32"/>
      <c r="E18" s="32"/>
      <c r="F18" s="32"/>
      <c r="G18" s="30"/>
      <c r="H18" s="8" t="s">
        <v>5</v>
      </c>
      <c r="I18" s="32"/>
      <c r="J18" s="32"/>
      <c r="K18" s="32"/>
    </row>
    <row r="19" spans="1:12" ht="12.75">
      <c r="A19" s="8" t="s">
        <v>173</v>
      </c>
      <c r="B19" s="32"/>
      <c r="C19" s="32"/>
      <c r="D19" s="33"/>
      <c r="E19" s="32"/>
      <c r="F19" s="9" t="s">
        <v>7</v>
      </c>
      <c r="G19" s="30"/>
      <c r="H19" s="8" t="s">
        <v>173</v>
      </c>
      <c r="I19" s="32"/>
      <c r="J19" s="32"/>
      <c r="K19" s="33"/>
      <c r="L19" s="9" t="s">
        <v>7</v>
      </c>
    </row>
    <row r="20" spans="1:12" ht="12.75">
      <c r="A20" s="36"/>
      <c r="B20" s="118" t="s">
        <v>8</v>
      </c>
      <c r="C20" s="86"/>
      <c r="D20" s="37" t="s">
        <v>9</v>
      </c>
      <c r="E20" s="37"/>
      <c r="F20" s="37"/>
      <c r="G20" s="30"/>
      <c r="H20" s="36"/>
      <c r="I20" s="118" t="s">
        <v>8</v>
      </c>
      <c r="J20" s="86"/>
      <c r="K20" s="37" t="s">
        <v>9</v>
      </c>
      <c r="L20" s="37"/>
    </row>
    <row r="21" spans="1:12" ht="12.75">
      <c r="A21" s="39" t="s">
        <v>11</v>
      </c>
      <c r="B21" s="136"/>
      <c r="C21" s="91"/>
      <c r="D21" s="37"/>
      <c r="E21" s="110" t="s">
        <v>12</v>
      </c>
      <c r="F21" s="37"/>
      <c r="G21" s="30"/>
      <c r="H21" s="39" t="s">
        <v>11</v>
      </c>
      <c r="I21" s="136"/>
      <c r="J21" s="91"/>
      <c r="K21" s="40" t="s">
        <v>12</v>
      </c>
      <c r="L21" s="37"/>
    </row>
    <row r="22" spans="1:11" ht="12.75">
      <c r="A22" s="18" t="s">
        <v>18</v>
      </c>
      <c r="B22" s="19">
        <f>+'[4]Tablas'!C13+'[4]Tablas'!C15+'[4]Tablas'!C17+'[4]Tablas'!C19</f>
        <v>803310</v>
      </c>
      <c r="C22" s="19"/>
      <c r="D22" s="3"/>
      <c r="E22" s="19">
        <f>+'[4]Tablas'!D13+'[4]Tablas'!D15+'[4]Tablas'!D17+'[4]Tablas'!D19</f>
        <v>1069374</v>
      </c>
      <c r="F22" s="19"/>
      <c r="G22" s="30"/>
      <c r="H22" s="18" t="s">
        <v>18</v>
      </c>
      <c r="I22" s="19">
        <f>+'[4]Tablas'!L13+'[4]Tablas'!L15+'[4]Tablas'!L17+'[4]Tablas'!L19</f>
        <v>4070049</v>
      </c>
      <c r="J22" s="19"/>
      <c r="K22" s="19">
        <f>+'[4]Tablas'!M13+'[4]Tablas'!M15+'[4]Tablas'!M17+'[4]Tablas'!M19</f>
        <v>5504204</v>
      </c>
    </row>
    <row r="23" spans="1:11" ht="12.75">
      <c r="A23" s="18" t="s">
        <v>19</v>
      </c>
      <c r="B23" s="19">
        <f>+'[4]Tablas'!C14+'[4]Tablas'!C16+'[4]Tablas'!C18+'[4]Tablas'!C20</f>
        <v>1193481</v>
      </c>
      <c r="C23" s="19"/>
      <c r="D23" s="3"/>
      <c r="E23" s="19">
        <f>+'[4]Tablas'!D14+'[4]Tablas'!D16+'[4]Tablas'!D18+'[4]Tablas'!D20</f>
        <v>1104439</v>
      </c>
      <c r="F23" s="19"/>
      <c r="G23" s="30"/>
      <c r="H23" s="18" t="s">
        <v>19</v>
      </c>
      <c r="I23" s="19">
        <f>+'[4]Tablas'!L14+'[4]Tablas'!L16+'[4]Tablas'!L18+'[4]Tablas'!L20</f>
        <v>1198955</v>
      </c>
      <c r="J23" s="19"/>
      <c r="K23" s="19">
        <f>+'[4]Tablas'!M14+'[4]Tablas'!M16+'[4]Tablas'!M18+'[4]Tablas'!M20</f>
        <v>1257735</v>
      </c>
    </row>
    <row r="24" spans="1:18" s="71" customFormat="1" ht="12.75">
      <c r="A24" s="20" t="s">
        <v>20</v>
      </c>
      <c r="B24" s="21">
        <f>SUM(B22:B23)</f>
        <v>1996791</v>
      </c>
      <c r="C24" s="93"/>
      <c r="D24" s="66"/>
      <c r="E24" s="21">
        <f>SUM(E22:E23)</f>
        <v>2173813</v>
      </c>
      <c r="F24" s="21"/>
      <c r="G24" s="65"/>
      <c r="H24" s="20" t="s">
        <v>20</v>
      </c>
      <c r="I24" s="21">
        <f>SUM(I22:I23)</f>
        <v>5269004</v>
      </c>
      <c r="J24" s="21"/>
      <c r="K24" s="21">
        <f>SUM(K22:K23)</f>
        <v>6761939</v>
      </c>
      <c r="L24" s="95"/>
      <c r="M24" s="66"/>
      <c r="N24" s="66"/>
      <c r="O24" s="66"/>
      <c r="P24" s="66"/>
      <c r="Q24" s="66"/>
      <c r="R24" s="66"/>
    </row>
    <row r="25" spans="1:11" ht="12.75" customHeight="1">
      <c r="A25" s="25" t="s">
        <v>21</v>
      </c>
      <c r="B25" s="26"/>
      <c r="C25" s="26"/>
      <c r="D25" s="26"/>
      <c r="E25" s="107"/>
      <c r="F25" s="107"/>
      <c r="H25" s="25" t="s">
        <v>21</v>
      </c>
      <c r="I25" s="26"/>
      <c r="J25" s="26"/>
      <c r="K25" s="26"/>
    </row>
    <row r="26" spans="1:11" ht="11.25" customHeight="1">
      <c r="A26" s="121" t="s">
        <v>22</v>
      </c>
      <c r="B26" s="122"/>
      <c r="C26" s="122"/>
      <c r="D26" s="122"/>
      <c r="E26" s="122"/>
      <c r="F26" s="122"/>
      <c r="G26" s="138"/>
      <c r="H26" s="121" t="s">
        <v>22</v>
      </c>
      <c r="I26" s="122"/>
      <c r="J26" s="122"/>
      <c r="K26" s="122"/>
    </row>
    <row r="27" spans="1:11" ht="10.5" customHeight="1">
      <c r="A27" s="123" t="s">
        <v>172</v>
      </c>
      <c r="B27" s="123"/>
      <c r="C27" s="123"/>
      <c r="D27" s="123"/>
      <c r="E27" s="92"/>
      <c r="F27" s="92"/>
      <c r="H27" s="123" t="s">
        <v>172</v>
      </c>
      <c r="I27" s="123"/>
      <c r="J27" s="123"/>
      <c r="K27" s="123"/>
    </row>
    <row r="28" spans="1:11" ht="12.75" hidden="1">
      <c r="A28" s="41"/>
      <c r="B28" s="9"/>
      <c r="C28" s="9"/>
      <c r="D28" s="9"/>
      <c r="E28" s="9"/>
      <c r="F28" s="9"/>
      <c r="H28" s="41"/>
      <c r="I28" s="9"/>
      <c r="J28" s="9"/>
      <c r="K28" s="9"/>
    </row>
    <row r="29" spans="1:11" ht="12.75" hidden="1">
      <c r="A29" s="6" t="s">
        <v>122</v>
      </c>
      <c r="B29" s="9"/>
      <c r="C29" s="9"/>
      <c r="D29" s="9"/>
      <c r="E29" s="9"/>
      <c r="F29" s="9"/>
      <c r="H29" s="6" t="s">
        <v>122</v>
      </c>
      <c r="I29" s="9"/>
      <c r="J29" s="9"/>
      <c r="K29" s="9"/>
    </row>
    <row r="30" spans="1:11" ht="12.75" hidden="1">
      <c r="A30" s="43" t="s">
        <v>131</v>
      </c>
      <c r="B30" s="9"/>
      <c r="C30" s="9"/>
      <c r="D30" s="9"/>
      <c r="E30" s="9"/>
      <c r="F30" s="9"/>
      <c r="H30" s="43" t="s">
        <v>131</v>
      </c>
      <c r="I30" s="9"/>
      <c r="J30" s="9"/>
      <c r="K30" s="9"/>
    </row>
    <row r="31" spans="1:11" ht="12.75" hidden="1">
      <c r="A31" s="13"/>
      <c r="B31" s="44"/>
      <c r="C31" s="44"/>
      <c r="D31" s="14" t="s">
        <v>9</v>
      </c>
      <c r="E31" s="15"/>
      <c r="F31" s="15"/>
      <c r="H31" s="13"/>
      <c r="I31" s="44"/>
      <c r="J31" s="44"/>
      <c r="K31" s="14" t="s">
        <v>9</v>
      </c>
    </row>
    <row r="32" spans="1:11" ht="18" hidden="1">
      <c r="A32" s="16" t="s">
        <v>11</v>
      </c>
      <c r="B32" s="45" t="s">
        <v>28</v>
      </c>
      <c r="C32" s="45"/>
      <c r="D32" s="45" t="s">
        <v>12</v>
      </c>
      <c r="E32" s="45"/>
      <c r="F32" s="45"/>
      <c r="H32" s="16" t="s">
        <v>11</v>
      </c>
      <c r="I32" s="45" t="s">
        <v>28</v>
      </c>
      <c r="J32" s="45"/>
      <c r="K32" s="45" t="s">
        <v>12</v>
      </c>
    </row>
    <row r="33" spans="1:11" ht="12.75" hidden="1">
      <c r="A33" s="41" t="s">
        <v>18</v>
      </c>
      <c r="B33" s="46">
        <f>+B22-B10</f>
        <v>302729</v>
      </c>
      <c r="C33" s="46"/>
      <c r="D33" s="46">
        <f>+E22-E10</f>
        <v>427035</v>
      </c>
      <c r="E33" s="42"/>
      <c r="F33" s="42"/>
      <c r="H33" s="41" t="s">
        <v>18</v>
      </c>
      <c r="I33" s="46">
        <f>+I22-I10</f>
        <v>364961</v>
      </c>
      <c r="J33" s="46"/>
      <c r="K33" s="46">
        <f>+K22-K10</f>
        <v>1642588</v>
      </c>
    </row>
    <row r="34" spans="1:11" ht="12.75" hidden="1">
      <c r="A34" s="41" t="s">
        <v>19</v>
      </c>
      <c r="B34" s="42">
        <f>+B23-B11</f>
        <v>-29895</v>
      </c>
      <c r="C34" s="42"/>
      <c r="D34" s="42">
        <f>+E23-E11</f>
        <v>-131610</v>
      </c>
      <c r="E34" s="42"/>
      <c r="F34" s="42"/>
      <c r="H34" s="41" t="s">
        <v>19</v>
      </c>
      <c r="I34" s="42">
        <f>+I23-I11</f>
        <v>-48006</v>
      </c>
      <c r="J34" s="42"/>
      <c r="K34" s="42">
        <f>+K23-K11</f>
        <v>13611</v>
      </c>
    </row>
    <row r="35" spans="1:11" ht="12.75" hidden="1">
      <c r="A35" s="47" t="s">
        <v>20</v>
      </c>
      <c r="B35" s="48">
        <f>+B24-B12</f>
        <v>272834</v>
      </c>
      <c r="C35" s="48"/>
      <c r="D35" s="48">
        <f>+E24-E12</f>
        <v>295425</v>
      </c>
      <c r="E35" s="42"/>
      <c r="F35" s="42"/>
      <c r="H35" s="47" t="s">
        <v>20</v>
      </c>
      <c r="I35" s="48">
        <f>+I24-I12</f>
        <v>316955</v>
      </c>
      <c r="J35" s="48"/>
      <c r="K35" s="48">
        <f>+K24-K12</f>
        <v>1656199</v>
      </c>
    </row>
    <row r="36" spans="1:11" ht="12.75" hidden="1">
      <c r="A36" s="41" t="s">
        <v>30</v>
      </c>
      <c r="B36" s="9"/>
      <c r="C36" s="9"/>
      <c r="D36" s="9"/>
      <c r="E36" s="9"/>
      <c r="F36" s="9"/>
      <c r="H36" s="41" t="s">
        <v>30</v>
      </c>
      <c r="I36" s="9"/>
      <c r="J36" s="9"/>
      <c r="K36" s="9"/>
    </row>
    <row r="37" spans="1:11" ht="12.75" hidden="1">
      <c r="A37" s="41"/>
      <c r="B37" s="9"/>
      <c r="C37" s="9"/>
      <c r="D37" s="9"/>
      <c r="E37" s="9"/>
      <c r="F37" s="9"/>
      <c r="H37" s="41"/>
      <c r="I37" s="9"/>
      <c r="J37" s="9"/>
      <c r="K37" s="9"/>
    </row>
    <row r="38" spans="1:11" ht="12.75">
      <c r="A38" s="41"/>
      <c r="B38" s="9"/>
      <c r="C38" s="9"/>
      <c r="D38" s="9"/>
      <c r="E38" s="9"/>
      <c r="F38" s="9"/>
      <c r="H38" s="41"/>
      <c r="I38" s="9"/>
      <c r="J38" s="9"/>
      <c r="K38" s="9"/>
    </row>
    <row r="39" spans="1:11" ht="12.75">
      <c r="A39" s="6" t="s">
        <v>151</v>
      </c>
      <c r="B39" s="9"/>
      <c r="C39" s="9"/>
      <c r="D39" s="9"/>
      <c r="E39" s="9"/>
      <c r="F39" s="9"/>
      <c r="H39" s="6" t="s">
        <v>152</v>
      </c>
      <c r="I39" s="9"/>
      <c r="J39" s="9"/>
      <c r="K39" s="9"/>
    </row>
    <row r="40" spans="1:11" ht="12.75">
      <c r="A40" s="6" t="s">
        <v>153</v>
      </c>
      <c r="B40" s="10"/>
      <c r="C40" s="10"/>
      <c r="D40" s="10"/>
      <c r="E40" s="10"/>
      <c r="F40" s="10"/>
      <c r="H40" s="6" t="s">
        <v>154</v>
      </c>
      <c r="I40" s="10"/>
      <c r="J40" s="10"/>
      <c r="K40" s="10"/>
    </row>
    <row r="41" spans="1:12" ht="12.75">
      <c r="A41" s="8" t="s">
        <v>173</v>
      </c>
      <c r="B41" s="10"/>
      <c r="C41" s="10"/>
      <c r="D41" s="49"/>
      <c r="E41" s="10"/>
      <c r="F41" s="9" t="s">
        <v>7</v>
      </c>
      <c r="H41" s="8" t="s">
        <v>173</v>
      </c>
      <c r="I41" s="10"/>
      <c r="J41" s="10"/>
      <c r="K41" s="49"/>
      <c r="L41" s="9" t="s">
        <v>7</v>
      </c>
    </row>
    <row r="42" spans="1:12" ht="12.75">
      <c r="A42" s="13"/>
      <c r="B42" s="118" t="s">
        <v>41</v>
      </c>
      <c r="C42" s="86"/>
      <c r="D42" s="14" t="s">
        <v>9</v>
      </c>
      <c r="E42" s="14"/>
      <c r="F42" s="14"/>
      <c r="H42" s="13"/>
      <c r="I42" s="118" t="s">
        <v>41</v>
      </c>
      <c r="J42" s="86"/>
      <c r="K42" s="14" t="s">
        <v>9</v>
      </c>
      <c r="L42" s="14"/>
    </row>
    <row r="43" spans="1:12" ht="12.75">
      <c r="A43" s="16" t="s">
        <v>11</v>
      </c>
      <c r="B43" s="136"/>
      <c r="C43" s="91"/>
      <c r="D43" s="14"/>
      <c r="E43" s="14" t="s">
        <v>12</v>
      </c>
      <c r="F43" s="14"/>
      <c r="H43" s="16" t="s">
        <v>11</v>
      </c>
      <c r="I43" s="136"/>
      <c r="J43" s="113"/>
      <c r="K43" s="45" t="s">
        <v>12</v>
      </c>
      <c r="L43" s="14"/>
    </row>
    <row r="44" spans="1:11" ht="12.75">
      <c r="A44" s="41" t="s">
        <v>18</v>
      </c>
      <c r="B44" s="52">
        <f>+B22/B10*100-100</f>
        <v>60.475527437118046</v>
      </c>
      <c r="C44" s="53"/>
      <c r="D44" s="2"/>
      <c r="E44" s="52">
        <f>+E22/E10*100-100</f>
        <v>66.4812505546137</v>
      </c>
      <c r="F44" s="53"/>
      <c r="H44" s="41" t="s">
        <v>18</v>
      </c>
      <c r="I44" s="52">
        <f>+I22/I10*100-100</f>
        <v>9.850265364817261</v>
      </c>
      <c r="J44" s="52"/>
      <c r="K44" s="52">
        <f>+K22/K10*100-100</f>
        <v>42.53628532717909</v>
      </c>
    </row>
    <row r="45" spans="1:11" ht="12.75">
      <c r="A45" s="41" t="s">
        <v>19</v>
      </c>
      <c r="B45" s="53">
        <f>+B23/B11*100-100</f>
        <v>-2.443647741986112</v>
      </c>
      <c r="C45" s="53"/>
      <c r="D45" s="2"/>
      <c r="E45" s="53">
        <f>+E23/E11*100-100</f>
        <v>-10.647636137402316</v>
      </c>
      <c r="F45" s="53"/>
      <c r="H45" s="41" t="s">
        <v>19</v>
      </c>
      <c r="I45" s="53">
        <f>+I23/I11*100-100</f>
        <v>-3.8498397303524285</v>
      </c>
      <c r="J45" s="53"/>
      <c r="K45" s="53">
        <f>+K23/K11*100-100</f>
        <v>1.0940227822950277</v>
      </c>
    </row>
    <row r="46" spans="1:18" s="71" customFormat="1" ht="12.75">
      <c r="A46" s="54" t="s">
        <v>20</v>
      </c>
      <c r="B46" s="55">
        <f>+B24/B12*100-100</f>
        <v>15.82603278388035</v>
      </c>
      <c r="C46" s="55"/>
      <c r="D46" s="95"/>
      <c r="E46" s="55">
        <f>+E24/E12*100-100</f>
        <v>15.727581309079923</v>
      </c>
      <c r="F46" s="55"/>
      <c r="G46" s="66"/>
      <c r="H46" s="54" t="s">
        <v>20</v>
      </c>
      <c r="I46" s="55">
        <f>+I24/I12*100-100</f>
        <v>6.400481901532061</v>
      </c>
      <c r="J46" s="55"/>
      <c r="K46" s="55">
        <f>+K24/K12*100-100</f>
        <v>32.43798156584549</v>
      </c>
      <c r="L46" s="95"/>
      <c r="M46" s="66"/>
      <c r="N46" s="66"/>
      <c r="O46" s="66"/>
      <c r="P46" s="66"/>
      <c r="Q46" s="66"/>
      <c r="R46" s="66"/>
    </row>
    <row r="47" spans="1:11" ht="12.75">
      <c r="A47" s="18" t="s">
        <v>21</v>
      </c>
      <c r="B47" s="56"/>
      <c r="C47" s="56"/>
      <c r="D47" s="56"/>
      <c r="E47" s="56"/>
      <c r="F47" s="56"/>
      <c r="H47" s="18" t="s">
        <v>21</v>
      </c>
      <c r="I47" s="56"/>
      <c r="J47" s="56"/>
      <c r="K47" s="56"/>
    </row>
    <row r="48" spans="1:11" ht="9.75" customHeight="1">
      <c r="A48" s="123" t="s">
        <v>172</v>
      </c>
      <c r="B48" s="123"/>
      <c r="C48" s="123"/>
      <c r="D48" s="123"/>
      <c r="E48" s="92"/>
      <c r="F48" s="92"/>
      <c r="H48" s="123" t="s">
        <v>172</v>
      </c>
      <c r="I48" s="123"/>
      <c r="J48" s="123"/>
      <c r="K48" s="123"/>
    </row>
    <row r="49" spans="1:11" ht="12.75">
      <c r="A49" s="6" t="s">
        <v>155</v>
      </c>
      <c r="B49" s="2"/>
      <c r="C49" s="2"/>
      <c r="D49" s="58"/>
      <c r="E49" s="58"/>
      <c r="F49" s="58"/>
      <c r="H49" s="6" t="s">
        <v>156</v>
      </c>
      <c r="I49" s="2"/>
      <c r="J49" s="2"/>
      <c r="K49" s="58"/>
    </row>
    <row r="50" spans="1:11" ht="12.75">
      <c r="A50" s="6" t="s">
        <v>157</v>
      </c>
      <c r="B50" s="10"/>
      <c r="C50" s="10"/>
      <c r="D50" s="10"/>
      <c r="E50" s="10"/>
      <c r="F50" s="10"/>
      <c r="H50" s="6" t="s">
        <v>158</v>
      </c>
      <c r="I50" s="10"/>
      <c r="J50" s="10"/>
      <c r="K50" s="10"/>
    </row>
    <row r="51" spans="1:12" ht="12.75">
      <c r="A51" s="8" t="s">
        <v>173</v>
      </c>
      <c r="B51" s="10"/>
      <c r="C51" s="10"/>
      <c r="D51" s="49"/>
      <c r="E51" s="10"/>
      <c r="F51" s="9" t="s">
        <v>7</v>
      </c>
      <c r="H51" s="8" t="s">
        <v>173</v>
      </c>
      <c r="I51" s="10"/>
      <c r="J51" s="10"/>
      <c r="K51" s="49"/>
      <c r="L51" s="9" t="s">
        <v>7</v>
      </c>
    </row>
    <row r="52" spans="1:12" ht="12.75">
      <c r="A52" s="13"/>
      <c r="B52" s="118" t="s">
        <v>41</v>
      </c>
      <c r="C52" s="86"/>
      <c r="D52" s="14" t="s">
        <v>9</v>
      </c>
      <c r="E52" s="14"/>
      <c r="F52" s="14"/>
      <c r="H52" s="13"/>
      <c r="I52" s="118" t="s">
        <v>41</v>
      </c>
      <c r="J52" s="86"/>
      <c r="K52" s="14" t="s">
        <v>9</v>
      </c>
      <c r="L52" s="14"/>
    </row>
    <row r="53" spans="1:12" ht="12.75">
      <c r="A53" s="59" t="s">
        <v>11</v>
      </c>
      <c r="B53" s="136"/>
      <c r="C53" s="91"/>
      <c r="D53" s="14"/>
      <c r="E53" s="14" t="s">
        <v>12</v>
      </c>
      <c r="F53" s="14"/>
      <c r="H53" s="59" t="s">
        <v>11</v>
      </c>
      <c r="I53" s="136"/>
      <c r="J53" s="113"/>
      <c r="K53" s="45" t="s">
        <v>12</v>
      </c>
      <c r="L53" s="14"/>
    </row>
    <row r="54" spans="1:11" ht="12.75">
      <c r="A54" s="44" t="s">
        <v>18</v>
      </c>
      <c r="B54" s="52">
        <f>+B33/$B$35*$B$46</f>
        <v>17.560124759492272</v>
      </c>
      <c r="C54" s="53"/>
      <c r="D54" s="3"/>
      <c r="E54" s="52">
        <f>+D33/$D$35*$E$46</f>
        <v>22.7341209590351</v>
      </c>
      <c r="F54" s="53"/>
      <c r="H54" s="44" t="s">
        <v>18</v>
      </c>
      <c r="I54" s="52">
        <f>+I33/$I$35*$I$46</f>
        <v>7.369898803505364</v>
      </c>
      <c r="J54" s="52"/>
      <c r="K54" s="52">
        <f>+K33/$K$35*$K$46</f>
        <v>32.17139924868872</v>
      </c>
    </row>
    <row r="55" spans="1:41" ht="12.75">
      <c r="A55" s="57" t="s">
        <v>19</v>
      </c>
      <c r="B55" s="53">
        <f>+B34/$B$35*$B$46</f>
        <v>-1.7340919756119217</v>
      </c>
      <c r="C55" s="53"/>
      <c r="D55" s="2"/>
      <c r="E55" s="53">
        <f>+D34/$D$35*$E$46</f>
        <v>-7.006539649955179</v>
      </c>
      <c r="F55" s="53"/>
      <c r="H55" s="57" t="s">
        <v>19</v>
      </c>
      <c r="I55" s="53">
        <f>+I34/$I$35*$I$46</f>
        <v>-0.9694169019733027</v>
      </c>
      <c r="J55" s="53"/>
      <c r="K55" s="53">
        <f>+K34/$K$35*$K$46</f>
        <v>0.26658231715676856</v>
      </c>
      <c r="L55" s="2"/>
      <c r="M55" s="2"/>
      <c r="N55" s="2"/>
      <c r="O55" s="2"/>
      <c r="P55" s="2"/>
      <c r="Q55" s="2"/>
      <c r="R55" s="2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</row>
    <row r="56" spans="1:18" s="71" customFormat="1" ht="12.75">
      <c r="A56" s="54" t="s">
        <v>20</v>
      </c>
      <c r="B56" s="78">
        <f>+B35/$B$35*$B$46</f>
        <v>15.82603278388035</v>
      </c>
      <c r="C56" s="78"/>
      <c r="D56" s="55"/>
      <c r="E56" s="55">
        <f>+D35/$D$35*$E$46</f>
        <v>15.727581309079923</v>
      </c>
      <c r="F56" s="55"/>
      <c r="G56" s="66"/>
      <c r="H56" s="54" t="s">
        <v>20</v>
      </c>
      <c r="I56" s="55">
        <f>+I35/$I$35*$I$46</f>
        <v>6.400481901532061</v>
      </c>
      <c r="J56" s="55"/>
      <c r="K56" s="55">
        <f>+K35/$K$35*$K$46</f>
        <v>32.43798156584549</v>
      </c>
      <c r="L56" s="95"/>
      <c r="M56" s="66"/>
      <c r="N56" s="66"/>
      <c r="O56" s="66"/>
      <c r="P56" s="66"/>
      <c r="Q56" s="66"/>
      <c r="R56" s="66"/>
    </row>
    <row r="57" spans="1:11" ht="12.75">
      <c r="A57" s="18" t="s">
        <v>21</v>
      </c>
      <c r="B57" s="3"/>
      <c r="C57" s="3"/>
      <c r="D57" s="3"/>
      <c r="E57" s="3"/>
      <c r="F57" s="3"/>
      <c r="H57" s="18" t="s">
        <v>21</v>
      </c>
      <c r="I57" s="3"/>
      <c r="J57" s="3"/>
      <c r="K57" s="3"/>
    </row>
    <row r="58" spans="1:11" s="3" customFormat="1" ht="11.25" customHeight="1">
      <c r="A58" s="137" t="s">
        <v>172</v>
      </c>
      <c r="B58" s="137"/>
      <c r="C58" s="137"/>
      <c r="D58" s="137"/>
      <c r="E58" s="117"/>
      <c r="F58" s="117"/>
      <c r="H58" s="137" t="s">
        <v>172</v>
      </c>
      <c r="I58" s="137"/>
      <c r="J58" s="137"/>
      <c r="K58" s="137"/>
    </row>
    <row r="59" s="3" customFormat="1" ht="12.75"/>
    <row r="60" s="3" customFormat="1" ht="12.75"/>
    <row r="61" s="3" customFormat="1" ht="12.75"/>
    <row r="62" s="3" customFormat="1" ht="12.75"/>
  </sheetData>
  <mergeCells count="20">
    <mergeCell ref="A58:D58"/>
    <mergeCell ref="H58:K58"/>
    <mergeCell ref="A14:G14"/>
    <mergeCell ref="A26:G26"/>
    <mergeCell ref="A15:D15"/>
    <mergeCell ref="H15:K15"/>
    <mergeCell ref="A27:D27"/>
    <mergeCell ref="H27:K27"/>
    <mergeCell ref="B42:B43"/>
    <mergeCell ref="I42:I43"/>
    <mergeCell ref="B52:B53"/>
    <mergeCell ref="I52:I53"/>
    <mergeCell ref="A48:D48"/>
    <mergeCell ref="H48:K48"/>
    <mergeCell ref="H26:K26"/>
    <mergeCell ref="H14:K14"/>
    <mergeCell ref="B8:B9"/>
    <mergeCell ref="I8:I9"/>
    <mergeCell ref="B20:B21"/>
    <mergeCell ref="I20:I21"/>
  </mergeCells>
  <printOptions horizontalCentered="1" verticalCentered="1"/>
  <pageMargins left="0.75" right="0.75" top="1" bottom="1" header="0" footer="0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44">
      <selection activeCell="G59" sqref="G59"/>
    </sheetView>
  </sheetViews>
  <sheetFormatPr defaultColWidth="11.421875" defaultRowHeight="12.75"/>
  <cols>
    <col min="1" max="1" width="9.421875" style="67" customWidth="1"/>
    <col min="2" max="2" width="15.140625" style="67" customWidth="1"/>
    <col min="3" max="3" width="7.7109375" style="67" customWidth="1"/>
    <col min="4" max="4" width="6.00390625" style="67" customWidth="1"/>
    <col min="5" max="5" width="9.28125" style="67" customWidth="1"/>
    <col min="6" max="6" width="8.8515625" style="67" customWidth="1"/>
    <col min="7" max="7" width="29.140625" style="3" customWidth="1"/>
    <col min="8" max="8" width="9.140625" style="67" customWidth="1"/>
    <col min="9" max="9" width="14.421875" style="67" customWidth="1"/>
    <col min="10" max="10" width="9.00390625" style="67" customWidth="1"/>
    <col min="11" max="11" width="14.28125" style="67" customWidth="1"/>
    <col min="12" max="12" width="7.8515625" style="3" customWidth="1"/>
    <col min="13" max="13" width="23.140625" style="3" customWidth="1"/>
    <col min="14" max="14" width="11.421875" style="3" customWidth="1"/>
    <col min="15" max="16384" width="11.421875" style="67" customWidth="1"/>
  </cols>
  <sheetData>
    <row r="1" spans="1:11" ht="12.75">
      <c r="A1" s="66" t="s">
        <v>159</v>
      </c>
      <c r="B1" s="3"/>
      <c r="C1" s="3"/>
      <c r="D1" s="3"/>
      <c r="E1" s="3"/>
      <c r="F1" s="3"/>
      <c r="H1" s="3"/>
      <c r="I1" s="3"/>
      <c r="J1" s="3"/>
      <c r="K1" s="3"/>
    </row>
    <row r="2" spans="1:11" ht="12.75">
      <c r="A2" s="3"/>
      <c r="B2" s="3"/>
      <c r="C2" s="3"/>
      <c r="E2" s="3"/>
      <c r="F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H3" s="3"/>
      <c r="I3" s="3"/>
      <c r="J3" s="3"/>
      <c r="K3" s="3"/>
    </row>
    <row r="4" spans="1:11" ht="12.75">
      <c r="A4" s="6" t="s">
        <v>160</v>
      </c>
      <c r="B4" s="3"/>
      <c r="C4" s="3"/>
      <c r="D4" s="3"/>
      <c r="E4" s="3"/>
      <c r="F4" s="3"/>
      <c r="H4" s="6" t="s">
        <v>161</v>
      </c>
      <c r="I4" s="3"/>
      <c r="J4" s="3"/>
      <c r="K4" s="3"/>
    </row>
    <row r="5" spans="1:11" ht="12.75">
      <c r="A5" s="8" t="s">
        <v>3</v>
      </c>
      <c r="B5" s="57"/>
      <c r="C5" s="57"/>
      <c r="D5" s="57"/>
      <c r="E5" s="57"/>
      <c r="F5" s="57"/>
      <c r="H5" s="8" t="s">
        <v>4</v>
      </c>
      <c r="I5" s="57"/>
      <c r="J5" s="57"/>
      <c r="K5" s="57"/>
    </row>
    <row r="6" spans="1:11" ht="12.75">
      <c r="A6" s="6" t="s">
        <v>5</v>
      </c>
      <c r="B6" s="9"/>
      <c r="C6" s="9"/>
      <c r="D6" s="9"/>
      <c r="E6" s="9"/>
      <c r="F6" s="9"/>
      <c r="H6" s="6" t="s">
        <v>5</v>
      </c>
      <c r="I6" s="9"/>
      <c r="J6" s="9"/>
      <c r="K6" s="9"/>
    </row>
    <row r="7" spans="1:12" ht="12.75">
      <c r="A7" s="8" t="s">
        <v>173</v>
      </c>
      <c r="B7" s="9"/>
      <c r="C7" s="9"/>
      <c r="D7" s="120" t="s">
        <v>49</v>
      </c>
      <c r="E7" s="120"/>
      <c r="F7" s="120"/>
      <c r="H7" s="8" t="s">
        <v>173</v>
      </c>
      <c r="I7" s="9"/>
      <c r="J7" s="9"/>
      <c r="K7" s="9"/>
      <c r="L7" s="98" t="s">
        <v>49</v>
      </c>
    </row>
    <row r="8" spans="1:12" ht="12.75">
      <c r="A8" s="13"/>
      <c r="B8" s="118" t="s">
        <v>8</v>
      </c>
      <c r="C8" s="86"/>
      <c r="D8" s="14" t="s">
        <v>9</v>
      </c>
      <c r="E8" s="14"/>
      <c r="F8" s="14"/>
      <c r="H8" s="13"/>
      <c r="I8" s="118" t="s">
        <v>8</v>
      </c>
      <c r="J8" s="86"/>
      <c r="K8" s="14" t="s">
        <v>9</v>
      </c>
      <c r="L8" s="14"/>
    </row>
    <row r="9" spans="1:12" ht="14.25" customHeight="1">
      <c r="A9" s="16" t="s">
        <v>11</v>
      </c>
      <c r="B9" s="136"/>
      <c r="C9" s="87"/>
      <c r="D9" s="115"/>
      <c r="E9" s="17" t="s">
        <v>12</v>
      </c>
      <c r="F9" s="94"/>
      <c r="H9" s="16" t="s">
        <v>11</v>
      </c>
      <c r="I9" s="136"/>
      <c r="J9" s="91"/>
      <c r="K9" s="17" t="s">
        <v>12</v>
      </c>
      <c r="L9" s="17"/>
    </row>
    <row r="10" spans="1:11" ht="12.75">
      <c r="A10" s="18" t="s">
        <v>18</v>
      </c>
      <c r="B10" s="96">
        <f>+'[4]Tablas'!U5+'[4]Tablas'!U7+'[4]Tablas'!U9+'[4]Tablas'!U11</f>
        <v>8626</v>
      </c>
      <c r="C10" s="96"/>
      <c r="D10" s="3"/>
      <c r="E10" s="96">
        <f>+'[4]Tablas'!V5+'[4]Tablas'!V7+'[4]Tablas'!V9+'[4]Tablas'!V11</f>
        <v>11648</v>
      </c>
      <c r="F10" s="19"/>
      <c r="G10" s="30"/>
      <c r="H10" s="18" t="s">
        <v>18</v>
      </c>
      <c r="I10" s="96">
        <f>+'[4]Tablas'!AD5+'[4]Tablas'!AD7+'[4]Tablas'!AD9+'[4]Tablas'!AD11</f>
        <v>28590</v>
      </c>
      <c r="J10" s="96"/>
      <c r="K10" s="96">
        <f>+'[4]Tablas'!AE5+'[4]Tablas'!AE7+'[4]Tablas'!AE9+'[4]Tablas'!AE11</f>
        <v>31694</v>
      </c>
    </row>
    <row r="11" spans="1:11" ht="12.75">
      <c r="A11" s="18" t="s">
        <v>19</v>
      </c>
      <c r="B11" s="96">
        <f>+'[4]Tablas'!U6+'[4]Tablas'!U8+'[4]Tablas'!U10+'[4]Tablas'!U12</f>
        <v>22846</v>
      </c>
      <c r="C11" s="96"/>
      <c r="D11" s="3"/>
      <c r="E11" s="96">
        <f>+'[4]Tablas'!V6+'[4]Tablas'!V8+'[4]Tablas'!V10+'[4]Tablas'!V12</f>
        <v>23845</v>
      </c>
      <c r="F11" s="19"/>
      <c r="G11" s="30"/>
      <c r="H11" s="18" t="s">
        <v>19</v>
      </c>
      <c r="I11" s="96">
        <f>+'[4]Tablas'!AD6+'[4]Tablas'!AD8+'[4]Tablas'!AD10+'[4]Tablas'!AD12</f>
        <v>9010</v>
      </c>
      <c r="J11" s="96"/>
      <c r="K11" s="96">
        <f>+'[4]Tablas'!AE6+'[4]Tablas'!AE8+'[4]Tablas'!AE10+'[4]Tablas'!AE12</f>
        <v>9236</v>
      </c>
    </row>
    <row r="12" spans="1:14" s="71" customFormat="1" ht="16.5" customHeight="1">
      <c r="A12" s="20" t="s">
        <v>20</v>
      </c>
      <c r="B12" s="97">
        <f>SUM(B10:B11)</f>
        <v>31472</v>
      </c>
      <c r="C12" s="97"/>
      <c r="D12" s="95"/>
      <c r="E12" s="97">
        <f>SUM(E10:E11)</f>
        <v>35493</v>
      </c>
      <c r="F12" s="21"/>
      <c r="G12" s="65"/>
      <c r="H12" s="20" t="s">
        <v>20</v>
      </c>
      <c r="I12" s="97">
        <f>SUM(I10:I11)</f>
        <v>37600</v>
      </c>
      <c r="J12" s="97"/>
      <c r="K12" s="97">
        <f>SUM(K10:K11)</f>
        <v>40930</v>
      </c>
      <c r="L12" s="21"/>
      <c r="M12" s="66"/>
      <c r="N12" s="66"/>
    </row>
    <row r="13" spans="1:11" ht="10.5" customHeight="1">
      <c r="A13" s="25" t="s">
        <v>21</v>
      </c>
      <c r="B13" s="26"/>
      <c r="C13" s="89"/>
      <c r="D13" s="89"/>
      <c r="E13" s="90"/>
      <c r="F13" s="2"/>
      <c r="G13" s="30"/>
      <c r="H13" s="25" t="s">
        <v>21</v>
      </c>
      <c r="I13" s="26"/>
      <c r="J13" s="26"/>
      <c r="K13" s="26"/>
    </row>
    <row r="14" spans="1:13" ht="11.25" customHeight="1">
      <c r="A14" s="121" t="s">
        <v>22</v>
      </c>
      <c r="B14" s="122"/>
      <c r="C14" s="122"/>
      <c r="D14" s="122"/>
      <c r="E14" s="122"/>
      <c r="F14" s="122"/>
      <c r="G14" s="138"/>
      <c r="H14" s="139" t="s">
        <v>22</v>
      </c>
      <c r="I14" s="140"/>
      <c r="J14" s="140"/>
      <c r="K14" s="140"/>
      <c r="L14" s="140"/>
      <c r="M14" s="140"/>
    </row>
    <row r="15" spans="1:11" ht="9" customHeight="1">
      <c r="A15" s="123" t="s">
        <v>172</v>
      </c>
      <c r="B15" s="123"/>
      <c r="C15" s="123"/>
      <c r="D15" s="123"/>
      <c r="E15" s="30"/>
      <c r="F15" s="30"/>
      <c r="G15" s="30"/>
      <c r="H15" s="123" t="s">
        <v>172</v>
      </c>
      <c r="I15" s="123"/>
      <c r="J15" s="123"/>
      <c r="K15" s="123"/>
    </row>
    <row r="16" spans="1:11" ht="12.75">
      <c r="A16" s="8" t="s">
        <v>162</v>
      </c>
      <c r="B16" s="19"/>
      <c r="C16" s="19"/>
      <c r="D16" s="19"/>
      <c r="E16" s="19"/>
      <c r="F16" s="19"/>
      <c r="G16" s="30"/>
      <c r="H16" s="8" t="s">
        <v>163</v>
      </c>
      <c r="I16" s="19"/>
      <c r="J16" s="19"/>
      <c r="K16" s="19"/>
    </row>
    <row r="17" spans="1:11" ht="12.75">
      <c r="A17" s="8" t="s">
        <v>3</v>
      </c>
      <c r="B17" s="19"/>
      <c r="C17" s="19"/>
      <c r="D17" s="19"/>
      <c r="E17" s="19"/>
      <c r="F17" s="19"/>
      <c r="G17" s="30"/>
      <c r="H17" s="8" t="s">
        <v>4</v>
      </c>
      <c r="I17" s="19"/>
      <c r="J17" s="19"/>
      <c r="K17" s="19"/>
    </row>
    <row r="18" spans="1:11" ht="12.75">
      <c r="A18" s="8" t="s">
        <v>5</v>
      </c>
      <c r="B18" s="32"/>
      <c r="C18" s="32"/>
      <c r="D18" s="32"/>
      <c r="E18" s="32"/>
      <c r="F18" s="32"/>
      <c r="G18" s="30"/>
      <c r="H18" s="8" t="s">
        <v>5</v>
      </c>
      <c r="I18" s="32"/>
      <c r="J18" s="32"/>
      <c r="K18" s="32"/>
    </row>
    <row r="19" spans="1:12" ht="12.75">
      <c r="A19" s="8" t="s">
        <v>173</v>
      </c>
      <c r="B19" s="32"/>
      <c r="C19" s="32"/>
      <c r="D19" s="33"/>
      <c r="E19" s="33"/>
      <c r="F19" s="98" t="s">
        <v>49</v>
      </c>
      <c r="G19" s="30"/>
      <c r="H19" s="8" t="s">
        <v>173</v>
      </c>
      <c r="I19" s="32"/>
      <c r="J19" s="32"/>
      <c r="K19" s="33"/>
      <c r="L19" s="98" t="s">
        <v>49</v>
      </c>
    </row>
    <row r="20" spans="1:12" ht="12.75">
      <c r="A20" s="36"/>
      <c r="B20" s="118" t="s">
        <v>8</v>
      </c>
      <c r="C20" s="86"/>
      <c r="D20" s="37" t="s">
        <v>9</v>
      </c>
      <c r="E20" s="37"/>
      <c r="F20" s="37"/>
      <c r="G20" s="30"/>
      <c r="H20" s="36"/>
      <c r="I20" s="118" t="s">
        <v>8</v>
      </c>
      <c r="J20" s="86"/>
      <c r="K20" s="37" t="s">
        <v>9</v>
      </c>
      <c r="L20" s="37"/>
    </row>
    <row r="21" spans="1:12" ht="12.75">
      <c r="A21" s="39" t="s">
        <v>11</v>
      </c>
      <c r="B21" s="136"/>
      <c r="C21" s="91"/>
      <c r="D21" s="99"/>
      <c r="E21" s="99" t="s">
        <v>12</v>
      </c>
      <c r="F21" s="99"/>
      <c r="G21" s="30"/>
      <c r="H21" s="39" t="s">
        <v>11</v>
      </c>
      <c r="I21" s="136"/>
      <c r="J21" s="91"/>
      <c r="K21" s="100" t="s">
        <v>12</v>
      </c>
      <c r="L21" s="40"/>
    </row>
    <row r="22" spans="1:11" ht="12.75">
      <c r="A22" s="18" t="s">
        <v>18</v>
      </c>
      <c r="B22" s="96">
        <f>+'[4]Tablas'!U13+'[4]Tablas'!U15+'[4]Tablas'!U17+'[4]Tablas'!U19</f>
        <v>13724</v>
      </c>
      <c r="C22" s="96"/>
      <c r="D22" s="3"/>
      <c r="E22" s="96">
        <f>+'[4]Tablas'!V13+'[4]Tablas'!V15+'[4]Tablas'!V17+'[4]Tablas'!V19</f>
        <v>19762</v>
      </c>
      <c r="F22" s="19"/>
      <c r="G22" s="30"/>
      <c r="H22" s="18" t="s">
        <v>18</v>
      </c>
      <c r="I22" s="96">
        <f>+'[4]Tablas'!AD13+'[4]Tablas'!AD15+'[4]Tablas'!AD17+'[4]Tablas'!AD19</f>
        <v>32672</v>
      </c>
      <c r="J22" s="96"/>
      <c r="K22" s="31">
        <f>+'[4]Tablas'!AE13+'[4]Tablas'!AE15+'[4]Tablas'!AE17+'[4]Tablas'!AE19</f>
        <v>47116</v>
      </c>
    </row>
    <row r="23" spans="1:11" ht="12.75">
      <c r="A23" s="18" t="s">
        <v>19</v>
      </c>
      <c r="B23" s="96">
        <f>+'[4]Tablas'!U14+'[4]Tablas'!U16+'[4]Tablas'!U18+'[4]Tablas'!U20</f>
        <v>23180</v>
      </c>
      <c r="C23" s="96"/>
      <c r="D23" s="3"/>
      <c r="E23" s="96">
        <f>+'[4]Tablas'!V14+'[4]Tablas'!V16+'[4]Tablas'!V18+'[4]Tablas'!V20</f>
        <v>22239</v>
      </c>
      <c r="F23" s="19"/>
      <c r="G23" s="30"/>
      <c r="H23" s="18" t="s">
        <v>19</v>
      </c>
      <c r="I23" s="96">
        <f>+'[4]Tablas'!AD14+'[4]Tablas'!AD16+'[4]Tablas'!AD18+'[4]Tablas'!AD20</f>
        <v>8253</v>
      </c>
      <c r="J23" s="96"/>
      <c r="K23" s="31">
        <f>+'[4]Tablas'!AE14+'[4]Tablas'!AE16+'[4]Tablas'!AE18+'[4]Tablas'!AE20</f>
        <v>8858</v>
      </c>
    </row>
    <row r="24" spans="1:14" s="71" customFormat="1" ht="12.75">
      <c r="A24" s="20" t="s">
        <v>20</v>
      </c>
      <c r="B24" s="97">
        <f>SUM(B22:B23)</f>
        <v>36904</v>
      </c>
      <c r="C24" s="114"/>
      <c r="D24" s="66"/>
      <c r="E24" s="97">
        <f>SUM(E22:E23)</f>
        <v>42001</v>
      </c>
      <c r="F24" s="21"/>
      <c r="G24" s="65"/>
      <c r="H24" s="20" t="s">
        <v>20</v>
      </c>
      <c r="I24" s="97">
        <f>SUM(I22:I23)</f>
        <v>40925</v>
      </c>
      <c r="J24" s="97"/>
      <c r="K24" s="21">
        <f>SUM(K22:K23)</f>
        <v>55974</v>
      </c>
      <c r="L24" s="21"/>
      <c r="M24" s="66"/>
      <c r="N24" s="66"/>
    </row>
    <row r="25" spans="1:11" ht="12.75" customHeight="1">
      <c r="A25" s="25" t="s">
        <v>21</v>
      </c>
      <c r="B25" s="26"/>
      <c r="C25" s="26"/>
      <c r="D25" s="26"/>
      <c r="E25" s="27"/>
      <c r="F25" s="2"/>
      <c r="H25" s="25" t="s">
        <v>21</v>
      </c>
      <c r="I25" s="26"/>
      <c r="J25" s="26"/>
      <c r="K25" s="26"/>
    </row>
    <row r="26" spans="1:11" ht="11.25" customHeight="1">
      <c r="A26" s="121" t="s">
        <v>22</v>
      </c>
      <c r="B26" s="122"/>
      <c r="C26" s="122"/>
      <c r="D26" s="122"/>
      <c r="E26" s="122"/>
      <c r="F26" s="88"/>
      <c r="H26" s="121" t="s">
        <v>22</v>
      </c>
      <c r="I26" s="122"/>
      <c r="J26" s="122"/>
      <c r="K26" s="122"/>
    </row>
    <row r="27" spans="1:11" ht="12.75" hidden="1">
      <c r="A27" s="41"/>
      <c r="B27" s="9"/>
      <c r="C27" s="9"/>
      <c r="D27" s="9"/>
      <c r="E27" s="9"/>
      <c r="F27" s="9"/>
      <c r="H27" s="41"/>
      <c r="I27" s="9"/>
      <c r="J27" s="9"/>
      <c r="K27" s="9"/>
    </row>
    <row r="28" spans="1:11" ht="12.75" hidden="1">
      <c r="A28" s="6" t="s">
        <v>122</v>
      </c>
      <c r="B28" s="9"/>
      <c r="C28" s="9"/>
      <c r="D28" s="9"/>
      <c r="E28" s="9"/>
      <c r="F28" s="9"/>
      <c r="H28" s="6" t="s">
        <v>122</v>
      </c>
      <c r="I28" s="9"/>
      <c r="J28" s="9"/>
      <c r="K28" s="9"/>
    </row>
    <row r="29" spans="1:11" ht="12.75" hidden="1">
      <c r="A29" s="43" t="s">
        <v>131</v>
      </c>
      <c r="B29" s="9"/>
      <c r="C29" s="9"/>
      <c r="D29" s="9"/>
      <c r="E29" s="9"/>
      <c r="F29" s="9"/>
      <c r="H29" s="43" t="s">
        <v>131</v>
      </c>
      <c r="I29" s="9"/>
      <c r="J29" s="9"/>
      <c r="K29" s="9"/>
    </row>
    <row r="30" spans="1:11" ht="12.75" hidden="1">
      <c r="A30" s="13"/>
      <c r="B30" s="44"/>
      <c r="C30" s="44"/>
      <c r="D30" s="14" t="s">
        <v>9</v>
      </c>
      <c r="E30" s="15"/>
      <c r="F30" s="15"/>
      <c r="H30" s="13"/>
      <c r="I30" s="44"/>
      <c r="J30" s="44"/>
      <c r="K30" s="14" t="s">
        <v>9</v>
      </c>
    </row>
    <row r="31" spans="1:11" ht="12.75" hidden="1">
      <c r="A31" s="16" t="s">
        <v>11</v>
      </c>
      <c r="B31" s="45" t="s">
        <v>28</v>
      </c>
      <c r="C31" s="45"/>
      <c r="D31" s="45" t="s">
        <v>12</v>
      </c>
      <c r="E31" s="45"/>
      <c r="F31" s="45"/>
      <c r="H31" s="16" t="s">
        <v>11</v>
      </c>
      <c r="I31" s="45" t="s">
        <v>28</v>
      </c>
      <c r="J31" s="45"/>
      <c r="K31" s="45" t="s">
        <v>12</v>
      </c>
    </row>
    <row r="32" spans="1:11" ht="12.75" hidden="1">
      <c r="A32" s="41" t="s">
        <v>18</v>
      </c>
      <c r="B32" s="46">
        <f>+B22-B10</f>
        <v>5098</v>
      </c>
      <c r="C32" s="46"/>
      <c r="D32" s="46">
        <f>+E22-E10</f>
        <v>8114</v>
      </c>
      <c r="E32" s="46" t="e">
        <f>+#REF!-#REF!</f>
        <v>#REF!</v>
      </c>
      <c r="F32" s="42"/>
      <c r="H32" s="41" t="s">
        <v>18</v>
      </c>
      <c r="I32" s="46">
        <f>+I22-I10</f>
        <v>4082</v>
      </c>
      <c r="J32" s="46"/>
      <c r="K32" s="46">
        <f>+K22-K10</f>
        <v>15422</v>
      </c>
    </row>
    <row r="33" spans="1:11" ht="12.75" hidden="1">
      <c r="A33" s="41" t="s">
        <v>19</v>
      </c>
      <c r="B33" s="42">
        <f>+B23-B11</f>
        <v>334</v>
      </c>
      <c r="C33" s="42"/>
      <c r="D33" s="42">
        <f>+E23-E11</f>
        <v>-1606</v>
      </c>
      <c r="E33" s="42" t="e">
        <f>+#REF!-#REF!</f>
        <v>#REF!</v>
      </c>
      <c r="F33" s="42"/>
      <c r="H33" s="41" t="s">
        <v>19</v>
      </c>
      <c r="I33" s="42">
        <f>+I23-I11</f>
        <v>-757</v>
      </c>
      <c r="J33" s="42"/>
      <c r="K33" s="42">
        <f>+K23-K11</f>
        <v>-378</v>
      </c>
    </row>
    <row r="34" spans="1:11" ht="12.75" hidden="1">
      <c r="A34" s="47" t="s">
        <v>20</v>
      </c>
      <c r="B34" s="48">
        <f>+B24-B12</f>
        <v>5432</v>
      </c>
      <c r="C34" s="48"/>
      <c r="D34" s="48">
        <f>+E24-E12</f>
        <v>6508</v>
      </c>
      <c r="E34" s="48" t="e">
        <f>+#REF!-#REF!</f>
        <v>#REF!</v>
      </c>
      <c r="F34" s="42"/>
      <c r="H34" s="47" t="s">
        <v>20</v>
      </c>
      <c r="I34" s="48">
        <f>+I24-I12</f>
        <v>3325</v>
      </c>
      <c r="J34" s="48"/>
      <c r="K34" s="48">
        <f>+K24-K12</f>
        <v>15044</v>
      </c>
    </row>
    <row r="35" spans="1:11" ht="12.75" hidden="1">
      <c r="A35" s="41" t="s">
        <v>30</v>
      </c>
      <c r="B35" s="9"/>
      <c r="C35" s="9"/>
      <c r="D35" s="9"/>
      <c r="E35" s="9"/>
      <c r="F35" s="9"/>
      <c r="H35" s="41" t="s">
        <v>30</v>
      </c>
      <c r="I35" s="9"/>
      <c r="J35" s="9"/>
      <c r="K35" s="9"/>
    </row>
    <row r="36" spans="1:11" ht="12.75" hidden="1">
      <c r="A36" s="41"/>
      <c r="B36" s="9"/>
      <c r="C36" s="9"/>
      <c r="D36" s="9"/>
      <c r="E36" s="9"/>
      <c r="F36" s="9"/>
      <c r="H36" s="41"/>
      <c r="I36" s="9"/>
      <c r="J36" s="9"/>
      <c r="K36" s="9"/>
    </row>
    <row r="37" spans="1:11" ht="12.75" hidden="1">
      <c r="A37" s="41"/>
      <c r="B37" s="9"/>
      <c r="C37" s="9"/>
      <c r="D37" s="9"/>
      <c r="E37" s="9"/>
      <c r="F37" s="9"/>
      <c r="H37" s="41"/>
      <c r="I37" s="9"/>
      <c r="J37" s="9"/>
      <c r="K37" s="9"/>
    </row>
    <row r="38" spans="1:11" ht="10.5" customHeight="1">
      <c r="A38" s="123" t="s">
        <v>172</v>
      </c>
      <c r="B38" s="123"/>
      <c r="C38" s="123"/>
      <c r="D38" s="123"/>
      <c r="E38" s="9"/>
      <c r="F38" s="9"/>
      <c r="H38" s="123" t="s">
        <v>172</v>
      </c>
      <c r="I38" s="123"/>
      <c r="J38" s="123"/>
      <c r="K38" s="123"/>
    </row>
    <row r="39" spans="1:11" ht="12.75">
      <c r="A39" s="6" t="s">
        <v>164</v>
      </c>
      <c r="B39" s="9"/>
      <c r="C39" s="9"/>
      <c r="D39" s="9"/>
      <c r="E39" s="9"/>
      <c r="F39" s="9"/>
      <c r="H39" s="6" t="s">
        <v>165</v>
      </c>
      <c r="I39" s="9"/>
      <c r="J39" s="9"/>
      <c r="K39" s="9"/>
    </row>
    <row r="40" spans="1:11" ht="12.75">
      <c r="A40" s="6" t="s">
        <v>166</v>
      </c>
      <c r="B40" s="10"/>
      <c r="C40" s="10"/>
      <c r="D40" s="10"/>
      <c r="E40" s="10"/>
      <c r="F40" s="10"/>
      <c r="H40" s="6" t="s">
        <v>167</v>
      </c>
      <c r="I40" s="10"/>
      <c r="J40" s="10"/>
      <c r="K40" s="10"/>
    </row>
    <row r="41" spans="1:12" ht="12.75">
      <c r="A41" s="8" t="s">
        <v>173</v>
      </c>
      <c r="B41" s="10"/>
      <c r="C41" s="10"/>
      <c r="D41" s="49"/>
      <c r="E41" s="49"/>
      <c r="F41" s="98" t="s">
        <v>49</v>
      </c>
      <c r="H41" s="8" t="s">
        <v>173</v>
      </c>
      <c r="I41" s="10"/>
      <c r="J41" s="10"/>
      <c r="K41" s="49"/>
      <c r="L41" s="98" t="s">
        <v>49</v>
      </c>
    </row>
    <row r="42" spans="1:12" ht="12.75">
      <c r="A42" s="13"/>
      <c r="B42" s="118" t="s">
        <v>41</v>
      </c>
      <c r="C42" s="86"/>
      <c r="D42" s="14" t="s">
        <v>9</v>
      </c>
      <c r="E42" s="14"/>
      <c r="F42" s="14"/>
      <c r="H42" s="13"/>
      <c r="I42" s="118" t="s">
        <v>41</v>
      </c>
      <c r="J42" s="86"/>
      <c r="K42" s="14" t="s">
        <v>9</v>
      </c>
      <c r="L42" s="14"/>
    </row>
    <row r="43" spans="1:12" ht="12.75">
      <c r="A43" s="16" t="s">
        <v>11</v>
      </c>
      <c r="B43" s="136"/>
      <c r="C43" s="91"/>
      <c r="D43" s="99"/>
      <c r="E43" s="45" t="s">
        <v>12</v>
      </c>
      <c r="F43" s="99"/>
      <c r="H43" s="16" t="s">
        <v>11</v>
      </c>
      <c r="I43" s="136"/>
      <c r="J43" s="113"/>
      <c r="K43" s="105" t="s">
        <v>12</v>
      </c>
      <c r="L43" s="106"/>
    </row>
    <row r="44" spans="1:11" ht="12.75">
      <c r="A44" s="41" t="s">
        <v>18</v>
      </c>
      <c r="B44" s="101">
        <f>+B22/B10*100-100</f>
        <v>59.10039415719916</v>
      </c>
      <c r="C44" s="102"/>
      <c r="D44" s="3"/>
      <c r="E44" s="101">
        <f>+E22/E10*100-100</f>
        <v>69.66002747252747</v>
      </c>
      <c r="F44" s="45"/>
      <c r="H44" s="41" t="s">
        <v>18</v>
      </c>
      <c r="I44" s="101">
        <f>+I22/I10*100-100</f>
        <v>14.277719482336465</v>
      </c>
      <c r="J44" s="101"/>
      <c r="K44" s="52">
        <f>+K22/K10*100-100</f>
        <v>48.65905218653373</v>
      </c>
    </row>
    <row r="45" spans="1:11" ht="12.75">
      <c r="A45" s="41" t="s">
        <v>19</v>
      </c>
      <c r="B45" s="102">
        <f>+B23/B11*100-100</f>
        <v>1.4619627068195769</v>
      </c>
      <c r="C45" s="102"/>
      <c r="D45" s="3"/>
      <c r="E45" s="102">
        <f>+E23/E11*100-100</f>
        <v>-6.735164604738941</v>
      </c>
      <c r="F45" s="53"/>
      <c r="H45" s="41" t="s">
        <v>19</v>
      </c>
      <c r="I45" s="102">
        <f>+I23/I11*100-100</f>
        <v>-8.401775804661483</v>
      </c>
      <c r="J45" s="102"/>
      <c r="K45" s="53">
        <f>+K23/K11*100-100</f>
        <v>-4.092680814205281</v>
      </c>
    </row>
    <row r="46" spans="1:14" s="71" customFormat="1" ht="12.75">
      <c r="A46" s="54" t="s">
        <v>20</v>
      </c>
      <c r="B46" s="103">
        <f>+B24/B12*100-100</f>
        <v>17.259786476868328</v>
      </c>
      <c r="C46" s="103"/>
      <c r="D46" s="21"/>
      <c r="E46" s="103">
        <f>+E24/E12*100-100</f>
        <v>18.336009917448507</v>
      </c>
      <c r="F46" s="21"/>
      <c r="G46" s="66"/>
      <c r="H46" s="54" t="s">
        <v>20</v>
      </c>
      <c r="I46" s="103">
        <f>+I24/I12*100-100</f>
        <v>8.843085106382986</v>
      </c>
      <c r="J46" s="103"/>
      <c r="K46" s="55">
        <f>+K24/K12*100-100</f>
        <v>36.75543611043244</v>
      </c>
      <c r="L46" s="55"/>
      <c r="M46" s="66"/>
      <c r="N46" s="66"/>
    </row>
    <row r="47" spans="1:11" ht="12.75">
      <c r="A47" s="18" t="s">
        <v>21</v>
      </c>
      <c r="B47" s="56"/>
      <c r="C47" s="56"/>
      <c r="D47" s="56"/>
      <c r="E47" s="56"/>
      <c r="F47" s="56"/>
      <c r="H47" s="18" t="s">
        <v>21</v>
      </c>
      <c r="I47" s="56"/>
      <c r="J47" s="56"/>
      <c r="K47" s="56"/>
    </row>
    <row r="48" spans="1:11" ht="9.75" customHeight="1">
      <c r="A48" s="123" t="s">
        <v>172</v>
      </c>
      <c r="B48" s="123"/>
      <c r="C48" s="123"/>
      <c r="D48" s="123"/>
      <c r="E48" s="56"/>
      <c r="F48" s="56"/>
      <c r="H48" s="123" t="s">
        <v>172</v>
      </c>
      <c r="I48" s="123"/>
      <c r="J48" s="123"/>
      <c r="K48" s="123"/>
    </row>
    <row r="49" spans="1:11" ht="12.75">
      <c r="A49" s="6" t="s">
        <v>168</v>
      </c>
      <c r="B49" s="2"/>
      <c r="C49" s="2"/>
      <c r="D49" s="58"/>
      <c r="E49" s="58"/>
      <c r="F49" s="58"/>
      <c r="H49" s="6" t="s">
        <v>169</v>
      </c>
      <c r="I49" s="2"/>
      <c r="J49" s="2"/>
      <c r="K49" s="58"/>
    </row>
    <row r="50" spans="1:11" ht="12.75">
      <c r="A50" s="6" t="s">
        <v>170</v>
      </c>
      <c r="B50" s="10"/>
      <c r="C50" s="10"/>
      <c r="D50" s="10"/>
      <c r="E50" s="10"/>
      <c r="F50" s="10"/>
      <c r="H50" s="6" t="s">
        <v>171</v>
      </c>
      <c r="I50" s="10"/>
      <c r="J50" s="10"/>
      <c r="K50" s="10"/>
    </row>
    <row r="51" spans="1:12" ht="12.75">
      <c r="A51" s="8" t="s">
        <v>173</v>
      </c>
      <c r="B51" s="10"/>
      <c r="C51" s="10"/>
      <c r="D51" s="49"/>
      <c r="E51" s="49"/>
      <c r="F51" s="104" t="s">
        <v>49</v>
      </c>
      <c r="H51" s="8" t="s">
        <v>173</v>
      </c>
      <c r="I51" s="10"/>
      <c r="J51" s="10"/>
      <c r="K51" s="49"/>
      <c r="L51" s="98" t="s">
        <v>49</v>
      </c>
    </row>
    <row r="52" spans="1:12" ht="12.75">
      <c r="A52" s="13"/>
      <c r="B52" s="118" t="s">
        <v>41</v>
      </c>
      <c r="C52" s="86"/>
      <c r="D52" s="14" t="s">
        <v>9</v>
      </c>
      <c r="E52" s="14"/>
      <c r="F52" s="14"/>
      <c r="H52" s="13"/>
      <c r="I52" s="118" t="s">
        <v>41</v>
      </c>
      <c r="J52" s="86"/>
      <c r="K52" s="14" t="s">
        <v>9</v>
      </c>
      <c r="L52" s="14"/>
    </row>
    <row r="53" spans="1:12" ht="12.75">
      <c r="A53" s="59" t="s">
        <v>11</v>
      </c>
      <c r="B53" s="136"/>
      <c r="C53" s="91"/>
      <c r="D53" s="99"/>
      <c r="E53" s="45" t="s">
        <v>12</v>
      </c>
      <c r="F53" s="99"/>
      <c r="H53" s="59" t="s">
        <v>11</v>
      </c>
      <c r="I53" s="136"/>
      <c r="J53" s="113"/>
      <c r="K53" s="105" t="s">
        <v>12</v>
      </c>
      <c r="L53" s="94"/>
    </row>
    <row r="54" spans="1:11" ht="12.75">
      <c r="A54" s="44" t="s">
        <v>18</v>
      </c>
      <c r="B54" s="101">
        <f>+B32/$B$34*$B$46</f>
        <v>16.198525673614643</v>
      </c>
      <c r="C54" s="102"/>
      <c r="D54" s="2"/>
      <c r="E54" s="52">
        <f>+D32/$D$34*$E$46</f>
        <v>22.860845800580393</v>
      </c>
      <c r="F54" s="53"/>
      <c r="H54" s="44" t="s">
        <v>18</v>
      </c>
      <c r="I54" s="101">
        <f>+I32/$I$34*$I$46</f>
        <v>10.856382978723413</v>
      </c>
      <c r="J54" s="101"/>
      <c r="K54" s="52">
        <f>+K32/$K$34*$K$46</f>
        <v>37.67896408502321</v>
      </c>
    </row>
    <row r="55" spans="1:11" ht="12.75">
      <c r="A55" s="57" t="s">
        <v>19</v>
      </c>
      <c r="B55" s="102">
        <f>+B33/$B$34*$B$46</f>
        <v>1.0612608032536859</v>
      </c>
      <c r="C55" s="102"/>
      <c r="D55" s="2"/>
      <c r="E55" s="53">
        <f>+D33/$D$34*$E$46</f>
        <v>-4.5248358831318845</v>
      </c>
      <c r="F55" s="53"/>
      <c r="H55" s="57" t="s">
        <v>19</v>
      </c>
      <c r="I55" s="102">
        <f>+I33/$I$34*$I$46</f>
        <v>-2.013297872340427</v>
      </c>
      <c r="J55" s="102"/>
      <c r="K55" s="53">
        <f>+K33/$K$34*$K$46</f>
        <v>-0.9235279745907646</v>
      </c>
    </row>
    <row r="56" spans="1:14" s="71" customFormat="1" ht="12.75">
      <c r="A56" s="54" t="s">
        <v>20</v>
      </c>
      <c r="B56" s="103">
        <f>+B34/$B$34*$B$46</f>
        <v>17.259786476868328</v>
      </c>
      <c r="C56" s="103"/>
      <c r="D56" s="95"/>
      <c r="E56" s="55">
        <f>+D34/$D$34*$E$46</f>
        <v>18.336009917448507</v>
      </c>
      <c r="F56" s="55"/>
      <c r="G56" s="66"/>
      <c r="H56" s="54" t="s">
        <v>20</v>
      </c>
      <c r="I56" s="103">
        <f>+I34/$I$34*$I$46</f>
        <v>8.843085106382986</v>
      </c>
      <c r="J56" s="103"/>
      <c r="K56" s="55">
        <f>+K34/$K$34*$K$46</f>
        <v>36.75543611043244</v>
      </c>
      <c r="L56" s="95"/>
      <c r="M56" s="66"/>
      <c r="N56" s="66"/>
    </row>
    <row r="57" spans="1:11" ht="12.75">
      <c r="A57" s="18" t="s">
        <v>21</v>
      </c>
      <c r="B57" s="3"/>
      <c r="C57" s="3"/>
      <c r="D57" s="3"/>
      <c r="E57" s="3"/>
      <c r="F57" s="3"/>
      <c r="H57" s="18" t="s">
        <v>21</v>
      </c>
      <c r="I57" s="3"/>
      <c r="J57" s="3"/>
      <c r="K57" s="3"/>
    </row>
    <row r="58" spans="1:11" ht="9.75" customHeight="1">
      <c r="A58" s="123" t="s">
        <v>172</v>
      </c>
      <c r="B58" s="123"/>
      <c r="C58" s="123"/>
      <c r="D58" s="123"/>
      <c r="E58" s="3"/>
      <c r="F58" s="3"/>
      <c r="H58" s="123" t="s">
        <v>172</v>
      </c>
      <c r="I58" s="123"/>
      <c r="J58" s="123"/>
      <c r="K58" s="123"/>
    </row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</sheetData>
  <mergeCells count="21">
    <mergeCell ref="A58:D58"/>
    <mergeCell ref="H58:K58"/>
    <mergeCell ref="D7:F7"/>
    <mergeCell ref="A14:G14"/>
    <mergeCell ref="H14:M14"/>
    <mergeCell ref="A15:D15"/>
    <mergeCell ref="H15:K15"/>
    <mergeCell ref="A38:D38"/>
    <mergeCell ref="H38:K38"/>
    <mergeCell ref="A26:E26"/>
    <mergeCell ref="H26:K26"/>
    <mergeCell ref="B8:B9"/>
    <mergeCell ref="I8:I9"/>
    <mergeCell ref="B20:B21"/>
    <mergeCell ref="I20:I21"/>
    <mergeCell ref="B42:B43"/>
    <mergeCell ref="I42:I43"/>
    <mergeCell ref="B52:B53"/>
    <mergeCell ref="I52:I53"/>
    <mergeCell ref="A48:D48"/>
    <mergeCell ref="H48:K48"/>
  </mergeCells>
  <printOptions horizontalCentered="1" verticalCentered="1"/>
  <pageMargins left="0.75" right="0.75" top="1" bottom="1" header="0" footer="0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ACRubianoF</dc:creator>
  <cp:keywords/>
  <dc:description/>
  <cp:lastModifiedBy>ACRubianoF</cp:lastModifiedBy>
  <cp:lastPrinted>2007-10-01T16:06:02Z</cp:lastPrinted>
  <dcterms:created xsi:type="dcterms:W3CDTF">2007-09-24T12:05:46Z</dcterms:created>
  <dcterms:modified xsi:type="dcterms:W3CDTF">2007-10-01T16:06:05Z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