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0740" activeTab="3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<sst xmlns="http://schemas.openxmlformats.org/spreadsheetml/2006/main" count="223" uniqueCount="153">
  <si>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</si>
  <si>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</si>
  <si>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</si>
  <si>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</si>
  <si>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</si>
  <si>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</si>
  <si>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</si>
  <si>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</si>
  <si>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</si>
  <si>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</si>
  <si>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</si>
  <si>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</si>
  <si>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</si>
  <si>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</si>
  <si>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</si>
  <si>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</si>
  <si>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</si>
  <si>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</si>
  <si>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</si>
  <si>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</si>
  <si>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</si>
  <si>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</si>
  <si>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</si>
  <si>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</si>
  <si>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</si>
  <si>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</si>
  <si>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</si>
  <si>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</si>
  <si>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</si>
  <si>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</si>
  <si>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</si>
  <si>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</si>
  <si>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</si>
  <si>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</si>
  <si>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</si>
  <si>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</si>
  <si>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</si>
  <si>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</si>
  <si>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</si>
  <si>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</si>
  <si>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</si>
  <si>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</si>
  <si>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</si>
  <si>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</si>
  <si>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</si>
  <si>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</si>
  <si>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</si>
  <si>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</si>
  <si>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</si>
  <si>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Julio  2010</t>
  </si>
  <si>
    <t>Grupos e insumos</t>
  </si>
  <si>
    <t>Variación porcentual</t>
  </si>
  <si>
    <t>Doce               meses</t>
  </si>
  <si>
    <t>Contador eléctrico</t>
  </si>
  <si>
    <t>Soldaduras</t>
  </si>
  <si>
    <t>Divisiones baño</t>
  </si>
  <si>
    <t>Accesorios sanitarios</t>
  </si>
  <si>
    <t>Puertas con marco madera</t>
  </si>
  <si>
    <t>Limpiadores</t>
  </si>
  <si>
    <t>Incrustaciones</t>
  </si>
  <si>
    <t>Lubricantes</t>
  </si>
  <si>
    <t>Accesorios cubierta</t>
  </si>
  <si>
    <t>Tubería sanitaria</t>
  </si>
  <si>
    <t>Sanitarios</t>
  </si>
  <si>
    <t>Tubería hidráulica</t>
  </si>
  <si>
    <t>Concretos</t>
  </si>
  <si>
    <t>Canales y bajantes</t>
  </si>
  <si>
    <t>Hierros y aceros</t>
  </si>
  <si>
    <t>Tubería conduit pvc</t>
  </si>
  <si>
    <t>Polietilenos</t>
  </si>
  <si>
    <t>Piso de vinilo</t>
  </si>
  <si>
    <t>Cerraduras</t>
  </si>
  <si>
    <t>Pavimento</t>
  </si>
  <si>
    <t>Geotextiles</t>
  </si>
  <si>
    <t>Cables y alambres</t>
  </si>
  <si>
    <t>Pegantes</t>
  </si>
  <si>
    <t>Impermeabilizantes</t>
  </si>
  <si>
    <t>Juegos infantiles</t>
  </si>
  <si>
    <t>Accesorios hidráulicos</t>
  </si>
  <si>
    <t>Lavaplatos</t>
  </si>
  <si>
    <t>Granitos</t>
  </si>
  <si>
    <t>Mallas</t>
  </si>
  <si>
    <t>Aditivos</t>
  </si>
  <si>
    <t>Contador agua</t>
  </si>
  <si>
    <t>Equipo de presión</t>
  </si>
  <si>
    <t>Herrajes</t>
  </si>
  <si>
    <t>Pinturas</t>
  </si>
  <si>
    <t>Muebles</t>
  </si>
  <si>
    <t>Maderas de construcción</t>
  </si>
  <si>
    <t>Sistema de aire acondicionado</t>
  </si>
  <si>
    <t>Agua</t>
  </si>
  <si>
    <t>Enchapes</t>
  </si>
  <si>
    <t>Antena de televisión</t>
  </si>
  <si>
    <t>Calentadores</t>
  </si>
  <si>
    <t>Puertas con marco metálico</t>
  </si>
  <si>
    <t>Morteros</t>
  </si>
  <si>
    <t>Vidrios</t>
  </si>
  <si>
    <t>Ascensores</t>
  </si>
  <si>
    <t>Alambres</t>
  </si>
  <si>
    <t>Equipos baño</t>
  </si>
  <si>
    <t>Tejas</t>
  </si>
  <si>
    <t>Cemento blanco</t>
  </si>
  <si>
    <t>Estucos</t>
  </si>
  <si>
    <t>Equipos de cocina</t>
  </si>
  <si>
    <t>Cintas</t>
  </si>
  <si>
    <t>Alfombras</t>
  </si>
  <si>
    <t>Accesorios eléctricos</t>
  </si>
  <si>
    <t>Lavamanos</t>
  </si>
  <si>
    <t>Perfiles</t>
  </si>
  <si>
    <t>Tubería gas</t>
  </si>
  <si>
    <t>Tableros</t>
  </si>
  <si>
    <t>Transformadores</t>
  </si>
  <si>
    <t>Nomenclatura</t>
  </si>
  <si>
    <t>Cemento gris</t>
  </si>
  <si>
    <t>Puntillas</t>
  </si>
  <si>
    <t>Equipo contra incendio</t>
  </si>
  <si>
    <t>Closets</t>
  </si>
  <si>
    <t>Tanques</t>
  </si>
  <si>
    <t>Recebo común</t>
  </si>
  <si>
    <t>Griferías</t>
  </si>
  <si>
    <t>Oficial</t>
  </si>
  <si>
    <t>Lavaderos</t>
  </si>
  <si>
    <t>Ayudante</t>
  </si>
  <si>
    <t>Lámparas</t>
  </si>
  <si>
    <t>Maestro general</t>
  </si>
  <si>
    <t>Piedra</t>
  </si>
  <si>
    <t>Ladrillos</t>
  </si>
  <si>
    <t>Adhesivo para enchape</t>
  </si>
  <si>
    <t>Volqueta</t>
  </si>
  <si>
    <t>Casetón</t>
  </si>
  <si>
    <t>Retroexcavadora</t>
  </si>
  <si>
    <t>Gravas</t>
  </si>
  <si>
    <t>Cargador</t>
  </si>
  <si>
    <t>Cocina integral</t>
  </si>
  <si>
    <t>Herramienta menor</t>
  </si>
  <si>
    <t>Marcos ventanas metálica</t>
  </si>
  <si>
    <t>Compresor</t>
  </si>
  <si>
    <t>Accesorios gas</t>
  </si>
  <si>
    <t>Formaleta</t>
  </si>
  <si>
    <t>Domo acrílico</t>
  </si>
  <si>
    <t>Alquiler andamios</t>
  </si>
  <si>
    <t>Rejillas</t>
  </si>
  <si>
    <t>Planta eléctrica</t>
  </si>
  <si>
    <t>Arena</t>
  </si>
  <si>
    <t>Vibrocompactador</t>
  </si>
  <si>
    <t>Postes</t>
  </si>
  <si>
    <t>Pulidora</t>
  </si>
  <si>
    <t>Citófonos</t>
  </si>
  <si>
    <t>Mezcladora</t>
  </si>
  <si>
    <t>Cielo rasos</t>
  </si>
  <si>
    <t>Vibrador</t>
  </si>
  <si>
    <t>Bloques</t>
  </si>
  <si>
    <t>Pluma grúa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</si>
</sst>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2010Julio</v>
          </cell>
          <cell r="B377" t="str">
            <v>2010</v>
          </cell>
          <cell r="C377" t="str">
            <v>Julio</v>
          </cell>
          <cell r="D377">
            <v>180.80647296</v>
          </cell>
          <cell r="E377">
            <v>-0.07427812</v>
          </cell>
          <cell r="F377">
            <v>2.57190016</v>
          </cell>
          <cell r="G377">
            <v>1.25702089</v>
          </cell>
          <cell r="H377">
            <v>181.39207655</v>
          </cell>
          <cell r="I377">
            <v>-0.03820798</v>
          </cell>
          <cell r="J377">
            <v>2.58711644</v>
          </cell>
          <cell r="K377">
            <v>1.5229285</v>
          </cell>
          <cell r="L377">
            <v>180.46507921</v>
          </cell>
          <cell r="M377">
            <v>-0.09555826</v>
          </cell>
          <cell r="N377">
            <v>2.56316094</v>
          </cell>
          <cell r="O377">
            <v>1.10092279</v>
          </cell>
          <cell r="P377">
            <v>183.29261585</v>
          </cell>
          <cell r="Q377">
            <v>-0.03108495</v>
          </cell>
          <cell r="R377">
            <v>2.89140785</v>
          </cell>
          <cell r="S377">
            <v>1.72783711</v>
          </cell>
        </row>
        <row r="378">
          <cell r="A378" t="str">
            <v>2010Julio</v>
          </cell>
          <cell r="B378" t="str">
            <v>2010</v>
          </cell>
          <cell r="C378" t="str">
            <v>Julio</v>
          </cell>
          <cell r="D378">
            <v>180.80647296</v>
          </cell>
          <cell r="E378">
            <v>-0.07427812</v>
          </cell>
          <cell r="F378">
            <v>2.57190016</v>
          </cell>
          <cell r="G378">
            <v>1.25702089</v>
          </cell>
          <cell r="H378">
            <v>181.39207655</v>
          </cell>
          <cell r="I378">
            <v>-0.03820798</v>
          </cell>
          <cell r="J378">
            <v>2.58711644</v>
          </cell>
          <cell r="K378">
            <v>1.5229285</v>
          </cell>
          <cell r="L378">
            <v>180.46507921</v>
          </cell>
          <cell r="M378">
            <v>-0.09555826</v>
          </cell>
          <cell r="N378">
            <v>2.56316094</v>
          </cell>
          <cell r="O378">
            <v>1.10092279</v>
          </cell>
          <cell r="P378">
            <v>183.29261585</v>
          </cell>
          <cell r="Q378">
            <v>-0.03108495</v>
          </cell>
          <cell r="R378">
            <v>2.89140785</v>
          </cell>
          <cell r="S378">
            <v>1.72783711</v>
          </cell>
        </row>
        <row r="379">
          <cell r="A379" t="str">
            <v>2010Julio</v>
          </cell>
          <cell r="B379" t="str">
            <v>2010</v>
          </cell>
          <cell r="C379" t="str">
            <v>Julio</v>
          </cell>
          <cell r="D379">
            <v>180.80647296</v>
          </cell>
          <cell r="E379">
            <v>-0.07427812</v>
          </cell>
          <cell r="F379">
            <v>2.57190016</v>
          </cell>
          <cell r="G379">
            <v>1.25702089</v>
          </cell>
          <cell r="H379">
            <v>181.39207655</v>
          </cell>
          <cell r="I379">
            <v>-0.03820798</v>
          </cell>
          <cell r="J379">
            <v>2.58711644</v>
          </cell>
          <cell r="K379">
            <v>1.5229285</v>
          </cell>
          <cell r="L379">
            <v>180.46507921</v>
          </cell>
          <cell r="M379">
            <v>-0.09555826</v>
          </cell>
          <cell r="N379">
            <v>2.56316094</v>
          </cell>
          <cell r="O379">
            <v>1.10092279</v>
          </cell>
          <cell r="P379">
            <v>183.29261585</v>
          </cell>
          <cell r="Q379">
            <v>-0.03108495</v>
          </cell>
          <cell r="R379">
            <v>2.89140785</v>
          </cell>
          <cell r="S379">
            <v>1.72783711</v>
          </cell>
        </row>
        <row r="380">
          <cell r="A380" t="str">
            <v>2010Julio</v>
          </cell>
          <cell r="B380" t="str">
            <v>2010</v>
          </cell>
          <cell r="C380" t="str">
            <v>Julio</v>
          </cell>
          <cell r="D380">
            <v>180.80647296</v>
          </cell>
          <cell r="E380">
            <v>-0.07427812</v>
          </cell>
          <cell r="F380">
            <v>2.57190016</v>
          </cell>
          <cell r="G380">
            <v>1.25702089</v>
          </cell>
          <cell r="H380">
            <v>181.39207655</v>
          </cell>
          <cell r="I380">
            <v>-0.03820798</v>
          </cell>
          <cell r="J380">
            <v>2.58711644</v>
          </cell>
          <cell r="K380">
            <v>1.5229285</v>
          </cell>
          <cell r="L380">
            <v>180.46507921</v>
          </cell>
          <cell r="M380">
            <v>-0.09555826</v>
          </cell>
          <cell r="N380">
            <v>2.56316094</v>
          </cell>
          <cell r="O380">
            <v>1.10092279</v>
          </cell>
          <cell r="P380">
            <v>183.29261585</v>
          </cell>
          <cell r="Q380">
            <v>-0.03108495</v>
          </cell>
          <cell r="R380">
            <v>2.89140785</v>
          </cell>
          <cell r="S380">
            <v>1.72783711</v>
          </cell>
        </row>
        <row r="381">
          <cell r="A381" t="str">
            <v>2010Julio</v>
          </cell>
          <cell r="B381" t="str">
            <v>2010</v>
          </cell>
          <cell r="C381" t="str">
            <v>Julio</v>
          </cell>
          <cell r="D381">
            <v>180.80647296</v>
          </cell>
          <cell r="E381">
            <v>-0.07427812</v>
          </cell>
          <cell r="F381">
            <v>2.57190016</v>
          </cell>
          <cell r="G381">
            <v>1.25702089</v>
          </cell>
          <cell r="H381">
            <v>181.39207655</v>
          </cell>
          <cell r="I381">
            <v>-0.03820798</v>
          </cell>
          <cell r="J381">
            <v>2.58711644</v>
          </cell>
          <cell r="K381">
            <v>1.5229285</v>
          </cell>
          <cell r="L381">
            <v>180.46507921</v>
          </cell>
          <cell r="M381">
            <v>-0.09555826</v>
          </cell>
          <cell r="N381">
            <v>2.56316094</v>
          </cell>
          <cell r="O381">
            <v>1.10092279</v>
          </cell>
          <cell r="P381">
            <v>183.29261585</v>
          </cell>
          <cell r="Q381">
            <v>-0.03108495</v>
          </cell>
          <cell r="R381">
            <v>2.89140785</v>
          </cell>
          <cell r="S381">
            <v>1.72783711</v>
          </cell>
        </row>
        <row r="382">
          <cell r="A382" t="str">
            <v>2010Julio</v>
          </cell>
          <cell r="B382" t="str">
            <v>2010</v>
          </cell>
          <cell r="C382" t="str">
            <v>Julio</v>
          </cell>
          <cell r="D382">
            <v>180.80647296</v>
          </cell>
          <cell r="E382">
            <v>-0.07427812</v>
          </cell>
          <cell r="F382">
            <v>2.57190016</v>
          </cell>
          <cell r="G382">
            <v>1.25702089</v>
          </cell>
          <cell r="H382">
            <v>181.39207655</v>
          </cell>
          <cell r="I382">
            <v>-0.03820798</v>
          </cell>
          <cell r="J382">
            <v>2.58711644</v>
          </cell>
          <cell r="K382">
            <v>1.5229285</v>
          </cell>
          <cell r="L382">
            <v>180.46507921</v>
          </cell>
          <cell r="M382">
            <v>-0.09555826</v>
          </cell>
          <cell r="N382">
            <v>2.56316094</v>
          </cell>
          <cell r="O382">
            <v>1.10092279</v>
          </cell>
          <cell r="P382">
            <v>183.29261585</v>
          </cell>
          <cell r="Q382">
            <v>-0.03108495</v>
          </cell>
          <cell r="R382">
            <v>2.89140785</v>
          </cell>
          <cell r="S382">
            <v>1.72783711</v>
          </cell>
        </row>
        <row r="383">
          <cell r="A383" t="str">
            <v>2010Julio</v>
          </cell>
          <cell r="B383" t="str">
            <v>2010</v>
          </cell>
          <cell r="C383" t="str">
            <v>Julio</v>
          </cell>
          <cell r="D383">
            <v>180.80647296</v>
          </cell>
          <cell r="E383">
            <v>-0.07427812</v>
          </cell>
          <cell r="F383">
            <v>2.57190016</v>
          </cell>
          <cell r="G383">
            <v>1.25702089</v>
          </cell>
          <cell r="H383">
            <v>181.39207655</v>
          </cell>
          <cell r="I383">
            <v>-0.03820798</v>
          </cell>
          <cell r="J383">
            <v>2.58711644</v>
          </cell>
          <cell r="K383">
            <v>1.5229285</v>
          </cell>
          <cell r="L383">
            <v>180.46507921</v>
          </cell>
          <cell r="M383">
            <v>-0.09555826</v>
          </cell>
          <cell r="N383">
            <v>2.56316094</v>
          </cell>
          <cell r="O383">
            <v>1.10092279</v>
          </cell>
          <cell r="P383">
            <v>183.29261585</v>
          </cell>
          <cell r="Q383">
            <v>-0.03108495</v>
          </cell>
          <cell r="R383">
            <v>2.89140785</v>
          </cell>
          <cell r="S383">
            <v>1.72783711</v>
          </cell>
        </row>
        <row r="384">
          <cell r="A384" t="str">
            <v>2010Julio</v>
          </cell>
          <cell r="B384" t="str">
            <v>2010</v>
          </cell>
          <cell r="C384" t="str">
            <v>Julio</v>
          </cell>
          <cell r="D384">
            <v>180.80647296</v>
          </cell>
          <cell r="E384">
            <v>-0.07427812</v>
          </cell>
          <cell r="F384">
            <v>2.57190016</v>
          </cell>
          <cell r="G384">
            <v>1.25702089</v>
          </cell>
          <cell r="H384">
            <v>181.39207655</v>
          </cell>
          <cell r="I384">
            <v>-0.03820798</v>
          </cell>
          <cell r="J384">
            <v>2.58711644</v>
          </cell>
          <cell r="K384">
            <v>1.5229285</v>
          </cell>
          <cell r="L384">
            <v>180.46507921</v>
          </cell>
          <cell r="M384">
            <v>-0.09555826</v>
          </cell>
          <cell r="N384">
            <v>2.56316094</v>
          </cell>
          <cell r="O384">
            <v>1.10092279</v>
          </cell>
          <cell r="P384">
            <v>183.29261585</v>
          </cell>
          <cell r="Q384">
            <v>-0.03108495</v>
          </cell>
          <cell r="R384">
            <v>2.89140785</v>
          </cell>
          <cell r="S384">
            <v>1.72783711</v>
          </cell>
        </row>
        <row r="385">
          <cell r="A385" t="str">
            <v>2010Julio</v>
          </cell>
          <cell r="B385" t="str">
            <v>2010</v>
          </cell>
          <cell r="C385" t="str">
            <v>Julio</v>
          </cell>
          <cell r="D385">
            <v>180.80647296</v>
          </cell>
          <cell r="E385">
            <v>-0.07427812</v>
          </cell>
          <cell r="F385">
            <v>2.57190016</v>
          </cell>
          <cell r="G385">
            <v>1.25702089</v>
          </cell>
          <cell r="H385">
            <v>181.39207655</v>
          </cell>
          <cell r="I385">
            <v>-0.03820798</v>
          </cell>
          <cell r="J385">
            <v>2.58711644</v>
          </cell>
          <cell r="K385">
            <v>1.5229285</v>
          </cell>
          <cell r="L385">
            <v>180.46507921</v>
          </cell>
          <cell r="M385">
            <v>-0.09555826</v>
          </cell>
          <cell r="N385">
            <v>2.56316094</v>
          </cell>
          <cell r="O385">
            <v>1.10092279</v>
          </cell>
          <cell r="P385">
            <v>183.29261585</v>
          </cell>
          <cell r="Q385">
            <v>-0.03108495</v>
          </cell>
          <cell r="R385">
            <v>2.89140785</v>
          </cell>
          <cell r="S385">
            <v>1.72783711</v>
          </cell>
        </row>
        <row r="386">
          <cell r="A386" t="str">
            <v>2010Julio</v>
          </cell>
          <cell r="B386" t="str">
            <v>2010</v>
          </cell>
          <cell r="C386" t="str">
            <v>Julio</v>
          </cell>
          <cell r="D386">
            <v>180.80647296</v>
          </cell>
          <cell r="E386">
            <v>-0.07427812</v>
          </cell>
          <cell r="F386">
            <v>2.57190016</v>
          </cell>
          <cell r="G386">
            <v>1.25702089</v>
          </cell>
          <cell r="H386">
            <v>181.39207655</v>
          </cell>
          <cell r="I386">
            <v>-0.03820798</v>
          </cell>
          <cell r="J386">
            <v>2.58711644</v>
          </cell>
          <cell r="K386">
            <v>1.5229285</v>
          </cell>
          <cell r="L386">
            <v>180.46507921</v>
          </cell>
          <cell r="M386">
            <v>-0.09555826</v>
          </cell>
          <cell r="N386">
            <v>2.56316094</v>
          </cell>
          <cell r="O386">
            <v>1.10092279</v>
          </cell>
          <cell r="P386">
            <v>183.29261585</v>
          </cell>
          <cell r="Q386">
            <v>-0.03108495</v>
          </cell>
          <cell r="R386">
            <v>2.89140785</v>
          </cell>
          <cell r="S386">
            <v>1.72783711</v>
          </cell>
        </row>
        <row r="387">
          <cell r="A387" t="str">
            <v>2010Julio</v>
          </cell>
          <cell r="B387" t="str">
            <v>2010</v>
          </cell>
          <cell r="C387" t="str">
            <v>Julio</v>
          </cell>
          <cell r="D387">
            <v>180.80647296</v>
          </cell>
          <cell r="E387">
            <v>-0.07427812</v>
          </cell>
          <cell r="F387">
            <v>2.57190016</v>
          </cell>
          <cell r="G387">
            <v>1.25702089</v>
          </cell>
          <cell r="H387">
            <v>181.39207655</v>
          </cell>
          <cell r="I387">
            <v>-0.03820798</v>
          </cell>
          <cell r="J387">
            <v>2.58711644</v>
          </cell>
          <cell r="K387">
            <v>1.5229285</v>
          </cell>
          <cell r="L387">
            <v>180.46507921</v>
          </cell>
          <cell r="M387">
            <v>-0.09555826</v>
          </cell>
          <cell r="N387">
            <v>2.56316094</v>
          </cell>
          <cell r="O387">
            <v>1.10092279</v>
          </cell>
          <cell r="P387">
            <v>183.29261585</v>
          </cell>
          <cell r="Q387">
            <v>-0.03108495</v>
          </cell>
          <cell r="R387">
            <v>2.89140785</v>
          </cell>
          <cell r="S387">
            <v>1.72783711</v>
          </cell>
        </row>
        <row r="388">
          <cell r="A388" t="str">
            <v>2010Julio</v>
          </cell>
          <cell r="B388" t="str">
            <v>2010</v>
          </cell>
          <cell r="C388" t="str">
            <v>Julio</v>
          </cell>
          <cell r="D388">
            <v>180.80647296</v>
          </cell>
          <cell r="E388">
            <v>-0.07427812</v>
          </cell>
          <cell r="F388">
            <v>2.57190016</v>
          </cell>
          <cell r="G388">
            <v>1.25702089</v>
          </cell>
          <cell r="H388">
            <v>181.39207655</v>
          </cell>
          <cell r="I388">
            <v>-0.03820798</v>
          </cell>
          <cell r="J388">
            <v>2.58711644</v>
          </cell>
          <cell r="K388">
            <v>1.5229285</v>
          </cell>
          <cell r="L388">
            <v>180.46507921</v>
          </cell>
          <cell r="M388">
            <v>-0.09555826</v>
          </cell>
          <cell r="N388">
            <v>2.56316094</v>
          </cell>
          <cell r="O388">
            <v>1.10092279</v>
          </cell>
          <cell r="P388">
            <v>183.29261585</v>
          </cell>
          <cell r="Q388">
            <v>-0.03108495</v>
          </cell>
          <cell r="R388">
            <v>2.89140785</v>
          </cell>
          <cell r="S388">
            <v>1.72783711</v>
          </cell>
        </row>
        <row r="389">
          <cell r="A389" t="str">
            <v>2010Julio</v>
          </cell>
          <cell r="B389" t="str">
            <v>2010</v>
          </cell>
          <cell r="C389" t="str">
            <v>Julio</v>
          </cell>
          <cell r="D389">
            <v>180.80647296</v>
          </cell>
          <cell r="E389">
            <v>-0.07427812</v>
          </cell>
          <cell r="F389">
            <v>2.57190016</v>
          </cell>
          <cell r="G389">
            <v>1.25702089</v>
          </cell>
          <cell r="H389">
            <v>181.39207655</v>
          </cell>
          <cell r="I389">
            <v>-0.03820798</v>
          </cell>
          <cell r="J389">
            <v>2.58711644</v>
          </cell>
          <cell r="K389">
            <v>1.5229285</v>
          </cell>
          <cell r="L389">
            <v>180.46507921</v>
          </cell>
          <cell r="M389">
            <v>-0.09555826</v>
          </cell>
          <cell r="N389">
            <v>2.56316094</v>
          </cell>
          <cell r="O389">
            <v>1.10092279</v>
          </cell>
          <cell r="P389">
            <v>183.29261585</v>
          </cell>
          <cell r="Q389">
            <v>-0.03108495</v>
          </cell>
          <cell r="R389">
            <v>2.89140785</v>
          </cell>
          <cell r="S389">
            <v>1.72783711</v>
          </cell>
        </row>
        <row r="390">
          <cell r="A390" t="str">
            <v>2010Julio</v>
          </cell>
          <cell r="B390" t="str">
            <v>2010</v>
          </cell>
          <cell r="C390" t="str">
            <v>Julio</v>
          </cell>
          <cell r="D390">
            <v>180.80647296</v>
          </cell>
          <cell r="E390">
            <v>-0.07427812</v>
          </cell>
          <cell r="F390">
            <v>2.57190016</v>
          </cell>
          <cell r="G390">
            <v>1.25702089</v>
          </cell>
          <cell r="H390">
            <v>181.39207655</v>
          </cell>
          <cell r="I390">
            <v>-0.03820798</v>
          </cell>
          <cell r="J390">
            <v>2.58711644</v>
          </cell>
          <cell r="K390">
            <v>1.5229285</v>
          </cell>
          <cell r="L390">
            <v>180.46507921</v>
          </cell>
          <cell r="M390">
            <v>-0.09555826</v>
          </cell>
          <cell r="N390">
            <v>2.56316094</v>
          </cell>
          <cell r="O390">
            <v>1.10092279</v>
          </cell>
          <cell r="P390">
            <v>183.29261585</v>
          </cell>
          <cell r="Q390">
            <v>-0.03108495</v>
          </cell>
          <cell r="R390">
            <v>2.89140785</v>
          </cell>
          <cell r="S390">
            <v>1.72783711</v>
          </cell>
        </row>
        <row r="391">
          <cell r="A391" t="str">
            <v>2010Julio</v>
          </cell>
          <cell r="B391" t="str">
            <v>2010</v>
          </cell>
          <cell r="C391" t="str">
            <v>Julio</v>
          </cell>
          <cell r="D391">
            <v>180.80647296</v>
          </cell>
          <cell r="E391">
            <v>-0.07427812</v>
          </cell>
          <cell r="F391">
            <v>2.57190016</v>
          </cell>
          <cell r="G391">
            <v>1.25702089</v>
          </cell>
          <cell r="H391">
            <v>181.39207655</v>
          </cell>
          <cell r="I391">
            <v>-0.03820798</v>
          </cell>
          <cell r="J391">
            <v>2.58711644</v>
          </cell>
          <cell r="K391">
            <v>1.5229285</v>
          </cell>
          <cell r="L391">
            <v>180.46507921</v>
          </cell>
          <cell r="M391">
            <v>-0.09555826</v>
          </cell>
          <cell r="N391">
            <v>2.56316094</v>
          </cell>
          <cell r="O391">
            <v>1.10092279</v>
          </cell>
          <cell r="P391">
            <v>183.29261585</v>
          </cell>
          <cell r="Q391">
            <v>-0.03108495</v>
          </cell>
          <cell r="R391">
            <v>2.89140785</v>
          </cell>
          <cell r="S391">
            <v>1.72783711</v>
          </cell>
        </row>
        <row r="392">
          <cell r="A392" t="str">
            <v>2010Julio</v>
          </cell>
          <cell r="B392" t="str">
            <v>2010</v>
          </cell>
          <cell r="C392" t="str">
            <v>Julio</v>
          </cell>
          <cell r="D392">
            <v>180.80647296</v>
          </cell>
          <cell r="E392">
            <v>-0.07427812</v>
          </cell>
          <cell r="F392">
            <v>2.57190016</v>
          </cell>
          <cell r="G392">
            <v>1.25702089</v>
          </cell>
          <cell r="H392">
            <v>181.39207655</v>
          </cell>
          <cell r="I392">
            <v>-0.03820798</v>
          </cell>
          <cell r="J392">
            <v>2.58711644</v>
          </cell>
          <cell r="K392">
            <v>1.5229285</v>
          </cell>
          <cell r="L392">
            <v>180.46507921</v>
          </cell>
          <cell r="M392">
            <v>-0.09555826</v>
          </cell>
          <cell r="N392">
            <v>2.56316094</v>
          </cell>
          <cell r="O392">
            <v>1.10092279</v>
          </cell>
          <cell r="P392">
            <v>183.29261585</v>
          </cell>
          <cell r="Q392">
            <v>-0.03108495</v>
          </cell>
          <cell r="R392">
            <v>2.89140785</v>
          </cell>
          <cell r="S392">
            <v>1.72783711</v>
          </cell>
        </row>
        <row r="393">
          <cell r="A393" t="str">
            <v>2010Julio</v>
          </cell>
          <cell r="B393" t="str">
            <v>2010</v>
          </cell>
          <cell r="C393" t="str">
            <v>Julio</v>
          </cell>
          <cell r="D393">
            <v>180.80647296</v>
          </cell>
          <cell r="E393">
            <v>-0.07427812</v>
          </cell>
          <cell r="F393">
            <v>2.57190016</v>
          </cell>
          <cell r="G393">
            <v>1.25702089</v>
          </cell>
          <cell r="H393">
            <v>181.39207655</v>
          </cell>
          <cell r="I393">
            <v>-0.03820798</v>
          </cell>
          <cell r="J393">
            <v>2.58711644</v>
          </cell>
          <cell r="K393">
            <v>1.5229285</v>
          </cell>
          <cell r="L393">
            <v>180.46507921</v>
          </cell>
          <cell r="M393">
            <v>-0.09555826</v>
          </cell>
          <cell r="N393">
            <v>2.56316094</v>
          </cell>
          <cell r="O393">
            <v>1.10092279</v>
          </cell>
          <cell r="P393">
            <v>183.29261585</v>
          </cell>
          <cell r="Q393">
            <v>-0.03108495</v>
          </cell>
          <cell r="R393">
            <v>2.89140785</v>
          </cell>
          <cell r="S393">
            <v>1.72783711</v>
          </cell>
        </row>
        <row r="394">
          <cell r="A394" t="str">
            <v>2010Julio</v>
          </cell>
          <cell r="B394" t="str">
            <v>2010</v>
          </cell>
          <cell r="C394" t="str">
            <v>Julio</v>
          </cell>
          <cell r="D394">
            <v>180.80647296</v>
          </cell>
          <cell r="E394">
            <v>-0.07427812</v>
          </cell>
          <cell r="F394">
            <v>2.57190016</v>
          </cell>
          <cell r="G394">
            <v>1.25702089</v>
          </cell>
          <cell r="H394">
            <v>181.39207655</v>
          </cell>
          <cell r="I394">
            <v>-0.03820798</v>
          </cell>
          <cell r="J394">
            <v>2.58711644</v>
          </cell>
          <cell r="K394">
            <v>1.5229285</v>
          </cell>
          <cell r="L394">
            <v>180.46507921</v>
          </cell>
          <cell r="M394">
            <v>-0.09555826</v>
          </cell>
          <cell r="N394">
            <v>2.56316094</v>
          </cell>
          <cell r="O394">
            <v>1.10092279</v>
          </cell>
          <cell r="P394">
            <v>183.29261585</v>
          </cell>
          <cell r="Q394">
            <v>-0.03108495</v>
          </cell>
          <cell r="R394">
            <v>2.89140785</v>
          </cell>
          <cell r="S394">
            <v>1.72783711</v>
          </cell>
        </row>
        <row r="395">
          <cell r="A395" t="str">
            <v>2010Julio</v>
          </cell>
          <cell r="B395" t="str">
            <v>2010</v>
          </cell>
          <cell r="C395" t="str">
            <v>Julio</v>
          </cell>
          <cell r="D395">
            <v>180.80647296</v>
          </cell>
          <cell r="E395">
            <v>-0.07427812</v>
          </cell>
          <cell r="F395">
            <v>2.57190016</v>
          </cell>
          <cell r="G395">
            <v>1.25702089</v>
          </cell>
          <cell r="H395">
            <v>181.39207655</v>
          </cell>
          <cell r="I395">
            <v>-0.03820798</v>
          </cell>
          <cell r="J395">
            <v>2.58711644</v>
          </cell>
          <cell r="K395">
            <v>1.5229285</v>
          </cell>
          <cell r="L395">
            <v>180.46507921</v>
          </cell>
          <cell r="M395">
            <v>-0.09555826</v>
          </cell>
          <cell r="N395">
            <v>2.56316094</v>
          </cell>
          <cell r="O395">
            <v>1.10092279</v>
          </cell>
          <cell r="P395">
            <v>183.29261585</v>
          </cell>
          <cell r="Q395">
            <v>-0.03108495</v>
          </cell>
          <cell r="R395">
            <v>2.89140785</v>
          </cell>
          <cell r="S395">
            <v>1.72783711</v>
          </cell>
        </row>
        <row r="396">
          <cell r="A396" t="str">
            <v>2010Julio</v>
          </cell>
          <cell r="B396" t="str">
            <v>2010</v>
          </cell>
          <cell r="C396" t="str">
            <v>Julio</v>
          </cell>
          <cell r="D396">
            <v>180.80647296</v>
          </cell>
          <cell r="E396">
            <v>-0.07427812</v>
          </cell>
          <cell r="F396">
            <v>2.57190016</v>
          </cell>
          <cell r="G396">
            <v>1.25702089</v>
          </cell>
          <cell r="H396">
            <v>181.39207655</v>
          </cell>
          <cell r="I396">
            <v>-0.03820798</v>
          </cell>
          <cell r="J396">
            <v>2.58711644</v>
          </cell>
          <cell r="K396">
            <v>1.5229285</v>
          </cell>
          <cell r="L396">
            <v>180.46507921</v>
          </cell>
          <cell r="M396">
            <v>-0.09555826</v>
          </cell>
          <cell r="N396">
            <v>2.56316094</v>
          </cell>
          <cell r="O396">
            <v>1.10092279</v>
          </cell>
          <cell r="P396">
            <v>183.29261585</v>
          </cell>
          <cell r="Q396">
            <v>-0.03108495</v>
          </cell>
          <cell r="R396">
            <v>2.89140785</v>
          </cell>
          <cell r="S396">
            <v>1.72783711</v>
          </cell>
        </row>
        <row r="493">
          <cell r="A493" t="str">
            <v>xx</v>
          </cell>
        </row>
      </sheetData>
      <sheetData sheetId="1">
        <row r="3">
          <cell r="B3" t="str">
            <v>1999Julio</v>
          </cell>
        </row>
        <row r="4">
          <cell r="B4" t="str">
            <v>2000Julio</v>
          </cell>
          <cell r="D4" t="str">
            <v>Julio</v>
          </cell>
        </row>
        <row r="5">
          <cell r="B5" t="str">
            <v>2001Julio</v>
          </cell>
        </row>
        <row r="6">
          <cell r="B6" t="str">
            <v>2002Julio</v>
          </cell>
        </row>
        <row r="7">
          <cell r="B7" t="str">
            <v>2003Julio</v>
          </cell>
        </row>
        <row r="8">
          <cell r="B8" t="str">
            <v>2004Julio</v>
          </cell>
        </row>
        <row r="9">
          <cell r="B9" t="str">
            <v>2005Julio</v>
          </cell>
        </row>
        <row r="10">
          <cell r="B10" t="str">
            <v>2006Julio</v>
          </cell>
        </row>
        <row r="11">
          <cell r="B11" t="str">
            <v>2007Julio</v>
          </cell>
        </row>
        <row r="12">
          <cell r="B12" t="str">
            <v>2008Julio</v>
          </cell>
        </row>
        <row r="13">
          <cell r="B13" t="str">
            <v>2009Julio</v>
          </cell>
        </row>
        <row r="14">
          <cell r="B14" t="str">
            <v>2010Julio</v>
          </cell>
          <cell r="D14" t="str">
            <v>Julio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07</v>
          </cell>
          <cell r="G3">
            <v>-0.07</v>
          </cell>
          <cell r="H3">
            <v>-0.07427812</v>
          </cell>
          <cell r="I3">
            <v>-0.07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07</v>
          </cell>
          <cell r="G4">
            <v>-0.3</v>
          </cell>
          <cell r="H4">
            <v>-0.01634546</v>
          </cell>
          <cell r="I4">
            <v>-0.02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07</v>
          </cell>
          <cell r="G5">
            <v>-0.11</v>
          </cell>
          <cell r="H5">
            <v>-0.07255018</v>
          </cell>
          <cell r="I5">
            <v>-0.07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07</v>
          </cell>
          <cell r="G6">
            <v>0.05</v>
          </cell>
          <cell r="H6">
            <v>0.01461752</v>
          </cell>
          <cell r="I6">
            <v>0.01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07</v>
          </cell>
          <cell r="G3">
            <v>2.57</v>
          </cell>
          <cell r="H3">
            <v>2.57190016</v>
          </cell>
          <cell r="I3">
            <v>2.57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07</v>
          </cell>
          <cell r="G4">
            <v>-0.14</v>
          </cell>
          <cell r="H4">
            <v>-0.00782334</v>
          </cell>
          <cell r="I4">
            <v>-0.01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07</v>
          </cell>
          <cell r="G5">
            <v>2.35</v>
          </cell>
          <cell r="H5">
            <v>1.53766478</v>
          </cell>
          <cell r="I5">
            <v>1.54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07</v>
          </cell>
          <cell r="G6">
            <v>3.6</v>
          </cell>
          <cell r="H6">
            <v>1.04205873</v>
          </cell>
          <cell r="I6">
            <v>1.04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2010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2010</v>
          </cell>
          <cell r="F3" t="str">
            <v>07</v>
          </cell>
          <cell r="G3">
            <v>1.26</v>
          </cell>
          <cell r="H3">
            <v>1.25702089</v>
          </cell>
          <cell r="I3">
            <v>1.26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2010</v>
          </cell>
          <cell r="F4" t="str">
            <v>07</v>
          </cell>
          <cell r="G4">
            <v>-1.03</v>
          </cell>
          <cell r="H4">
            <v>-0.05678085</v>
          </cell>
          <cell r="I4">
            <v>-0.06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2010</v>
          </cell>
          <cell r="F5" t="str">
            <v>07</v>
          </cell>
          <cell r="G5">
            <v>0.39</v>
          </cell>
          <cell r="H5">
            <v>0.25575526</v>
          </cell>
          <cell r="I5">
            <v>0.26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2010</v>
          </cell>
          <cell r="F6" t="str">
            <v>07</v>
          </cell>
          <cell r="G6">
            <v>3.7</v>
          </cell>
          <cell r="H6">
            <v>1.05804648</v>
          </cell>
          <cell r="I6">
            <v>1.06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2010</v>
          </cell>
          <cell r="B2" t="str">
            <v>07</v>
          </cell>
          <cell r="F2" t="str">
            <v>Medellín</v>
          </cell>
          <cell r="G2">
            <v>-0.15303446</v>
          </cell>
          <cell r="H2">
            <v>2.04575164</v>
          </cell>
          <cell r="I2">
            <v>1.16397811</v>
          </cell>
          <cell r="K2">
            <v>-0.14976384</v>
          </cell>
          <cell r="L2">
            <v>2.0825204</v>
          </cell>
          <cell r="M2">
            <v>1.33331506</v>
          </cell>
          <cell r="O2">
            <v>-0.15449703</v>
          </cell>
          <cell r="P2">
            <v>2.029317</v>
          </cell>
          <cell r="Q2">
            <v>1.08843257</v>
          </cell>
          <cell r="S2">
            <v>-0.13523844</v>
          </cell>
          <cell r="T2">
            <v>2.23581058</v>
          </cell>
          <cell r="U2">
            <v>1.54594601</v>
          </cell>
        </row>
        <row r="3">
          <cell r="A3" t="str">
            <v>2010</v>
          </cell>
          <cell r="B3" t="str">
            <v>07</v>
          </cell>
          <cell r="F3" t="str">
            <v>Barranquilla</v>
          </cell>
          <cell r="G3">
            <v>0.01243889</v>
          </cell>
          <cell r="H3">
            <v>1.41571523</v>
          </cell>
          <cell r="I3">
            <v>1.1469886</v>
          </cell>
          <cell r="K3">
            <v>0.03657562</v>
          </cell>
          <cell r="L3">
            <v>1.64953371</v>
          </cell>
          <cell r="M3">
            <v>1.53013951</v>
          </cell>
          <cell r="O3">
            <v>0.00546374</v>
          </cell>
          <cell r="P3">
            <v>1.34832458</v>
          </cell>
          <cell r="Q3">
            <v>1.03676755</v>
          </cell>
          <cell r="S3">
            <v>0.03857538</v>
          </cell>
          <cell r="T3">
            <v>1.50803778</v>
          </cell>
          <cell r="U3">
            <v>1.34150355</v>
          </cell>
        </row>
        <row r="4">
          <cell r="F4" t="str">
            <v>Bogotá, d.c.</v>
          </cell>
          <cell r="G4">
            <v>-0.1013018</v>
          </cell>
          <cell r="H4">
            <v>2.77056534</v>
          </cell>
          <cell r="I4">
            <v>0.94444696</v>
          </cell>
          <cell r="K4">
            <v>-0.02882249</v>
          </cell>
          <cell r="L4">
            <v>2.82646334</v>
          </cell>
          <cell r="M4">
            <v>1.14660645</v>
          </cell>
          <cell r="O4">
            <v>-0.12849543</v>
          </cell>
          <cell r="P4">
            <v>2.74958764</v>
          </cell>
          <cell r="Q4">
            <v>0.86873128</v>
          </cell>
          <cell r="S4">
            <v>-0.04838576</v>
          </cell>
          <cell r="T4">
            <v>3.09422181</v>
          </cell>
          <cell r="U4">
            <v>1.43461877</v>
          </cell>
        </row>
        <row r="5">
          <cell r="F5" t="str">
            <v>Cartagena</v>
          </cell>
          <cell r="G5">
            <v>-0.01599234</v>
          </cell>
          <cell r="H5">
            <v>0.98304457</v>
          </cell>
          <cell r="I5">
            <v>0.77705105</v>
          </cell>
          <cell r="K5">
            <v>-0.0381976</v>
          </cell>
          <cell r="L5">
            <v>1.10045334</v>
          </cell>
          <cell r="M5">
            <v>0.96760176</v>
          </cell>
          <cell r="O5">
            <v>-0.00229862</v>
          </cell>
          <cell r="P5">
            <v>0.91080173</v>
          </cell>
          <cell r="Q5">
            <v>0.65994089</v>
          </cell>
          <cell r="S5">
            <v>-0.02465866</v>
          </cell>
          <cell r="T5">
            <v>0.939966</v>
          </cell>
          <cell r="U5">
            <v>0.80121752</v>
          </cell>
        </row>
        <row r="6">
          <cell r="F6" t="str">
            <v>Manizales</v>
          </cell>
          <cell r="G6">
            <v>-0.16196625</v>
          </cell>
          <cell r="H6">
            <v>4.25359709</v>
          </cell>
          <cell r="I6">
            <v>2.87267778</v>
          </cell>
          <cell r="K6">
            <v>-0.17784347</v>
          </cell>
          <cell r="L6">
            <v>4.19053591</v>
          </cell>
          <cell r="M6">
            <v>3.14356873</v>
          </cell>
          <cell r="O6">
            <v>-0.14993053</v>
          </cell>
          <cell r="P6">
            <v>4.30143853</v>
          </cell>
          <cell r="Q6">
            <v>2.66833149</v>
          </cell>
          <cell r="S6">
            <v>-0.15584969</v>
          </cell>
          <cell r="T6">
            <v>4.49877848</v>
          </cell>
          <cell r="U6">
            <v>3.28244531</v>
          </cell>
        </row>
        <row r="7">
          <cell r="F7" t="str">
            <v>Popayán</v>
          </cell>
          <cell r="G7">
            <v>0.03883737</v>
          </cell>
          <cell r="H7">
            <v>3.15377423</v>
          </cell>
          <cell r="I7">
            <v>2.86102536</v>
          </cell>
          <cell r="K7">
            <v>0.04026293</v>
          </cell>
          <cell r="L7">
            <v>3.14247256</v>
          </cell>
          <cell r="M7">
            <v>2.86763177</v>
          </cell>
          <cell r="O7">
            <v>-0.02048696</v>
          </cell>
          <cell r="P7">
            <v>3.62658781</v>
          </cell>
          <cell r="Q7">
            <v>2.58668695</v>
          </cell>
          <cell r="S7">
            <v>0.00363494</v>
          </cell>
          <cell r="T7">
            <v>3.93474321</v>
          </cell>
          <cell r="U7">
            <v>2.96825194</v>
          </cell>
        </row>
        <row r="8">
          <cell r="F8" t="str">
            <v>Neiva</v>
          </cell>
          <cell r="G8">
            <v>0.17233086</v>
          </cell>
          <cell r="H8">
            <v>2.51830351</v>
          </cell>
          <cell r="I8">
            <v>1.18463381</v>
          </cell>
          <cell r="K8">
            <v>0.16080793</v>
          </cell>
          <cell r="L8">
            <v>2.46810461</v>
          </cell>
          <cell r="M8">
            <v>1.21385986</v>
          </cell>
          <cell r="O8">
            <v>0.22437245</v>
          </cell>
          <cell r="P8">
            <v>2.74548913</v>
          </cell>
          <cell r="Q8">
            <v>1.0529323</v>
          </cell>
          <cell r="S8">
            <v>0.17187055</v>
          </cell>
          <cell r="T8">
            <v>2.62983085</v>
          </cell>
          <cell r="U8">
            <v>1.3141495</v>
          </cell>
        </row>
        <row r="9">
          <cell r="F9" t="str">
            <v>Santa marta</v>
          </cell>
          <cell r="G9">
            <v>-0.09493144</v>
          </cell>
          <cell r="H9">
            <v>1.84512666</v>
          </cell>
          <cell r="I9">
            <v>1.96870803</v>
          </cell>
          <cell r="K9">
            <v>-0.08660543</v>
          </cell>
          <cell r="L9">
            <v>2.08602647</v>
          </cell>
          <cell r="M9">
            <v>2.32953289</v>
          </cell>
          <cell r="O9">
            <v>-0.10094401</v>
          </cell>
          <cell r="P9">
            <v>1.6718422</v>
          </cell>
          <cell r="Q9">
            <v>1.70968002</v>
          </cell>
          <cell r="S9">
            <v>-0.08536616</v>
          </cell>
          <cell r="T9">
            <v>1.99011943</v>
          </cell>
          <cell r="U9">
            <v>2.20587481</v>
          </cell>
        </row>
        <row r="10">
          <cell r="F10" t="str">
            <v>Pasto</v>
          </cell>
          <cell r="G10">
            <v>-0.33136393</v>
          </cell>
          <cell r="H10">
            <v>2.84389063</v>
          </cell>
          <cell r="I10">
            <v>1.9128585</v>
          </cell>
          <cell r="K10">
            <v>-0.30929139</v>
          </cell>
          <cell r="L10">
            <v>2.76571299</v>
          </cell>
          <cell r="M10">
            <v>1.95856224</v>
          </cell>
          <cell r="O10">
            <v>-0.38521406</v>
          </cell>
          <cell r="P10">
            <v>3.03526589</v>
          </cell>
          <cell r="Q10">
            <v>1.80144213</v>
          </cell>
          <cell r="S10">
            <v>-0.27096056</v>
          </cell>
          <cell r="T10">
            <v>2.96795215</v>
          </cell>
          <cell r="U10">
            <v>2.17767165</v>
          </cell>
        </row>
        <row r="11">
          <cell r="F11" t="str">
            <v>Cúcuta</v>
          </cell>
          <cell r="G11">
            <v>-0.07586338</v>
          </cell>
          <cell r="H11">
            <v>2.32053587</v>
          </cell>
          <cell r="I11">
            <v>1.90883281</v>
          </cell>
          <cell r="K11">
            <v>-0.06901252</v>
          </cell>
          <cell r="L11">
            <v>2.38455611</v>
          </cell>
          <cell r="M11">
            <v>1.96857226</v>
          </cell>
          <cell r="O11">
            <v>-0.11096759</v>
          </cell>
          <cell r="P11">
            <v>1.99360464</v>
          </cell>
          <cell r="Q11">
            <v>1.60368865</v>
          </cell>
          <cell r="S11">
            <v>-0.064782</v>
          </cell>
          <cell r="T11">
            <v>2.5123203</v>
          </cell>
          <cell r="U11">
            <v>2.17254698</v>
          </cell>
        </row>
        <row r="12">
          <cell r="F12" t="str">
            <v>Armenia</v>
          </cell>
          <cell r="G12">
            <v>0.14809034</v>
          </cell>
          <cell r="H12">
            <v>4.22510506</v>
          </cell>
          <cell r="I12">
            <v>3.12656468</v>
          </cell>
          <cell r="K12">
            <v>0.07804587</v>
          </cell>
          <cell r="L12">
            <v>4.13784687</v>
          </cell>
          <cell r="M12">
            <v>3.37311438</v>
          </cell>
          <cell r="O12">
            <v>0.22546351</v>
          </cell>
          <cell r="P12">
            <v>4.3215209</v>
          </cell>
          <cell r="Q12">
            <v>2.85597998</v>
          </cell>
          <cell r="S12">
            <v>0.16410844</v>
          </cell>
          <cell r="T12">
            <v>4.21666454</v>
          </cell>
          <cell r="U12">
            <v>3.42251279</v>
          </cell>
        </row>
        <row r="13">
          <cell r="F13" t="str">
            <v>Pereira</v>
          </cell>
          <cell r="G13">
            <v>-0.30103338</v>
          </cell>
          <cell r="H13">
            <v>2.51521439</v>
          </cell>
          <cell r="I13">
            <v>1.02519812</v>
          </cell>
          <cell r="K13">
            <v>-0.28705466</v>
          </cell>
          <cell r="L13">
            <v>2.31725218</v>
          </cell>
          <cell r="M13">
            <v>0.92967206</v>
          </cell>
          <cell r="O13">
            <v>-0.3178247</v>
          </cell>
          <cell r="P13">
            <v>2.75409677</v>
          </cell>
          <cell r="Q13">
            <v>1.14021953</v>
          </cell>
          <cell r="S13">
            <v>-0.27901187</v>
          </cell>
          <cell r="T13">
            <v>2.54861379</v>
          </cell>
          <cell r="U13">
            <v>1.11021321</v>
          </cell>
        </row>
        <row r="14">
          <cell r="F14" t="str">
            <v>Bucaramanga</v>
          </cell>
          <cell r="G14">
            <v>0.1552784</v>
          </cell>
          <cell r="H14">
            <v>1.87795106</v>
          </cell>
          <cell r="I14">
            <v>0.83535775</v>
          </cell>
          <cell r="K14">
            <v>0.17023742</v>
          </cell>
          <cell r="L14">
            <v>1.85191643</v>
          </cell>
          <cell r="M14">
            <v>1.07526869</v>
          </cell>
          <cell r="O14">
            <v>0.1495031</v>
          </cell>
          <cell r="P14">
            <v>1.88800811</v>
          </cell>
          <cell r="Q14">
            <v>0.74301952</v>
          </cell>
          <cell r="S14">
            <v>0.15691026</v>
          </cell>
          <cell r="T14">
            <v>1.94717342</v>
          </cell>
          <cell r="U14">
            <v>1.18480828</v>
          </cell>
        </row>
        <row r="15">
          <cell r="F15" t="str">
            <v>Ibagué</v>
          </cell>
          <cell r="G15">
            <v>-0.09652925</v>
          </cell>
          <cell r="H15">
            <v>1.43469423</v>
          </cell>
          <cell r="I15">
            <v>-0.33939356</v>
          </cell>
          <cell r="K15">
            <v>-0.0425309</v>
          </cell>
          <cell r="L15">
            <v>1.35743193</v>
          </cell>
          <cell r="M15">
            <v>-0.21800323</v>
          </cell>
          <cell r="O15">
            <v>-0.20873898</v>
          </cell>
          <cell r="P15">
            <v>1.59589279</v>
          </cell>
          <cell r="Q15">
            <v>-0.5911203</v>
          </cell>
          <cell r="S15">
            <v>-0.08588929</v>
          </cell>
          <cell r="T15">
            <v>1.3728854</v>
          </cell>
          <cell r="U15">
            <v>-0.2083373</v>
          </cell>
        </row>
        <row r="16">
          <cell r="F16" t="str">
            <v>Cali</v>
          </cell>
          <cell r="G16">
            <v>-0.00323335</v>
          </cell>
          <cell r="H16">
            <v>2.6130586</v>
          </cell>
          <cell r="I16">
            <v>1.93121923</v>
          </cell>
          <cell r="K16">
            <v>0.01678243</v>
          </cell>
          <cell r="L16">
            <v>2.55371873</v>
          </cell>
          <cell r="M16">
            <v>2.05511909</v>
          </cell>
          <cell r="O16">
            <v>-0.01895963</v>
          </cell>
          <cell r="P16">
            <v>2.65974645</v>
          </cell>
          <cell r="Q16">
            <v>1.83404801</v>
          </cell>
          <cell r="S16">
            <v>0.01555344</v>
          </cell>
          <cell r="T16">
            <v>2.7318922</v>
          </cell>
          <cell r="U16">
            <v>2.13098102</v>
          </cell>
        </row>
        <row r="17">
          <cell r="F17" t="str">
            <v>Nacional</v>
          </cell>
          <cell r="G17">
            <v>-0.07427812</v>
          </cell>
          <cell r="H17">
            <v>2.57190016</v>
          </cell>
          <cell r="I17">
            <v>1.25702089</v>
          </cell>
          <cell r="K17">
            <v>-0.03820798</v>
          </cell>
          <cell r="L17">
            <v>2.58711644</v>
          </cell>
          <cell r="M17">
            <v>1.5229285</v>
          </cell>
          <cell r="O17">
            <v>-0.09555826</v>
          </cell>
          <cell r="P17">
            <v>2.56316094</v>
          </cell>
          <cell r="Q17">
            <v>1.10092279</v>
          </cell>
          <cell r="S17">
            <v>-0.03108495</v>
          </cell>
          <cell r="T17">
            <v>2.89140785</v>
          </cell>
          <cell r="U17">
            <v>1.72783711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-0.11096772</v>
          </cell>
          <cell r="G2">
            <v>2.34762479</v>
          </cell>
          <cell r="H2">
            <v>0.38797055</v>
          </cell>
          <cell r="L2">
            <v>97.6736891</v>
          </cell>
          <cell r="M2">
            <v>59.78711009</v>
          </cell>
          <cell r="N2">
            <v>20.34614238</v>
          </cell>
        </row>
        <row r="3">
          <cell r="D3" t="str">
            <v>Mano de obra</v>
          </cell>
          <cell r="E3">
            <v>28.50565764</v>
          </cell>
          <cell r="F3">
            <v>0.04999539</v>
          </cell>
          <cell r="G3">
            <v>3.59517422</v>
          </cell>
          <cell r="H3">
            <v>3.70153099</v>
          </cell>
          <cell r="L3">
            <v>-19.67944261</v>
          </cell>
          <cell r="M3">
            <v>40.51707552</v>
          </cell>
          <cell r="N3">
            <v>84.17095439</v>
          </cell>
        </row>
        <row r="4">
          <cell r="D4" t="str">
            <v>Maquinaria y equipo</v>
          </cell>
          <cell r="E4">
            <v>5.44193075</v>
          </cell>
          <cell r="F4">
            <v>-0.30366444</v>
          </cell>
          <cell r="G4">
            <v>-0.14182164</v>
          </cell>
          <cell r="H4">
            <v>-1.03338078</v>
          </cell>
          <cell r="L4">
            <v>22.00575351</v>
          </cell>
          <cell r="M4">
            <v>-0.30418521</v>
          </cell>
          <cell r="N4">
            <v>-4.51709677</v>
          </cell>
        </row>
        <row r="5">
          <cell r="D5" t="str">
            <v>Total</v>
          </cell>
          <cell r="E5">
            <v>100</v>
          </cell>
          <cell r="F5">
            <v>-0.07427812</v>
          </cell>
          <cell r="G5">
            <v>2.57190016</v>
          </cell>
          <cell r="H5">
            <v>1.25702089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-0.05828106</v>
          </cell>
          <cell r="G2">
            <v>2.73220746</v>
          </cell>
          <cell r="H2">
            <v>0.66861293</v>
          </cell>
          <cell r="I2">
            <v>-0.03333039</v>
          </cell>
          <cell r="J2">
            <v>1.56451942</v>
          </cell>
          <cell r="K2">
            <v>0.38629163</v>
          </cell>
        </row>
        <row r="3">
          <cell r="F3">
            <v>0.04854178</v>
          </cell>
          <cell r="G3">
            <v>3.6690011</v>
          </cell>
          <cell r="H3">
            <v>3.79721446</v>
          </cell>
          <cell r="I3">
            <v>0.01796071</v>
          </cell>
          <cell r="J3">
            <v>1.34844026</v>
          </cell>
          <cell r="K3">
            <v>1.37807518</v>
          </cell>
        </row>
        <row r="4">
          <cell r="F4">
            <v>-0.27046737</v>
          </cell>
          <cell r="G4">
            <v>-0.36005821</v>
          </cell>
          <cell r="H4">
            <v>-0.61568453</v>
          </cell>
          <cell r="I4">
            <v>-0.01571528</v>
          </cell>
          <cell r="J4">
            <v>-0.02155184</v>
          </cell>
          <cell r="K4">
            <v>-0.0365297</v>
          </cell>
        </row>
        <row r="5">
          <cell r="F5">
            <v>-0.03108495</v>
          </cell>
          <cell r="G5">
            <v>2.89140785</v>
          </cell>
          <cell r="H5">
            <v>1.72783711</v>
          </cell>
          <cell r="I5">
            <v>-0.03149876</v>
          </cell>
          <cell r="J5">
            <v>2.89140785</v>
          </cell>
          <cell r="K5">
            <v>1.72783711</v>
          </cell>
        </row>
        <row r="6">
          <cell r="F6">
            <v>-0.06578823</v>
          </cell>
          <cell r="G6">
            <v>2.35105725</v>
          </cell>
          <cell r="H6">
            <v>0.60439758</v>
          </cell>
          <cell r="I6">
            <v>-0.04062163</v>
          </cell>
          <cell r="J6">
            <v>1.45463148</v>
          </cell>
          <cell r="K6">
            <v>0.37649497</v>
          </cell>
        </row>
        <row r="7">
          <cell r="F7">
            <v>0.05372883</v>
          </cell>
          <cell r="G7">
            <v>3.4458013</v>
          </cell>
          <cell r="H7">
            <v>3.62487431</v>
          </cell>
          <cell r="I7">
            <v>0.01778562</v>
          </cell>
          <cell r="J7">
            <v>1.13222077</v>
          </cell>
          <cell r="K7">
            <v>1.17666817</v>
          </cell>
        </row>
        <row r="8">
          <cell r="F8">
            <v>-0.29840438</v>
          </cell>
          <cell r="G8">
            <v>0.00501247</v>
          </cell>
          <cell r="H8">
            <v>-0.5762862</v>
          </cell>
          <cell r="I8">
            <v>-0.01537197</v>
          </cell>
          <cell r="J8">
            <v>0.00026419</v>
          </cell>
          <cell r="K8">
            <v>-0.03023464</v>
          </cell>
        </row>
        <row r="9">
          <cell r="F9">
            <v>-0.03820798</v>
          </cell>
          <cell r="G9">
            <v>2.58711644</v>
          </cell>
          <cell r="H9">
            <v>1.5229285</v>
          </cell>
          <cell r="I9">
            <v>-0.01416613</v>
          </cell>
          <cell r="J9">
            <v>0.95645708</v>
          </cell>
          <cell r="K9">
            <v>0.56302674</v>
          </cell>
        </row>
        <row r="10">
          <cell r="F10">
            <v>-0.13535067</v>
          </cell>
          <cell r="G10">
            <v>2.34603608</v>
          </cell>
          <cell r="H10">
            <v>0.27163264</v>
          </cell>
          <cell r="I10">
            <v>-0.09138914</v>
          </cell>
          <cell r="J10">
            <v>1.58677823</v>
          </cell>
          <cell r="K10">
            <v>0.1848503</v>
          </cell>
        </row>
        <row r="11">
          <cell r="F11">
            <v>0.04729477</v>
          </cell>
          <cell r="G11">
            <v>3.70369952</v>
          </cell>
          <cell r="H11">
            <v>3.75718564</v>
          </cell>
          <cell r="I11">
            <v>0.01275095</v>
          </cell>
          <cell r="J11">
            <v>0.98896968</v>
          </cell>
          <cell r="K11">
            <v>0.98843855</v>
          </cell>
        </row>
        <row r="12">
          <cell r="F12">
            <v>-0.30657147</v>
          </cell>
          <cell r="G12">
            <v>-0.2223367</v>
          </cell>
          <cell r="H12">
            <v>-1.28297953</v>
          </cell>
          <cell r="I12">
            <v>-0.01692007</v>
          </cell>
          <cell r="J12">
            <v>-0.01258698</v>
          </cell>
          <cell r="K12">
            <v>-0.07236607</v>
          </cell>
        </row>
        <row r="13">
          <cell r="F13">
            <v>-0.09555826</v>
          </cell>
          <cell r="G13">
            <v>2.56316094</v>
          </cell>
          <cell r="H13">
            <v>1.10092279</v>
          </cell>
          <cell r="I13">
            <v>-0.06012945</v>
          </cell>
          <cell r="J13">
            <v>1.61556021</v>
          </cell>
          <cell r="K13">
            <v>0.69391158</v>
          </cell>
        </row>
        <row r="14">
          <cell r="F14">
            <v>-0.11096772</v>
          </cell>
          <cell r="G14">
            <v>2.34762479</v>
          </cell>
          <cell r="H14">
            <v>0.38797055</v>
          </cell>
        </row>
        <row r="15">
          <cell r="F15">
            <v>0.04999539</v>
          </cell>
          <cell r="G15">
            <v>3.59517422</v>
          </cell>
          <cell r="H15">
            <v>3.70153099</v>
          </cell>
        </row>
        <row r="16">
          <cell r="F16">
            <v>-0.30366444</v>
          </cell>
          <cell r="G16">
            <v>-0.14182164</v>
          </cell>
          <cell r="H16">
            <v>-1.03338078</v>
          </cell>
        </row>
        <row r="17">
          <cell r="F17">
            <v>-0.07427812</v>
          </cell>
          <cell r="G17">
            <v>2.57190016</v>
          </cell>
          <cell r="H17">
            <v>1.25702089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zoomScalePageLayoutView="0" workbookViewId="0" topLeftCell="A1">
      <selection activeCell="P34" sqref="P34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1999 - 2010 (julio)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1999</v>
      </c>
      <c r="B9" s="31">
        <f>INDEX('[1]Indices'!$A$8:$S$493,MATCH('[1]Graf_generales'!$B3,'[1]Indices'!$A$8:$A$493,),MATCH('[1]Indices'!E$8,'[1]Indices'!$A$8:$S$8,))</f>
        <v>0.11381570960301526</v>
      </c>
      <c r="C9" s="31">
        <f>INDEX('[1]Indices'!$A$8:$S$493,MATCH('[1]Graf_generales'!$B3,'[1]Indices'!$A$8:$A$493,),MATCH('[1]Indices'!F$8,'[1]Indices'!$A$8:$S$8,))</f>
        <v>5.819418378967982</v>
      </c>
      <c r="D9" s="31">
        <f>INDEX('[1]Indices'!$A$8:$S$493,MATCH('[1]Graf_generales'!$B3,'[1]Indices'!$A$8:$A$493,),MATCH('[1]Indices'!G$8,'[1]Indices'!$A$8:$S$8,))</f>
        <v>11.257083108472761</v>
      </c>
      <c r="E9" s="31"/>
      <c r="F9" s="31">
        <f>INDEX('[1]Indices'!$A$8:$S$493,MATCH('[1]Graf_generales'!$B3,'[1]Indices'!$A$8:$A$493,),MATCH('[1]Indices'!I$8,'[1]Indices'!$A$8:$S$8,))</f>
        <v>0.1391170507185318</v>
      </c>
      <c r="G9" s="31">
        <f>INDEX('[1]Indices'!$A$8:$S$493,MATCH('[1]Graf_generales'!$B3,'[1]Indices'!$A$8:$A$493,),MATCH('[1]Indices'!J$8,'[1]Indices'!$A$8:$S$8,))</f>
        <v>6.845313289540169</v>
      </c>
      <c r="H9" s="31">
        <f>INDEX('[1]Indices'!$A$8:$S$493,MATCH('[1]Graf_generales'!$B3,'[1]Indices'!$A$8:$A$493,),MATCH('[1]Indices'!K$8,'[1]Indices'!$A$8:$S$8,))</f>
        <v>12.425022846224113</v>
      </c>
      <c r="I9" s="31"/>
      <c r="J9" s="31">
        <f>INDEX('[1]Indices'!$A$8:$S$493,MATCH('[1]Graf_generales'!$B3,'[1]Indices'!$A$8:$A$493,),MATCH('[1]Indices'!M$8,'[1]Indices'!$A$8:$S$8,))</f>
        <v>0.10137003133252631</v>
      </c>
      <c r="K9" s="31">
        <f>INDEX('[1]Indices'!$A$8:$S$493,MATCH('[1]Graf_generales'!$B3,'[1]Indices'!$A$8:$A$493,),MATCH('[1]Indices'!N$8,'[1]Indices'!$A$8:$S$8,))</f>
        <v>5.324908288757067</v>
      </c>
      <c r="L9" s="31">
        <f>INDEX('[1]Indices'!$A$8:$S$493,MATCH('[1]Graf_generales'!$B3,'[1]Indices'!$A$8:$A$493,),MATCH('[1]Indices'!O$8,'[1]Indices'!$A$8:$S$8,))</f>
        <v>10.695178083122432</v>
      </c>
      <c r="M9" s="31">
        <f>INDEX('[1]Indices'!$A$8:$S$493,MATCH('[1]Graf_generales'!$B3,'[1]Indices'!$A$8:$A$493,),MATCH('[1]Indices'!P$8,'[1]Indices'!$A$8:$S$8,))</f>
        <v>0</v>
      </c>
      <c r="N9" s="31" t="str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- -</v>
      </c>
      <c r="O9" s="31" t="str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- -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2000</v>
      </c>
      <c r="B10" s="31">
        <f>INDEX('[1]Indices'!$A$8:$S$493,MATCH('[1]Graf_generales'!$B4,'[1]Indices'!$A$8:$A$493,),MATCH('[1]Indices'!E$8,'[1]Indices'!$A$8:$S$8,))</f>
        <v>0.5172397411901036</v>
      </c>
      <c r="C10" s="31">
        <f>INDEX('[1]Indices'!$A$8:$S$493,MATCH('[1]Graf_generales'!$B4,'[1]Indices'!$A$8:$A$493,),MATCH('[1]Indices'!F$8,'[1]Indices'!$A$8:$S$8,))</f>
        <v>5.795400000000001</v>
      </c>
      <c r="D10" s="31">
        <f>INDEX('[1]Indices'!$A$8:$S$493,MATCH('[1]Graf_generales'!$B4,'[1]Indices'!$A$8:$A$493,),MATCH('[1]Indices'!G$8,'[1]Indices'!$A$8:$S$8,))</f>
        <v>10.115674175016268</v>
      </c>
      <c r="E10" s="31"/>
      <c r="F10" s="31">
        <f>INDEX('[1]Indices'!$A$8:$S$493,MATCH('[1]Graf_generales'!$B4,'[1]Indices'!$A$8:$A$493,),MATCH('[1]Indices'!I$8,'[1]Indices'!$A$8:$S$8,))</f>
        <v>0.5492931018123204</v>
      </c>
      <c r="G10" s="31">
        <f>INDEX('[1]Indices'!$A$8:$S$493,MATCH('[1]Graf_generales'!$B4,'[1]Indices'!$A$8:$A$493,),MATCH('[1]Indices'!J$8,'[1]Indices'!$A$8:$S$8,))</f>
        <v>5.968900000000005</v>
      </c>
      <c r="H10" s="31">
        <f>INDEX('[1]Indices'!$A$8:$S$493,MATCH('[1]Graf_generales'!$B4,'[1]Indices'!$A$8:$A$493,),MATCH('[1]Indices'!K$8,'[1]Indices'!$A$8:$S$8,))</f>
        <v>9.71820976456852</v>
      </c>
      <c r="I10" s="31"/>
      <c r="J10" s="31">
        <f>INDEX('[1]Indices'!$A$8:$S$493,MATCH('[1]Graf_generales'!$B4,'[1]Indices'!$A$8:$A$493,),MATCH('[1]Indices'!M$8,'[1]Indices'!$A$8:$S$8,))</f>
        <v>0.49833839658836854</v>
      </c>
      <c r="K10" s="31">
        <f>INDEX('[1]Indices'!$A$8:$S$493,MATCH('[1]Graf_generales'!$B4,'[1]Indices'!$A$8:$A$493,),MATCH('[1]Indices'!N$8,'[1]Indices'!$A$8:$S$8,))</f>
        <v>5.6936000000000035</v>
      </c>
      <c r="L10" s="31">
        <f>INDEX('[1]Indices'!$A$8:$S$493,MATCH('[1]Graf_generales'!$B4,'[1]Indices'!$A$8:$A$493,),MATCH('[1]Indices'!O$8,'[1]Indices'!$A$8:$S$8,))</f>
        <v>10.29278141590205</v>
      </c>
      <c r="M10" s="31">
        <f>INDEX('[1]Indices'!$A$8:$S$493,MATCH('[1]Graf_generales'!$B4,'[1]Indices'!$A$8:$A$493,),MATCH('[1]Indices'!P$8,'[1]Indices'!$A$8:$S$8,))</f>
        <v>105.835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0.5248740530231057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5.834999999999994</v>
      </c>
      <c r="P10" s="31" t="str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- -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2001</v>
      </c>
      <c r="B11" s="31">
        <f>INDEX('[1]Indices'!$A$8:$S$493,MATCH('[1]Graf_generales'!$B5,'[1]Indices'!$A$8:$A$493,),MATCH('[1]Indices'!E$8,'[1]Indices'!$A$8:$S$8,))</f>
        <v>0.9809640232256349</v>
      </c>
      <c r="C11" s="31">
        <f>INDEX('[1]Indices'!$A$8:$S$493,MATCH('[1]Graf_generales'!$B5,'[1]Indices'!$A$8:$A$493,),MATCH('[1]Indices'!F$8,'[1]Indices'!$A$8:$S$8,))</f>
        <v>7.138553372274724</v>
      </c>
      <c r="D11" s="31">
        <f>INDEX('[1]Indices'!$A$8:$S$493,MATCH('[1]Graf_generales'!$B5,'[1]Indices'!$A$8:$A$493,),MATCH('[1]Indices'!G$8,'[1]Indices'!$A$8:$S$8,))</f>
        <v>10.99519395928367</v>
      </c>
      <c r="E11" s="31"/>
      <c r="F11" s="31">
        <f>INDEX('[1]Indices'!$A$8:$S$493,MATCH('[1]Graf_generales'!$B5,'[1]Indices'!$A$8:$A$493,),MATCH('[1]Indices'!I$8,'[1]Indices'!$A$8:$S$8,))</f>
        <v>0.8610333850344635</v>
      </c>
      <c r="G11" s="31">
        <f>INDEX('[1]Indices'!$A$8:$S$493,MATCH('[1]Graf_generales'!$B5,'[1]Indices'!$A$8:$A$493,),MATCH('[1]Indices'!J$8,'[1]Indices'!$A$8:$S$8,))</f>
        <v>7.035422387142626</v>
      </c>
      <c r="H11" s="31">
        <f>INDEX('[1]Indices'!$A$8:$S$493,MATCH('[1]Graf_generales'!$B5,'[1]Indices'!$A$8:$A$493,),MATCH('[1]Indices'!K$8,'[1]Indices'!$A$8:$S$8,))</f>
        <v>10.746069922401755</v>
      </c>
      <c r="I11" s="31"/>
      <c r="J11" s="31">
        <f>INDEX('[1]Indices'!$A$8:$S$493,MATCH('[1]Graf_generales'!$B5,'[1]Indices'!$A$8:$A$493,),MATCH('[1]Indices'!M$8,'[1]Indices'!$A$8:$S$8,))</f>
        <v>1.0514572235101094</v>
      </c>
      <c r="K11" s="31">
        <f>INDEX('[1]Indices'!$A$8:$S$493,MATCH('[1]Graf_generales'!$B5,'[1]Indices'!$A$8:$A$493,),MATCH('[1]Indices'!N$8,'[1]Indices'!$A$8:$S$8,))</f>
        <v>7.199262954127583</v>
      </c>
      <c r="L11" s="31">
        <f>INDEX('[1]Indices'!$A$8:$S$493,MATCH('[1]Graf_generales'!$B5,'[1]Indices'!$A$8:$A$493,),MATCH('[1]Indices'!O$8,'[1]Indices'!$A$8:$S$8,))</f>
        <v>11.141942359802288</v>
      </c>
      <c r="M11" s="31">
        <f>INDEX('[1]Indices'!$A$8:$S$493,MATCH('[1]Graf_generales'!$B5,'[1]Indices'!$A$8:$A$493,),MATCH('[1]Indices'!P$8,'[1]Indices'!$A$8:$S$8,))</f>
        <v>117.1101301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1.0350447960489804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7.230198260768024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10.653498464591122</v>
      </c>
    </row>
    <row r="12" spans="1:16" ht="14.25" customHeight="1">
      <c r="A12" s="19">
        <f>INDEX('[1]Indices'!$A$8:$S$493,MATCH('[1]Graf_generales'!$B6,'[1]Indices'!$A$8:$A$493,),MATCH('[1]Indices'!B$8,'[1]Indices'!$A$8:$S$8,))</f>
        <v>2002</v>
      </c>
      <c r="B12" s="31">
        <f>INDEX('[1]Indices'!$A$8:$S$493,MATCH('[1]Graf_generales'!$B6,'[1]Indices'!$A$8:$A$493,),MATCH('[1]Indices'!E$8,'[1]Indices'!$A$8:$S$8,))</f>
        <v>0.17842064045981187</v>
      </c>
      <c r="C12" s="31">
        <f>INDEX('[1]Indices'!$A$8:$S$493,MATCH('[1]Graf_generales'!$B6,'[1]Indices'!$A$8:$A$493,),MATCH('[1]Indices'!F$8,'[1]Indices'!$A$8:$S$8,))</f>
        <v>3.950208996311808</v>
      </c>
      <c r="D12" s="31">
        <f>INDEX('[1]Indices'!$A$8:$S$493,MATCH('[1]Graf_generales'!$B6,'[1]Indices'!$A$8:$A$493,),MATCH('[1]Indices'!G$8,'[1]Indices'!$A$8:$S$8,))</f>
        <v>5.02801849805401</v>
      </c>
      <c r="E12" s="31"/>
      <c r="F12" s="31">
        <f>INDEX('[1]Indices'!$A$8:$S$493,MATCH('[1]Graf_generales'!$B6,'[1]Indices'!$A$8:$A$493,),MATCH('[1]Indices'!I$8,'[1]Indices'!$A$8:$S$8,))</f>
        <v>0.19481640022777988</v>
      </c>
      <c r="G12" s="31">
        <f>INDEX('[1]Indices'!$A$8:$S$493,MATCH('[1]Graf_generales'!$B6,'[1]Indices'!$A$8:$A$493,),MATCH('[1]Indices'!J$8,'[1]Indices'!$A$8:$S$8,))</f>
        <v>4.172110580690729</v>
      </c>
      <c r="H12" s="31">
        <f>INDEX('[1]Indices'!$A$8:$S$493,MATCH('[1]Graf_generales'!$B6,'[1]Indices'!$A$8:$A$493,),MATCH('[1]Indices'!K$8,'[1]Indices'!$A$8:$S$8,))</f>
        <v>5.053349429362134</v>
      </c>
      <c r="I12" s="31"/>
      <c r="J12" s="31">
        <f>INDEX('[1]Indices'!$A$8:$S$493,MATCH('[1]Graf_generales'!$B6,'[1]Indices'!$A$8:$A$493,),MATCH('[1]Indices'!M$8,'[1]Indices'!$A$8:$S$8,))</f>
        <v>0.1688056430860757</v>
      </c>
      <c r="K12" s="31">
        <f>INDEX('[1]Indices'!$A$8:$S$493,MATCH('[1]Graf_generales'!$B6,'[1]Indices'!$A$8:$A$493,),MATCH('[1]Indices'!N$8,'[1]Indices'!$A$8:$S$8,))</f>
        <v>3.8207052040448413</v>
      </c>
      <c r="L12" s="31">
        <f>INDEX('[1]Indices'!$A$8:$S$493,MATCH('[1]Graf_generales'!$B6,'[1]Indices'!$A$8:$A$493,),MATCH('[1]Indices'!O$8,'[1]Indices'!$A$8:$S$8,))</f>
        <v>5.013347255621982</v>
      </c>
      <c r="M12" s="31">
        <f>INDEX('[1]Indices'!$A$8:$S$493,MATCH('[1]Graf_generales'!$B6,'[1]Indices'!$A$8:$A$493,),MATCH('[1]Indices'!P$8,'[1]Indices'!$A$8:$S$8,))</f>
        <v>123.14577244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0.17315510855267538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4.302406904630248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5.153817466384998</v>
      </c>
    </row>
    <row r="13" spans="1:16" ht="14.25" customHeight="1">
      <c r="A13" s="19">
        <f>INDEX('[1]Indices'!$A$8:$S$493,MATCH('[1]Graf_generales'!$B7,'[1]Indices'!$A$8:$A$493,),MATCH('[1]Indices'!B$8,'[1]Indices'!$A$8:$S$8,))</f>
        <v>2003</v>
      </c>
      <c r="B13" s="31">
        <f>INDEX('[1]Indices'!$A$8:$S$493,MATCH('[1]Graf_generales'!$B7,'[1]Indices'!$A$8:$A$493,),MATCH('[1]Indices'!E$8,'[1]Indices'!$A$8:$S$8,))</f>
        <v>0.1498599</v>
      </c>
      <c r="C13" s="31">
        <f>INDEX('[1]Indices'!$A$8:$S$493,MATCH('[1]Graf_generales'!$B7,'[1]Indices'!$A$8:$A$493,),MATCH('[1]Indices'!F$8,'[1]Indices'!$A$8:$S$8,))</f>
        <v>6.87731899</v>
      </c>
      <c r="D13" s="31">
        <f>INDEX('[1]Indices'!$A$8:$S$493,MATCH('[1]Graf_generales'!$B7,'[1]Indices'!$A$8:$A$493,),MATCH('[1]Indices'!G$8,'[1]Indices'!$A$8:$S$8,))</f>
        <v>9.59560142</v>
      </c>
      <c r="E13" s="31"/>
      <c r="F13" s="31">
        <f>INDEX('[1]Indices'!$A$8:$S$493,MATCH('[1]Graf_generales'!$B7,'[1]Indices'!$A$8:$A$493,),MATCH('[1]Indices'!I$8,'[1]Indices'!$A$8:$S$8,))</f>
        <v>0.14479838</v>
      </c>
      <c r="G13" s="31">
        <f>INDEX('[1]Indices'!$A$8:$S$493,MATCH('[1]Graf_generales'!$B7,'[1]Indices'!$A$8:$A$493,),MATCH('[1]Indices'!J$8,'[1]Indices'!$A$8:$S$8,))</f>
        <v>6.65760662</v>
      </c>
      <c r="H13" s="31">
        <f>INDEX('[1]Indices'!$A$8:$S$493,MATCH('[1]Graf_generales'!$B7,'[1]Indices'!$A$8:$A$493,),MATCH('[1]Indices'!K$8,'[1]Indices'!$A$8:$S$8,))</f>
        <v>9.17150497</v>
      </c>
      <c r="I13" s="31"/>
      <c r="J13" s="31">
        <f>INDEX('[1]Indices'!$A$8:$S$493,MATCH('[1]Graf_generales'!$B7,'[1]Indices'!$A$8:$A$493,),MATCH('[1]Indices'!M$8,'[1]Indices'!$A$8:$S$8,))</f>
        <v>0.15280831</v>
      </c>
      <c r="K13" s="31">
        <f>INDEX('[1]Indices'!$A$8:$S$493,MATCH('[1]Graf_generales'!$B7,'[1]Indices'!$A$8:$A$493,),MATCH('[1]Indices'!N$8,'[1]Indices'!$A$8:$S$8,))</f>
        <v>7.00599142</v>
      </c>
      <c r="L13" s="31">
        <f>INDEX('[1]Indices'!$A$8:$S$493,MATCH('[1]Graf_generales'!$B7,'[1]Indices'!$A$8:$A$493,),MATCH('[1]Indices'!O$8,'[1]Indices'!$A$8:$S$8,))</f>
        <v>9.84451014</v>
      </c>
      <c r="M13" s="31">
        <f>INDEX('[1]Indices'!$A$8:$S$493,MATCH('[1]Graf_generales'!$B7,'[1]Indices'!$A$8:$A$493,),MATCH('[1]Indices'!P$8,'[1]Indices'!$A$8:$S$8,))</f>
        <v>134.77680352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0.10496324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6.67325218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9.44492925</v>
      </c>
    </row>
    <row r="14" spans="1:16" ht="14.25" customHeight="1">
      <c r="A14" s="19">
        <f>INDEX('[1]Indices'!$A$8:$S$493,MATCH('[1]Graf_generales'!$B8,'[1]Indices'!$A$8:$A$493,),MATCH('[1]Indices'!B$8,'[1]Indices'!$A$8:$S$8,))</f>
        <v>2004</v>
      </c>
      <c r="B14" s="31">
        <f>INDEX('[1]Indices'!$A$8:$S$493,MATCH('[1]Graf_generales'!$B8,'[1]Indices'!$A$8:$A$493,),MATCH('[1]Indices'!E$8,'[1]Indices'!$A$8:$S$8,))</f>
        <v>0.2471579</v>
      </c>
      <c r="C14" s="31">
        <f>INDEX('[1]Indices'!$A$8:$S$493,MATCH('[1]Graf_generales'!$B8,'[1]Indices'!$A$8:$A$493,),MATCH('[1]Indices'!F$8,'[1]Indices'!$A$8:$S$8,))</f>
        <v>8.33210492</v>
      </c>
      <c r="D14" s="31">
        <f>INDEX('[1]Indices'!$A$8:$S$493,MATCH('[1]Graf_generales'!$B8,'[1]Indices'!$A$8:$A$493,),MATCH('[1]Indices'!G$8,'[1]Indices'!$A$8:$S$8,))</f>
        <v>10.19785316</v>
      </c>
      <c r="E14" s="31"/>
      <c r="F14" s="31">
        <f>INDEX('[1]Indices'!$A$8:$S$493,MATCH('[1]Graf_generales'!$B8,'[1]Indices'!$A$8:$A$493,),MATCH('[1]Indices'!I$8,'[1]Indices'!$A$8:$S$8,))</f>
        <v>0.25281837</v>
      </c>
      <c r="G14" s="31">
        <f>INDEX('[1]Indices'!$A$8:$S$493,MATCH('[1]Graf_generales'!$B8,'[1]Indices'!$A$8:$A$493,),MATCH('[1]Indices'!J$8,'[1]Indices'!$A$8:$S$8,))</f>
        <v>7.65249835</v>
      </c>
      <c r="H14" s="31">
        <f>INDEX('[1]Indices'!$A$8:$S$493,MATCH('[1]Graf_generales'!$B8,'[1]Indices'!$A$8:$A$493,),MATCH('[1]Indices'!K$8,'[1]Indices'!$A$8:$S$8,))</f>
        <v>9.25852057</v>
      </c>
      <c r="I14" s="31"/>
      <c r="J14" s="31">
        <f>INDEX('[1]Indices'!$A$8:$S$493,MATCH('[1]Graf_generales'!$B8,'[1]Indices'!$A$8:$A$493,),MATCH('[1]Indices'!M$8,'[1]Indices'!$A$8:$S$8,))</f>
        <v>0.24392775</v>
      </c>
      <c r="K14" s="31">
        <f>INDEX('[1]Indices'!$A$8:$S$493,MATCH('[1]Graf_generales'!$B8,'[1]Indices'!$A$8:$A$493,),MATCH('[1]Indices'!N$8,'[1]Indices'!$A$8:$S$8,))</f>
        <v>8.72659931</v>
      </c>
      <c r="L14" s="31">
        <f>INDEX('[1]Indices'!$A$8:$S$493,MATCH('[1]Graf_generales'!$B8,'[1]Indices'!$A$8:$A$493,),MATCH('[1]Indices'!O$8,'[1]Indices'!$A$8:$S$8,))</f>
        <v>10.7452231</v>
      </c>
      <c r="M14" s="31">
        <f>INDEX('[1]Indices'!$A$8:$S$493,MATCH('[1]Graf_generales'!$B8,'[1]Indices'!$A$8:$A$493,),MATCH('[1]Indices'!P$8,'[1]Indices'!$A$8:$S$8,))</f>
        <v>148.07794725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0.25003125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8.16815809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9.86901557</v>
      </c>
    </row>
    <row r="15" spans="1:16" ht="14.25" customHeight="1">
      <c r="A15" s="19">
        <f>INDEX('[1]Indices'!$A$8:$S$493,MATCH('[1]Graf_generales'!$B9,'[1]Indices'!$A$8:$A$493,),MATCH('[1]Indices'!B$8,'[1]Indices'!$A$8:$S$8,))</f>
        <v>2005</v>
      </c>
      <c r="B15" s="31">
        <f>INDEX('[1]Indices'!$A$8:$S$493,MATCH('[1]Graf_generales'!$B9,'[1]Indices'!$A$8:$A$493,),MATCH('[1]Indices'!E$8,'[1]Indices'!$A$8:$S$8,))</f>
        <v>-0.26351605</v>
      </c>
      <c r="C15" s="31">
        <f>INDEX('[1]Indices'!$A$8:$S$493,MATCH('[1]Graf_generales'!$B9,'[1]Indices'!$A$8:$A$493,),MATCH('[1]Indices'!F$8,'[1]Indices'!$A$8:$S$8,))</f>
        <v>2.66220937</v>
      </c>
      <c r="D15" s="31">
        <f>INDEX('[1]Indices'!$A$8:$S$493,MATCH('[1]Graf_generales'!$B9,'[1]Indices'!$A$8:$A$493,),MATCH('[1]Indices'!G$8,'[1]Indices'!$A$8:$S$8,))</f>
        <v>2.23498858</v>
      </c>
      <c r="E15" s="31"/>
      <c r="F15" s="31">
        <f>INDEX('[1]Indices'!$A$8:$S$493,MATCH('[1]Graf_generales'!$B9,'[1]Indices'!$A$8:$A$493,),MATCH('[1]Indices'!I$8,'[1]Indices'!$A$8:$S$8,))</f>
        <v>-0.16953504</v>
      </c>
      <c r="G15" s="31">
        <f>INDEX('[1]Indices'!$A$8:$S$493,MATCH('[1]Graf_generales'!$B9,'[1]Indices'!$A$8:$A$493,),MATCH('[1]Indices'!J$8,'[1]Indices'!$A$8:$S$8,))</f>
        <v>2.93310927</v>
      </c>
      <c r="H15" s="31">
        <f>INDEX('[1]Indices'!$A$8:$S$493,MATCH('[1]Graf_generales'!$B9,'[1]Indices'!$A$8:$A$493,),MATCH('[1]Indices'!K$8,'[1]Indices'!$A$8:$S$8,))</f>
        <v>2.28037917</v>
      </c>
      <c r="I15" s="31"/>
      <c r="J15" s="31">
        <f>INDEX('[1]Indices'!$A$8:$S$493,MATCH('[1]Graf_generales'!$B9,'[1]Indices'!$A$8:$A$493,),MATCH('[1]Indices'!M$8,'[1]Indices'!$A$8:$S$8,))</f>
        <v>-0.31749777</v>
      </c>
      <c r="K15" s="31">
        <f>INDEX('[1]Indices'!$A$8:$S$493,MATCH('[1]Graf_generales'!$B9,'[1]Indices'!$A$8:$A$493,),MATCH('[1]Indices'!N$8,'[1]Indices'!$A$8:$S$8,))</f>
        <v>2.5073009</v>
      </c>
      <c r="L15" s="31">
        <f>INDEX('[1]Indices'!$A$8:$S$493,MATCH('[1]Graf_generales'!$B9,'[1]Indices'!$A$8:$A$493,),MATCH('[1]Indices'!O$8,'[1]Indices'!$A$8:$S$8,))</f>
        <v>2.20918013</v>
      </c>
      <c r="M15" s="31">
        <f>INDEX('[1]Indices'!$A$8:$S$493,MATCH('[1]Graf_generales'!$B9,'[1]Indices'!$A$8:$A$493,),MATCH('[1]Indices'!P$8,'[1]Indices'!$A$8:$S$8,))</f>
        <v>152.06901362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-0.17790937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3.07874778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2.69524696</v>
      </c>
    </row>
    <row r="16" spans="1:16" ht="14.25" customHeight="1">
      <c r="A16" s="19">
        <f>INDEX('[1]Indices'!$A$8:$S$493,MATCH('[1]Graf_generales'!$B10,'[1]Indices'!$A$8:$A$493,),MATCH('[1]Indices'!B$8,'[1]Indices'!$A$8:$S$8,))</f>
        <v>2006</v>
      </c>
      <c r="B16" s="31">
        <f>INDEX('[1]Indices'!$A$8:$S$493,MATCH('[1]Graf_generales'!$B10,'[1]Indices'!$A$8:$A$493,),MATCH('[1]Indices'!E$8,'[1]Indices'!$A$8:$S$8,))</f>
        <v>1.12920334</v>
      </c>
      <c r="C16" s="31">
        <f>INDEX('[1]Indices'!$A$8:$S$493,MATCH('[1]Graf_generales'!$B10,'[1]Indices'!$A$8:$A$493,),MATCH('[1]Indices'!F$8,'[1]Indices'!$A$8:$S$8,))</f>
        <v>5.8592633</v>
      </c>
      <c r="D16" s="31">
        <f>INDEX('[1]Indices'!$A$8:$S$493,MATCH('[1]Graf_generales'!$B10,'[1]Indices'!$A$8:$A$493,),MATCH('[1]Indices'!G$8,'[1]Indices'!$A$8:$S$8,))</f>
        <v>5.89378179</v>
      </c>
      <c r="E16" s="31"/>
      <c r="F16" s="31">
        <f>INDEX('[1]Indices'!$A$8:$S$493,MATCH('[1]Graf_generales'!$B10,'[1]Indices'!$A$8:$A$493,),MATCH('[1]Indices'!I$8,'[1]Indices'!$A$8:$S$8,))</f>
        <v>0.98569361</v>
      </c>
      <c r="G16" s="31">
        <f>INDEX('[1]Indices'!$A$8:$S$493,MATCH('[1]Graf_generales'!$B10,'[1]Indices'!$A$8:$A$493,),MATCH('[1]Indices'!J$8,'[1]Indices'!$A$8:$S$8,))</f>
        <v>5.6300695</v>
      </c>
      <c r="H16" s="31">
        <f>INDEX('[1]Indices'!$A$8:$S$493,MATCH('[1]Graf_generales'!$B10,'[1]Indices'!$A$8:$A$493,),MATCH('[1]Indices'!K$8,'[1]Indices'!$A$8:$S$8,))</f>
        <v>5.68795064</v>
      </c>
      <c r="I16" s="31"/>
      <c r="J16" s="31">
        <f>INDEX('[1]Indices'!$A$8:$S$493,MATCH('[1]Graf_generales'!$B10,'[1]Indices'!$A$8:$A$493,),MATCH('[1]Indices'!M$8,'[1]Indices'!$A$8:$S$8,))</f>
        <v>1.21174968</v>
      </c>
      <c r="K16" s="31">
        <f>INDEX('[1]Indices'!$A$8:$S$493,MATCH('[1]Graf_generales'!$B10,'[1]Indices'!$A$8:$A$493,),MATCH('[1]Indices'!N$8,'[1]Indices'!$A$8:$S$8,))</f>
        <v>5.9911213</v>
      </c>
      <c r="L16" s="31">
        <f>INDEX('[1]Indices'!$A$8:$S$493,MATCH('[1]Graf_generales'!$B10,'[1]Indices'!$A$8:$A$493,),MATCH('[1]Indices'!O$8,'[1]Indices'!$A$8:$S$8,))</f>
        <v>6.01225311</v>
      </c>
      <c r="M16" s="31">
        <f>INDEX('[1]Indices'!$A$8:$S$493,MATCH('[1]Graf_generales'!$B10,'[1]Indices'!$A$8:$A$493,),MATCH('[1]Indices'!P$8,'[1]Indices'!$A$8:$S$8,))</f>
        <v>160.96520498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1.07540665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5.83794628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5.85010131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2007</v>
      </c>
      <c r="B17" s="31">
        <f>INDEX('[1]Indices'!$A$8:$S$493,MATCH('[1]Graf_generales'!$B11,'[1]Indices'!$A$8:$A$493,),MATCH('[1]Indices'!E$8,'[1]Indices'!$A$8:$S$8,))</f>
        <v>-0.10317849</v>
      </c>
      <c r="C17" s="31">
        <f>INDEX('[1]Indices'!$A$8:$S$493,MATCH('[1]Graf_generales'!$B11,'[1]Indices'!$A$8:$A$493,),MATCH('[1]Indices'!F$8,'[1]Indices'!$A$8:$S$8,))</f>
        <v>3.05070268</v>
      </c>
      <c r="D17" s="31">
        <f>INDEX('[1]Indices'!$A$8:$S$493,MATCH('[1]Graf_generales'!$B11,'[1]Indices'!$A$8:$A$493,),MATCH('[1]Indices'!G$8,'[1]Indices'!$A$8:$S$8,))</f>
        <v>3.80783721</v>
      </c>
      <c r="E17" s="31"/>
      <c r="F17" s="31">
        <f>INDEX('[1]Indices'!$A$8:$S$493,MATCH('[1]Graf_generales'!$B11,'[1]Indices'!$A$8:$A$493,),MATCH('[1]Indices'!I$8,'[1]Indices'!$A$8:$S$8,))</f>
        <v>0.02911593</v>
      </c>
      <c r="G17" s="31">
        <f>INDEX('[1]Indices'!$A$8:$S$493,MATCH('[1]Graf_generales'!$B11,'[1]Indices'!$A$8:$A$493,),MATCH('[1]Indices'!J$8,'[1]Indices'!$A$8:$S$8,))</f>
        <v>3.49984408</v>
      </c>
      <c r="H17" s="31">
        <f>INDEX('[1]Indices'!$A$8:$S$493,MATCH('[1]Graf_generales'!$B11,'[1]Indices'!$A$8:$A$493,),MATCH('[1]Indices'!K$8,'[1]Indices'!$A$8:$S$8,))</f>
        <v>4.42198074</v>
      </c>
      <c r="I17" s="31"/>
      <c r="J17" s="31">
        <f>INDEX('[1]Indices'!$A$8:$S$493,MATCH('[1]Graf_generales'!$B11,'[1]Indices'!$A$8:$A$493,),MATCH('[1]Indices'!M$8,'[1]Indices'!$A$8:$S$8,))</f>
        <v>-0.17959627</v>
      </c>
      <c r="K17" s="31">
        <f>INDEX('[1]Indices'!$A$8:$S$493,MATCH('[1]Graf_generales'!$B11,'[1]Indices'!$A$8:$A$493,),MATCH('[1]Indices'!N$8,'[1]Indices'!$A$8:$S$8,))</f>
        <v>2.79256312</v>
      </c>
      <c r="L17" s="31">
        <f>INDEX('[1]Indices'!$A$8:$S$493,MATCH('[1]Graf_generales'!$B11,'[1]Indices'!$A$8:$A$493,),MATCH('[1]Indices'!O$8,'[1]Indices'!$A$8:$S$8,))</f>
        <v>3.45558336</v>
      </c>
      <c r="M17" s="31">
        <f>INDEX('[1]Indices'!$A$8:$S$493,MATCH('[1]Graf_generales'!$B11,'[1]Indices'!$A$8:$A$493,),MATCH('[1]Indices'!P$8,'[1]Indices'!$A$8:$S$8,))</f>
        <v>167.6729456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-0.06409026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3.45230529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4.16719913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2008</v>
      </c>
      <c r="B18" s="31">
        <f>INDEX('[1]Indices'!$A$8:$S$493,MATCH('[1]Graf_generales'!$B12,'[1]Indices'!$A$8:$A$493,),MATCH('[1]Indices'!E$8,'[1]Indices'!$A$8:$S$8,))</f>
        <v>0.32456832</v>
      </c>
      <c r="C18" s="31">
        <f>INDEX('[1]Indices'!$A$8:$S$493,MATCH('[1]Graf_generales'!$B12,'[1]Indices'!$A$8:$A$493,),MATCH('[1]Indices'!F$8,'[1]Indices'!$A$8:$S$8,))</f>
        <v>5.91823682</v>
      </c>
      <c r="D18" s="31">
        <f>INDEX('[1]Indices'!$A$8:$S$493,MATCH('[1]Graf_generales'!$B12,'[1]Indices'!$A$8:$A$493,),MATCH('[1]Indices'!G$8,'[1]Indices'!$A$8:$S$8,))</f>
        <v>7.12979777</v>
      </c>
      <c r="E18" s="31"/>
      <c r="F18" s="31">
        <f>INDEX('[1]Indices'!$A$8:$S$493,MATCH('[1]Graf_generales'!$B12,'[1]Indices'!$A$8:$A$493,),MATCH('[1]Indices'!I$8,'[1]Indices'!$A$8:$S$8,))</f>
        <v>0.24882791</v>
      </c>
      <c r="G18" s="31">
        <f>INDEX('[1]Indices'!$A$8:$S$493,MATCH('[1]Graf_generales'!$B12,'[1]Indices'!$A$8:$A$493,),MATCH('[1]Indices'!J$8,'[1]Indices'!$A$8:$S$8,))</f>
        <v>5.58604567</v>
      </c>
      <c r="H18" s="31">
        <f>INDEX('[1]Indices'!$A$8:$S$493,MATCH('[1]Graf_generales'!$B12,'[1]Indices'!$A$8:$A$493,),MATCH('[1]Indices'!K$8,'[1]Indices'!$A$8:$S$8,))</f>
        <v>6.9249434</v>
      </c>
      <c r="I18" s="31"/>
      <c r="J18" s="31">
        <f>INDEX('[1]Indices'!$A$8:$S$493,MATCH('[1]Graf_generales'!$B12,'[1]Indices'!$A$8:$A$493,),MATCH('[1]Indices'!M$8,'[1]Indices'!$A$8:$S$8,))</f>
        <v>0.36830151</v>
      </c>
      <c r="K18" s="31">
        <f>INDEX('[1]Indices'!$A$8:$S$493,MATCH('[1]Graf_generales'!$B12,'[1]Indices'!$A$8:$A$493,),MATCH('[1]Indices'!N$8,'[1]Indices'!$A$8:$S$8,))</f>
        <v>6.11116169</v>
      </c>
      <c r="L18" s="31">
        <f>INDEX('[1]Indices'!$A$8:$S$493,MATCH('[1]Graf_generales'!$B12,'[1]Indices'!$A$8:$A$493,),MATCH('[1]Indices'!O$8,'[1]Indices'!$A$8:$S$8,))</f>
        <v>7.24866387</v>
      </c>
      <c r="M18" s="31">
        <f>INDEX('[1]Indices'!$A$8:$S$493,MATCH('[1]Graf_generales'!$B12,'[1]Indices'!$A$8:$A$493,),MATCH('[1]Indices'!P$8,'[1]Indices'!$A$8:$S$8,))</f>
        <v>180.12657822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0.27873312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5.98796574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7.42733574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2009</v>
      </c>
      <c r="B19" s="31">
        <f>INDEX('[1]Indices'!$A$8:$S$493,MATCH('[1]Graf_generales'!$B13,'[1]Indices'!$A$8:$A$493,),MATCH('[1]Indices'!E$8,'[1]Indices'!$A$8:$S$8,))</f>
        <v>-0.01558131</v>
      </c>
      <c r="C19" s="31">
        <f>INDEX('[1]Indices'!$A$8:$S$493,MATCH('[1]Graf_generales'!$B13,'[1]Indices'!$A$8:$A$493,),MATCH('[1]Indices'!F$8,'[1]Indices'!$A$8:$S$8,))</f>
        <v>0.16368841</v>
      </c>
      <c r="D19" s="31">
        <f>INDEX('[1]Indices'!$A$8:$S$493,MATCH('[1]Graf_generales'!$B13,'[1]Indices'!$A$8:$A$493,),MATCH('[1]Indices'!G$8,'[1]Indices'!$A$8:$S$8,))</f>
        <v>-0.42828211</v>
      </c>
      <c r="E19" s="31"/>
      <c r="F19" s="31">
        <f>INDEX('[1]Indices'!$A$8:$S$493,MATCH('[1]Graf_generales'!$B13,'[1]Indices'!$A$8:$A$493,),MATCH('[1]Indices'!I$8,'[1]Indices'!$A$8:$S$8,))</f>
        <v>0.01119596</v>
      </c>
      <c r="G19" s="31">
        <f>INDEX('[1]Indices'!$A$8:$S$493,MATCH('[1]Graf_generales'!$B13,'[1]Indices'!$A$8:$A$493,),MATCH('[1]Indices'!J$8,'[1]Indices'!$A$8:$S$8,))</f>
        <v>0.91789437</v>
      </c>
      <c r="H19" s="31">
        <f>INDEX('[1]Indices'!$A$8:$S$493,MATCH('[1]Graf_generales'!$B13,'[1]Indices'!$A$8:$A$493,),MATCH('[1]Indices'!K$8,'[1]Indices'!$A$8:$S$8,))</f>
        <v>0.6663096</v>
      </c>
      <c r="I19" s="31"/>
      <c r="J19" s="31">
        <f>INDEX('[1]Indices'!$A$8:$S$493,MATCH('[1]Graf_generales'!$B13,'[1]Indices'!$A$8:$A$493,),MATCH('[1]Indices'!M$8,'[1]Indices'!$A$8:$S$8,))</f>
        <v>-0.03127091</v>
      </c>
      <c r="K19" s="31">
        <f>INDEX('[1]Indices'!$A$8:$S$493,MATCH('[1]Graf_generales'!$B13,'[1]Indices'!$A$8:$A$493,),MATCH('[1]Indices'!N$8,'[1]Indices'!$A$8:$S$8,))</f>
        <v>-0.27390427</v>
      </c>
      <c r="L19" s="31">
        <f>INDEX('[1]Indices'!$A$8:$S$493,MATCH('[1]Graf_generales'!$B13,'[1]Indices'!$A$8:$A$493,),MATCH('[1]Indices'!O$8,'[1]Indices'!$A$8:$S$8,))</f>
        <v>-1.06004016</v>
      </c>
      <c r="M19" s="31">
        <f>INDEX('[1]Indices'!$A$8:$S$493,MATCH('[1]Graf_generales'!$B13,'[1]Indices'!$A$8:$A$493,),MATCH('[1]Indices'!P$8,'[1]Indices'!$A$8:$S$8,))</f>
        <v>180.17940916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-0.03923952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0.61293028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0.0293299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2010</v>
      </c>
      <c r="B20" s="34">
        <f>INDEX('[1]Indices'!$A$8:$S$493,MATCH('[1]Graf_generales'!$B14,'[1]Indices'!$A$8:$A$493,),MATCH('[1]Indices'!E$8,'[1]Indices'!$A$8:$S$8,))</f>
        <v>-0.07427812</v>
      </c>
      <c r="C20" s="34">
        <f>INDEX('[1]Indices'!$A$8:$S$493,MATCH('[1]Graf_generales'!$B14,'[1]Indices'!$A$8:$A$493,),MATCH('[1]Indices'!F$8,'[1]Indices'!$A$8:$S$8,))</f>
        <v>2.57190016</v>
      </c>
      <c r="D20" s="34">
        <f>INDEX('[1]Indices'!$A$8:$S$493,MATCH('[1]Graf_generales'!$B14,'[1]Indices'!$A$8:$A$493,),MATCH('[1]Indices'!G$8,'[1]Indices'!$A$8:$S$8,))</f>
        <v>1.25702089</v>
      </c>
      <c r="E20" s="35"/>
      <c r="F20" s="34">
        <f>INDEX('[1]Indices'!$A$8:$S$493,MATCH('[1]Graf_generales'!$B14,'[1]Indices'!$A$8:$A$493,),MATCH('[1]Indices'!I$8,'[1]Indices'!$A$8:$S$8,))</f>
        <v>-0.03820798</v>
      </c>
      <c r="G20" s="34">
        <f>INDEX('[1]Indices'!$A$8:$S$493,MATCH('[1]Graf_generales'!$B14,'[1]Indices'!$A$8:$A$493,),MATCH('[1]Indices'!J$8,'[1]Indices'!$A$8:$S$8,))</f>
        <v>2.58711644</v>
      </c>
      <c r="H20" s="34">
        <f>INDEX('[1]Indices'!$A$8:$S$493,MATCH('[1]Graf_generales'!$B14,'[1]Indices'!$A$8:$A$493,),MATCH('[1]Indices'!K$8,'[1]Indices'!$A$8:$S$8,))</f>
        <v>1.5229285</v>
      </c>
      <c r="I20" s="34"/>
      <c r="J20" s="34">
        <f>INDEX('[1]Indices'!$A$8:$S$493,MATCH('[1]Graf_generales'!$B14,'[1]Indices'!$A$8:$A$493,),MATCH('[1]Indices'!M$8,'[1]Indices'!$A$8:$S$8,))</f>
        <v>-0.09555826</v>
      </c>
      <c r="K20" s="34">
        <f>INDEX('[1]Indices'!$A$8:$S$493,MATCH('[1]Graf_generales'!$B14,'[1]Indices'!$A$8:$A$493,),MATCH('[1]Indices'!N$8,'[1]Indices'!$A$8:$S$8,))</f>
        <v>2.56316094</v>
      </c>
      <c r="L20" s="34">
        <f>INDEX('[1]Indices'!$A$8:$S$493,MATCH('[1]Graf_generales'!$B14,'[1]Indices'!$A$8:$A$493,),MATCH('[1]Indices'!O$8,'[1]Indices'!$A$8:$S$8,))</f>
        <v>1.10092279</v>
      </c>
      <c r="M20" s="36">
        <f>INDEX('[1]Indices'!$A$8:$S$493,MATCH('[1]Graf_generales'!$B14,'[1]Indices'!$A$8:$A$493,),MATCH('[1]Indices'!P$8,'[1]Indices'!$A$8:$S$8,))</f>
        <v>183.29261585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-0.03108495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2.89140785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1.72783711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40401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P34" sqref="P34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6" customWidth="1"/>
    <col min="13" max="13" width="2.140625" style="96" customWidth="1"/>
    <col min="14" max="14" width="7.7109375" style="96" customWidth="1"/>
    <col min="15" max="15" width="8.421875" style="96" customWidth="1"/>
    <col min="16" max="16" width="7.7109375" style="96" customWidth="1"/>
    <col min="17" max="17" width="7.8515625" style="97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Julio 2010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14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6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-0.07427812</v>
      </c>
      <c r="C8" s="79">
        <f>'[2]ciu_tipv_anx'!H17</f>
        <v>2.57190016</v>
      </c>
      <c r="D8" s="79">
        <f>'[2]ciu_tipv_anx'!I17</f>
        <v>1.25702089</v>
      </c>
      <c r="E8" s="80"/>
      <c r="F8" s="81">
        <f>'[2]ciu_tipv_anx'!K17</f>
        <v>-0.03820798</v>
      </c>
      <c r="G8" s="81">
        <f>'[2]ciu_tipv_anx'!L17</f>
        <v>2.58711644</v>
      </c>
      <c r="H8" s="81">
        <f>'[2]ciu_tipv_anx'!M17</f>
        <v>1.5229285</v>
      </c>
      <c r="I8" s="81"/>
      <c r="J8" s="81">
        <f>'[2]ciu_tipv_anx'!O17</f>
        <v>-0.09555826</v>
      </c>
      <c r="K8" s="81">
        <f>'[2]ciu_tipv_anx'!P17</f>
        <v>2.56316094</v>
      </c>
      <c r="L8" s="80">
        <f>'[2]ciu_tipv_anx'!Q17</f>
        <v>1.10092279</v>
      </c>
      <c r="M8" s="81"/>
      <c r="N8" s="81">
        <f>'[2]ciu_tipv_anx'!S17</f>
        <v>-0.03108495</v>
      </c>
      <c r="O8" s="81">
        <f>'[2]ciu_tipv_anx'!T17</f>
        <v>2.89140785</v>
      </c>
      <c r="P8" s="81">
        <f>'[2]ciu_tipv_anx'!U17</f>
        <v>1.72783711</v>
      </c>
      <c r="Q8" s="82"/>
      <c r="R8" s="83"/>
      <c r="S8" s="83"/>
      <c r="T8" s="83"/>
      <c r="U8" s="84"/>
      <c r="V8" s="84"/>
      <c r="W8" s="84"/>
      <c r="X8" s="84"/>
      <c r="Y8" s="84"/>
      <c r="Z8" s="85"/>
      <c r="AA8" s="85"/>
      <c r="AB8" s="85"/>
      <c r="AC8" s="85"/>
      <c r="AD8" s="85"/>
    </row>
    <row r="9" spans="1:30" s="53" customFormat="1" ht="14.25" customHeight="1">
      <c r="A9" s="87" t="str">
        <f>IF('[2]ciu_tipv_anx'!F2="bogotá, d.c.","Bogotá, D.C.",IF('[2]ciu_tipv_anx'!F2="santa marta","Santa Marta",'[2]ciu_tipv_anx'!F2))</f>
        <v>Medellín</v>
      </c>
      <c r="B9" s="88">
        <f>'[2]ciu_tipv_anx'!G2</f>
        <v>-0.15303446</v>
      </c>
      <c r="C9" s="88">
        <f>'[2]ciu_tipv_anx'!H2</f>
        <v>2.04575164</v>
      </c>
      <c r="D9" s="88">
        <f>'[2]ciu_tipv_anx'!I2</f>
        <v>1.16397811</v>
      </c>
      <c r="E9" s="31"/>
      <c r="F9" s="31">
        <f>'[2]ciu_tipv_anx'!K2</f>
        <v>-0.14976384</v>
      </c>
      <c r="G9" s="31">
        <f>'[2]ciu_tipv_anx'!L2</f>
        <v>2.0825204</v>
      </c>
      <c r="H9" s="31">
        <f>'[2]ciu_tipv_anx'!M2</f>
        <v>1.33331506</v>
      </c>
      <c r="I9" s="31"/>
      <c r="J9" s="31">
        <f>'[2]ciu_tipv_anx'!O2</f>
        <v>-0.15449703</v>
      </c>
      <c r="K9" s="31">
        <f>'[2]ciu_tipv_anx'!P2</f>
        <v>2.029317</v>
      </c>
      <c r="L9" s="31">
        <f>'[2]ciu_tipv_anx'!Q2</f>
        <v>1.08843257</v>
      </c>
      <c r="M9" s="31"/>
      <c r="N9" s="31">
        <f>'[2]ciu_tipv_anx'!S2</f>
        <v>-0.13523844</v>
      </c>
      <c r="O9" s="31">
        <f>'[2]ciu_tipv_anx'!T2</f>
        <v>2.23581058</v>
      </c>
      <c r="P9" s="31">
        <f>'[2]ciu_tipv_anx'!U2</f>
        <v>1.54594601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7" t="str">
        <f>IF('[2]ciu_tipv_anx'!F3="bogotá, d.c.","Bogotá, D.C.",IF('[2]ciu_tipv_anx'!F3="santa marta","Santa Marta",'[2]ciu_tipv_anx'!F3))</f>
        <v>Barranquilla</v>
      </c>
      <c r="B10" s="88">
        <f>'[2]ciu_tipv_anx'!G3</f>
        <v>0.01243889</v>
      </c>
      <c r="C10" s="88">
        <f>'[2]ciu_tipv_anx'!H3</f>
        <v>1.41571523</v>
      </c>
      <c r="D10" s="88">
        <f>'[2]ciu_tipv_anx'!I3</f>
        <v>1.1469886</v>
      </c>
      <c r="E10" s="31"/>
      <c r="F10" s="31">
        <f>'[2]ciu_tipv_anx'!K3</f>
        <v>0.03657562</v>
      </c>
      <c r="G10" s="31">
        <f>'[2]ciu_tipv_anx'!L3</f>
        <v>1.64953371</v>
      </c>
      <c r="H10" s="31">
        <f>'[2]ciu_tipv_anx'!M3</f>
        <v>1.53013951</v>
      </c>
      <c r="I10" s="31"/>
      <c r="J10" s="31">
        <f>'[2]ciu_tipv_anx'!O3</f>
        <v>0.00546374</v>
      </c>
      <c r="K10" s="31">
        <f>'[2]ciu_tipv_anx'!P3</f>
        <v>1.34832458</v>
      </c>
      <c r="L10" s="31">
        <f>'[2]ciu_tipv_anx'!Q3</f>
        <v>1.03676755</v>
      </c>
      <c r="M10" s="31"/>
      <c r="N10" s="31">
        <f>'[2]ciu_tipv_anx'!S3</f>
        <v>0.03857538</v>
      </c>
      <c r="O10" s="31">
        <f>'[2]ciu_tipv_anx'!T3</f>
        <v>1.50803778</v>
      </c>
      <c r="P10" s="31">
        <f>'[2]ciu_tipv_anx'!U3</f>
        <v>1.34150355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7" t="str">
        <f>IF('[2]ciu_tipv_anx'!F4="bogotá, d.c.","Bogotá, D.C.",IF('[2]ciu_tipv_anx'!F4="santa marta","Santa Marta",'[2]ciu_tipv_anx'!F4))</f>
        <v>Bogotá, D.C.</v>
      </c>
      <c r="B11" s="88">
        <f>'[2]ciu_tipv_anx'!G4</f>
        <v>-0.1013018</v>
      </c>
      <c r="C11" s="88">
        <f>'[2]ciu_tipv_anx'!H4</f>
        <v>2.77056534</v>
      </c>
      <c r="D11" s="88">
        <f>'[2]ciu_tipv_anx'!I4</f>
        <v>0.94444696</v>
      </c>
      <c r="E11" s="31"/>
      <c r="F11" s="31">
        <f>'[2]ciu_tipv_anx'!K4</f>
        <v>-0.02882249</v>
      </c>
      <c r="G11" s="31">
        <f>'[2]ciu_tipv_anx'!L4</f>
        <v>2.82646334</v>
      </c>
      <c r="H11" s="31">
        <f>'[2]ciu_tipv_anx'!M4</f>
        <v>1.14660645</v>
      </c>
      <c r="I11" s="31"/>
      <c r="J11" s="31">
        <f>'[2]ciu_tipv_anx'!O4</f>
        <v>-0.12849543</v>
      </c>
      <c r="K11" s="31">
        <f>'[2]ciu_tipv_anx'!P4</f>
        <v>2.74958764</v>
      </c>
      <c r="L11" s="31">
        <f>'[2]ciu_tipv_anx'!Q4</f>
        <v>0.86873128</v>
      </c>
      <c r="M11" s="31"/>
      <c r="N11" s="31">
        <f>'[2]ciu_tipv_anx'!S4</f>
        <v>-0.04838576</v>
      </c>
      <c r="O11" s="31">
        <f>'[2]ciu_tipv_anx'!T4</f>
        <v>3.09422181</v>
      </c>
      <c r="P11" s="31">
        <f>'[2]ciu_tipv_anx'!U4</f>
        <v>1.43461877</v>
      </c>
      <c r="Q11" s="82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7" t="str">
        <f>IF('[2]ciu_tipv_anx'!F5="bogotá, d.c.","Bogotá, D.C.",IF('[2]ciu_tipv_anx'!F5="santa marta","Santa Marta",'[2]ciu_tipv_anx'!F5))</f>
        <v>Cartagena</v>
      </c>
      <c r="B12" s="88">
        <f>'[2]ciu_tipv_anx'!G5</f>
        <v>-0.01599234</v>
      </c>
      <c r="C12" s="88">
        <f>'[2]ciu_tipv_anx'!H5</f>
        <v>0.98304457</v>
      </c>
      <c r="D12" s="88">
        <f>'[2]ciu_tipv_anx'!I5</f>
        <v>0.77705105</v>
      </c>
      <c r="E12" s="31"/>
      <c r="F12" s="31">
        <f>'[2]ciu_tipv_anx'!K5</f>
        <v>-0.0381976</v>
      </c>
      <c r="G12" s="31">
        <f>'[2]ciu_tipv_anx'!L5</f>
        <v>1.10045334</v>
      </c>
      <c r="H12" s="31">
        <f>'[2]ciu_tipv_anx'!M5</f>
        <v>0.96760176</v>
      </c>
      <c r="I12" s="31"/>
      <c r="J12" s="31">
        <f>'[2]ciu_tipv_anx'!O5</f>
        <v>-0.00229862</v>
      </c>
      <c r="K12" s="31">
        <f>'[2]ciu_tipv_anx'!P5</f>
        <v>0.91080173</v>
      </c>
      <c r="L12" s="31">
        <f>'[2]ciu_tipv_anx'!Q5</f>
        <v>0.65994089</v>
      </c>
      <c r="M12" s="31"/>
      <c r="N12" s="31">
        <f>'[2]ciu_tipv_anx'!S5</f>
        <v>-0.02465866</v>
      </c>
      <c r="O12" s="31">
        <f>'[2]ciu_tipv_anx'!T5</f>
        <v>0.939966</v>
      </c>
      <c r="P12" s="31">
        <f>'[2]ciu_tipv_anx'!U5</f>
        <v>0.80121752</v>
      </c>
      <c r="Q12" s="82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7" t="str">
        <f>IF('[2]ciu_tipv_anx'!F6="bogotá, d.c.","Bogotá, D.C.",IF('[2]ciu_tipv_anx'!F6="santa marta","Santa Marta",'[2]ciu_tipv_anx'!F6))</f>
        <v>Manizales</v>
      </c>
      <c r="B13" s="88">
        <f>'[2]ciu_tipv_anx'!G6</f>
        <v>-0.16196625</v>
      </c>
      <c r="C13" s="88">
        <f>'[2]ciu_tipv_anx'!H6</f>
        <v>4.25359709</v>
      </c>
      <c r="D13" s="88">
        <f>'[2]ciu_tipv_anx'!I6</f>
        <v>2.87267778</v>
      </c>
      <c r="E13" s="31"/>
      <c r="F13" s="31">
        <f>'[2]ciu_tipv_anx'!K6</f>
        <v>-0.17784347</v>
      </c>
      <c r="G13" s="31">
        <f>'[2]ciu_tipv_anx'!L6</f>
        <v>4.19053591</v>
      </c>
      <c r="H13" s="31">
        <f>'[2]ciu_tipv_anx'!M6</f>
        <v>3.14356873</v>
      </c>
      <c r="I13" s="31"/>
      <c r="J13" s="31">
        <f>'[2]ciu_tipv_anx'!O6</f>
        <v>-0.14993053</v>
      </c>
      <c r="K13" s="31">
        <f>'[2]ciu_tipv_anx'!P6</f>
        <v>4.30143853</v>
      </c>
      <c r="L13" s="31">
        <f>'[2]ciu_tipv_anx'!Q6</f>
        <v>2.66833149</v>
      </c>
      <c r="M13" s="31"/>
      <c r="N13" s="31">
        <f>'[2]ciu_tipv_anx'!S6</f>
        <v>-0.15584969</v>
      </c>
      <c r="O13" s="31">
        <f>'[2]ciu_tipv_anx'!T6</f>
        <v>4.49877848</v>
      </c>
      <c r="P13" s="31">
        <f>'[2]ciu_tipv_anx'!U6</f>
        <v>3.28244531</v>
      </c>
      <c r="Q13" s="82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7" t="str">
        <f>IF('[2]ciu_tipv_anx'!F7="bogotá, d.c.","Bogotá, D.C.",IF('[2]ciu_tipv_anx'!F7="santa marta","Santa Marta",'[2]ciu_tipv_anx'!F7))</f>
        <v>Popayán</v>
      </c>
      <c r="B14" s="88">
        <f>'[2]ciu_tipv_anx'!G7</f>
        <v>0.03883737</v>
      </c>
      <c r="C14" s="88">
        <f>'[2]ciu_tipv_anx'!H7</f>
        <v>3.15377423</v>
      </c>
      <c r="D14" s="88">
        <f>'[2]ciu_tipv_anx'!I7</f>
        <v>2.86102536</v>
      </c>
      <c r="E14" s="31"/>
      <c r="F14" s="31">
        <f>'[2]ciu_tipv_anx'!K7</f>
        <v>0.04026293</v>
      </c>
      <c r="G14" s="31">
        <f>'[2]ciu_tipv_anx'!L7</f>
        <v>3.14247256</v>
      </c>
      <c r="H14" s="31">
        <f>'[2]ciu_tipv_anx'!M7</f>
        <v>2.86763177</v>
      </c>
      <c r="I14" s="31"/>
      <c r="J14" s="31">
        <f>'[2]ciu_tipv_anx'!O7</f>
        <v>-0.02048696</v>
      </c>
      <c r="K14" s="31">
        <f>'[2]ciu_tipv_anx'!P7</f>
        <v>3.62658781</v>
      </c>
      <c r="L14" s="31">
        <f>'[2]ciu_tipv_anx'!Q7</f>
        <v>2.58668695</v>
      </c>
      <c r="M14" s="31"/>
      <c r="N14" s="31">
        <f>'[2]ciu_tipv_anx'!S7</f>
        <v>0.00363494</v>
      </c>
      <c r="O14" s="31">
        <f>'[2]ciu_tipv_anx'!T7</f>
        <v>3.93474321</v>
      </c>
      <c r="P14" s="31">
        <f>'[2]ciu_tipv_anx'!U7</f>
        <v>2.96825194</v>
      </c>
      <c r="Q14" s="82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7" t="str">
        <f>IF('[2]ciu_tipv_anx'!F8="bogotá, d.c.","Bogotá, D.C.",IF('[2]ciu_tipv_anx'!F8="santa marta","Santa Marta",'[2]ciu_tipv_anx'!F8))</f>
        <v>Neiva</v>
      </c>
      <c r="B15" s="88">
        <f>'[2]ciu_tipv_anx'!G8</f>
        <v>0.17233086</v>
      </c>
      <c r="C15" s="88">
        <f>'[2]ciu_tipv_anx'!H8</f>
        <v>2.51830351</v>
      </c>
      <c r="D15" s="88">
        <f>'[2]ciu_tipv_anx'!I8</f>
        <v>1.18463381</v>
      </c>
      <c r="E15" s="31"/>
      <c r="F15" s="31">
        <f>'[2]ciu_tipv_anx'!K8</f>
        <v>0.16080793</v>
      </c>
      <c r="G15" s="31">
        <f>'[2]ciu_tipv_anx'!L8</f>
        <v>2.46810461</v>
      </c>
      <c r="H15" s="31">
        <f>'[2]ciu_tipv_anx'!M8</f>
        <v>1.21385986</v>
      </c>
      <c r="I15" s="31"/>
      <c r="J15" s="31">
        <f>'[2]ciu_tipv_anx'!O8</f>
        <v>0.22437245</v>
      </c>
      <c r="K15" s="31">
        <f>'[2]ciu_tipv_anx'!P8</f>
        <v>2.74548913</v>
      </c>
      <c r="L15" s="31">
        <f>'[2]ciu_tipv_anx'!Q8</f>
        <v>1.0529323</v>
      </c>
      <c r="M15" s="31"/>
      <c r="N15" s="31">
        <f>'[2]ciu_tipv_anx'!S8</f>
        <v>0.17187055</v>
      </c>
      <c r="O15" s="31">
        <f>'[2]ciu_tipv_anx'!T8</f>
        <v>2.62983085</v>
      </c>
      <c r="P15" s="31">
        <f>'[2]ciu_tipv_anx'!U8</f>
        <v>1.3141495</v>
      </c>
      <c r="Q15" s="82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7" t="str">
        <f>IF('[2]ciu_tipv_anx'!F9="bogotá, d.c.","Bogotá, D.C.",IF('[2]ciu_tipv_anx'!F9="santa marta","Santa Marta",'[2]ciu_tipv_anx'!F9))</f>
        <v>Santa Marta</v>
      </c>
      <c r="B16" s="88">
        <f>'[2]ciu_tipv_anx'!G9</f>
        <v>-0.09493144</v>
      </c>
      <c r="C16" s="88">
        <f>'[2]ciu_tipv_anx'!H9</f>
        <v>1.84512666</v>
      </c>
      <c r="D16" s="88">
        <f>'[2]ciu_tipv_anx'!I9</f>
        <v>1.96870803</v>
      </c>
      <c r="E16" s="31"/>
      <c r="F16" s="31">
        <f>'[2]ciu_tipv_anx'!K9</f>
        <v>-0.08660543</v>
      </c>
      <c r="G16" s="31">
        <f>'[2]ciu_tipv_anx'!L9</f>
        <v>2.08602647</v>
      </c>
      <c r="H16" s="31">
        <f>'[2]ciu_tipv_anx'!M9</f>
        <v>2.32953289</v>
      </c>
      <c r="I16" s="31"/>
      <c r="J16" s="31">
        <f>'[2]ciu_tipv_anx'!O9</f>
        <v>-0.10094401</v>
      </c>
      <c r="K16" s="31">
        <f>'[2]ciu_tipv_anx'!P9</f>
        <v>1.6718422</v>
      </c>
      <c r="L16" s="31">
        <f>'[2]ciu_tipv_anx'!Q9</f>
        <v>1.70968002</v>
      </c>
      <c r="M16" s="31"/>
      <c r="N16" s="31">
        <f>'[2]ciu_tipv_anx'!S9</f>
        <v>-0.08536616</v>
      </c>
      <c r="O16" s="31">
        <f>'[2]ciu_tipv_anx'!T9</f>
        <v>1.99011943</v>
      </c>
      <c r="P16" s="31">
        <f>'[2]ciu_tipv_anx'!U9</f>
        <v>2.20587481</v>
      </c>
      <c r="Q16" s="82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7" t="str">
        <f>IF('[2]ciu_tipv_anx'!F10="bogotá, d.c.","Bogotá, D.C.",IF('[2]ciu_tipv_anx'!F10="santa marta","Santa Marta",'[2]ciu_tipv_anx'!F10))</f>
        <v>Pasto</v>
      </c>
      <c r="B17" s="88">
        <f>'[2]ciu_tipv_anx'!G10</f>
        <v>-0.33136393</v>
      </c>
      <c r="C17" s="88">
        <f>'[2]ciu_tipv_anx'!H10</f>
        <v>2.84389063</v>
      </c>
      <c r="D17" s="88">
        <f>'[2]ciu_tipv_anx'!I10</f>
        <v>1.9128585</v>
      </c>
      <c r="E17" s="31"/>
      <c r="F17" s="31">
        <f>'[2]ciu_tipv_anx'!K10</f>
        <v>-0.30929139</v>
      </c>
      <c r="G17" s="31">
        <f>'[2]ciu_tipv_anx'!L10</f>
        <v>2.76571299</v>
      </c>
      <c r="H17" s="31">
        <f>'[2]ciu_tipv_anx'!M10</f>
        <v>1.95856224</v>
      </c>
      <c r="I17" s="31"/>
      <c r="J17" s="31">
        <f>'[2]ciu_tipv_anx'!O10</f>
        <v>-0.38521406</v>
      </c>
      <c r="K17" s="31">
        <f>'[2]ciu_tipv_anx'!P10</f>
        <v>3.03526589</v>
      </c>
      <c r="L17" s="31">
        <f>'[2]ciu_tipv_anx'!Q10</f>
        <v>1.80144213</v>
      </c>
      <c r="M17" s="31"/>
      <c r="N17" s="31">
        <f>'[2]ciu_tipv_anx'!S10</f>
        <v>-0.27096056</v>
      </c>
      <c r="O17" s="31">
        <f>'[2]ciu_tipv_anx'!T10</f>
        <v>2.96795215</v>
      </c>
      <c r="P17" s="31">
        <f>'[2]ciu_tipv_anx'!U10</f>
        <v>2.17767165</v>
      </c>
      <c r="Q17" s="82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7" t="str">
        <f>IF('[2]ciu_tipv_anx'!F11="bogotá, d.c.","Bogotá, D.C.",IF('[2]ciu_tipv_anx'!F11="santa marta","Santa Marta",'[2]ciu_tipv_anx'!F11))</f>
        <v>Cúcuta</v>
      </c>
      <c r="B18" s="88">
        <f>'[2]ciu_tipv_anx'!G11</f>
        <v>-0.07586338</v>
      </c>
      <c r="C18" s="88">
        <f>'[2]ciu_tipv_anx'!H11</f>
        <v>2.32053587</v>
      </c>
      <c r="D18" s="88">
        <f>'[2]ciu_tipv_anx'!I11</f>
        <v>1.90883281</v>
      </c>
      <c r="E18" s="31"/>
      <c r="F18" s="31">
        <f>'[2]ciu_tipv_anx'!K11</f>
        <v>-0.06901252</v>
      </c>
      <c r="G18" s="31">
        <f>'[2]ciu_tipv_anx'!L11</f>
        <v>2.38455611</v>
      </c>
      <c r="H18" s="31">
        <f>'[2]ciu_tipv_anx'!M11</f>
        <v>1.96857226</v>
      </c>
      <c r="I18" s="31"/>
      <c r="J18" s="31">
        <f>'[2]ciu_tipv_anx'!O11</f>
        <v>-0.11096759</v>
      </c>
      <c r="K18" s="31">
        <f>'[2]ciu_tipv_anx'!P11</f>
        <v>1.99360464</v>
      </c>
      <c r="L18" s="31">
        <f>'[2]ciu_tipv_anx'!Q11</f>
        <v>1.60368865</v>
      </c>
      <c r="M18" s="31"/>
      <c r="N18" s="31">
        <f>'[2]ciu_tipv_anx'!S11</f>
        <v>-0.064782</v>
      </c>
      <c r="O18" s="31">
        <f>'[2]ciu_tipv_anx'!T11</f>
        <v>2.5123203</v>
      </c>
      <c r="P18" s="31">
        <f>'[2]ciu_tipv_anx'!U11</f>
        <v>2.17254698</v>
      </c>
      <c r="Q18" s="82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7" t="str">
        <f>IF('[2]ciu_tipv_anx'!F12="bogotá, d.c.","Bogotá, D.C.",IF('[2]ciu_tipv_anx'!F12="santa marta","Santa Marta",'[2]ciu_tipv_anx'!F12))</f>
        <v>Armenia</v>
      </c>
      <c r="B19" s="88">
        <f>'[2]ciu_tipv_anx'!G12</f>
        <v>0.14809034</v>
      </c>
      <c r="C19" s="88">
        <f>'[2]ciu_tipv_anx'!H12</f>
        <v>4.22510506</v>
      </c>
      <c r="D19" s="88">
        <f>'[2]ciu_tipv_anx'!I12</f>
        <v>3.12656468</v>
      </c>
      <c r="E19" s="31"/>
      <c r="F19" s="31">
        <f>'[2]ciu_tipv_anx'!K12</f>
        <v>0.07804587</v>
      </c>
      <c r="G19" s="31">
        <f>'[2]ciu_tipv_anx'!L12</f>
        <v>4.13784687</v>
      </c>
      <c r="H19" s="31">
        <f>'[2]ciu_tipv_anx'!M12</f>
        <v>3.37311438</v>
      </c>
      <c r="I19" s="31"/>
      <c r="J19" s="31">
        <f>'[2]ciu_tipv_anx'!O12</f>
        <v>0.22546351</v>
      </c>
      <c r="K19" s="31">
        <f>'[2]ciu_tipv_anx'!P12</f>
        <v>4.3215209</v>
      </c>
      <c r="L19" s="31">
        <f>'[2]ciu_tipv_anx'!Q12</f>
        <v>2.85597998</v>
      </c>
      <c r="M19" s="31"/>
      <c r="N19" s="31">
        <f>'[2]ciu_tipv_anx'!S12</f>
        <v>0.16410844</v>
      </c>
      <c r="O19" s="31">
        <f>'[2]ciu_tipv_anx'!T12</f>
        <v>4.21666454</v>
      </c>
      <c r="P19" s="31">
        <f>'[2]ciu_tipv_anx'!U12</f>
        <v>3.42251279</v>
      </c>
      <c r="Q19" s="82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7" t="str">
        <f>IF('[2]ciu_tipv_anx'!F13="bogotá, d.c.","Bogotá, D.C.",IF('[2]ciu_tipv_anx'!F13="santa marta","Santa Marta",'[2]ciu_tipv_anx'!F13))</f>
        <v>Pereira</v>
      </c>
      <c r="B20" s="88">
        <f>'[2]ciu_tipv_anx'!G13</f>
        <v>-0.30103338</v>
      </c>
      <c r="C20" s="88">
        <f>'[2]ciu_tipv_anx'!H13</f>
        <v>2.51521439</v>
      </c>
      <c r="D20" s="88">
        <f>'[2]ciu_tipv_anx'!I13</f>
        <v>1.02519812</v>
      </c>
      <c r="E20" s="31"/>
      <c r="F20" s="31">
        <f>'[2]ciu_tipv_anx'!K13</f>
        <v>-0.28705466</v>
      </c>
      <c r="G20" s="31">
        <f>'[2]ciu_tipv_anx'!L13</f>
        <v>2.31725218</v>
      </c>
      <c r="H20" s="31">
        <f>'[2]ciu_tipv_anx'!M13</f>
        <v>0.92967206</v>
      </c>
      <c r="I20" s="31"/>
      <c r="J20" s="31">
        <f>'[2]ciu_tipv_anx'!O13</f>
        <v>-0.3178247</v>
      </c>
      <c r="K20" s="31">
        <f>'[2]ciu_tipv_anx'!P13</f>
        <v>2.75409677</v>
      </c>
      <c r="L20" s="31">
        <f>'[2]ciu_tipv_anx'!Q13</f>
        <v>1.14021953</v>
      </c>
      <c r="M20" s="31"/>
      <c r="N20" s="31">
        <f>'[2]ciu_tipv_anx'!S13</f>
        <v>-0.27901187</v>
      </c>
      <c r="O20" s="31">
        <f>'[2]ciu_tipv_anx'!T13</f>
        <v>2.54861379</v>
      </c>
      <c r="P20" s="31">
        <f>'[2]ciu_tipv_anx'!U13</f>
        <v>1.11021321</v>
      </c>
      <c r="Q20" s="82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7" t="str">
        <f>IF('[2]ciu_tipv_anx'!F14="bogotá, d.c.","Bogotá, D.C.",IF('[2]ciu_tipv_anx'!F14="santa marta","Santa Marta",'[2]ciu_tipv_anx'!F14))</f>
        <v>Bucaramanga</v>
      </c>
      <c r="B21" s="88">
        <f>'[2]ciu_tipv_anx'!G14</f>
        <v>0.1552784</v>
      </c>
      <c r="C21" s="88">
        <f>'[2]ciu_tipv_anx'!H14</f>
        <v>1.87795106</v>
      </c>
      <c r="D21" s="88">
        <f>'[2]ciu_tipv_anx'!I14</f>
        <v>0.83535775</v>
      </c>
      <c r="E21" s="31"/>
      <c r="F21" s="31">
        <f>'[2]ciu_tipv_anx'!K14</f>
        <v>0.17023742</v>
      </c>
      <c r="G21" s="31">
        <f>'[2]ciu_tipv_anx'!L14</f>
        <v>1.85191643</v>
      </c>
      <c r="H21" s="31">
        <f>'[2]ciu_tipv_anx'!M14</f>
        <v>1.07526869</v>
      </c>
      <c r="I21" s="31"/>
      <c r="J21" s="31">
        <f>'[2]ciu_tipv_anx'!O14</f>
        <v>0.1495031</v>
      </c>
      <c r="K21" s="31">
        <f>'[2]ciu_tipv_anx'!P14</f>
        <v>1.88800811</v>
      </c>
      <c r="L21" s="31">
        <f>'[2]ciu_tipv_anx'!Q14</f>
        <v>0.74301952</v>
      </c>
      <c r="M21" s="31"/>
      <c r="N21" s="31">
        <f>'[2]ciu_tipv_anx'!S14</f>
        <v>0.15691026</v>
      </c>
      <c r="O21" s="31">
        <f>'[2]ciu_tipv_anx'!T14</f>
        <v>1.94717342</v>
      </c>
      <c r="P21" s="31">
        <f>'[2]ciu_tipv_anx'!U14</f>
        <v>1.18480828</v>
      </c>
      <c r="Q21" s="82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7" t="str">
        <f>IF('[2]ciu_tipv_anx'!F15="bogotá, d.c.","Bogotá, D.C.",IF('[2]ciu_tipv_anx'!F15="santa marta","Santa Marta",'[2]ciu_tipv_anx'!F15))</f>
        <v>Ibagué</v>
      </c>
      <c r="B22" s="88">
        <f>'[2]ciu_tipv_anx'!G15</f>
        <v>-0.09652925</v>
      </c>
      <c r="C22" s="88">
        <f>'[2]ciu_tipv_anx'!H15</f>
        <v>1.43469423</v>
      </c>
      <c r="D22" s="88">
        <f>'[2]ciu_tipv_anx'!I15</f>
        <v>-0.33939356</v>
      </c>
      <c r="E22" s="31"/>
      <c r="F22" s="31">
        <f>'[2]ciu_tipv_anx'!K15</f>
        <v>-0.0425309</v>
      </c>
      <c r="G22" s="31">
        <f>'[2]ciu_tipv_anx'!L15</f>
        <v>1.35743193</v>
      </c>
      <c r="H22" s="31">
        <f>'[2]ciu_tipv_anx'!M15</f>
        <v>-0.21800323</v>
      </c>
      <c r="I22" s="31"/>
      <c r="J22" s="31">
        <f>'[2]ciu_tipv_anx'!O15</f>
        <v>-0.20873898</v>
      </c>
      <c r="K22" s="31">
        <f>'[2]ciu_tipv_anx'!P15</f>
        <v>1.59589279</v>
      </c>
      <c r="L22" s="31">
        <f>'[2]ciu_tipv_anx'!Q15</f>
        <v>-0.5911203</v>
      </c>
      <c r="M22" s="31"/>
      <c r="N22" s="31">
        <f>'[2]ciu_tipv_anx'!S15</f>
        <v>-0.08588929</v>
      </c>
      <c r="O22" s="31">
        <f>'[2]ciu_tipv_anx'!T15</f>
        <v>1.3728854</v>
      </c>
      <c r="P22" s="31">
        <f>'[2]ciu_tipv_anx'!U15</f>
        <v>-0.2083373</v>
      </c>
      <c r="Q22" s="82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7" t="str">
        <f>IF('[2]ciu_tipv_anx'!F16="bogotá, d.c.","Bogotá, D.C.",IF('[2]ciu_tipv_anx'!F16="santa marta","Santa Marta",'[2]ciu_tipv_anx'!F16))</f>
        <v>Cali</v>
      </c>
      <c r="B23" s="88">
        <f>'[2]ciu_tipv_anx'!G16</f>
        <v>-0.00323335</v>
      </c>
      <c r="C23" s="88">
        <f>'[2]ciu_tipv_anx'!H16</f>
        <v>2.6130586</v>
      </c>
      <c r="D23" s="88">
        <f>'[2]ciu_tipv_anx'!I16</f>
        <v>1.93121923</v>
      </c>
      <c r="E23" s="31"/>
      <c r="F23" s="31">
        <f>'[2]ciu_tipv_anx'!K16</f>
        <v>0.01678243</v>
      </c>
      <c r="G23" s="31">
        <f>'[2]ciu_tipv_anx'!L16</f>
        <v>2.55371873</v>
      </c>
      <c r="H23" s="31">
        <f>'[2]ciu_tipv_anx'!M16</f>
        <v>2.05511909</v>
      </c>
      <c r="I23" s="31"/>
      <c r="J23" s="31">
        <f>'[2]ciu_tipv_anx'!O16</f>
        <v>-0.01895963</v>
      </c>
      <c r="K23" s="31">
        <f>'[2]ciu_tipv_anx'!P16</f>
        <v>2.65974645</v>
      </c>
      <c r="L23" s="31">
        <f>'[2]ciu_tipv_anx'!Q16</f>
        <v>1.83404801</v>
      </c>
      <c r="M23" s="31"/>
      <c r="N23" s="31">
        <f>'[2]ciu_tipv_anx'!S16</f>
        <v>0.01555344</v>
      </c>
      <c r="O23" s="31">
        <f>'[2]ciu_tipv_anx'!T16</f>
        <v>2.7318922</v>
      </c>
      <c r="P23" s="31">
        <f>'[2]ciu_tipv_anx'!U16</f>
        <v>2.13098102</v>
      </c>
      <c r="Q23" s="82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5" customFormat="1" ht="11.25">
      <c r="A24" s="89" t="s">
        <v>10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3"/>
      <c r="V24" s="93"/>
      <c r="W24" s="93"/>
      <c r="X24" s="93"/>
      <c r="Y24" s="93"/>
      <c r="Z24" s="94"/>
      <c r="AA24" s="94"/>
      <c r="AB24" s="94"/>
      <c r="AC24" s="94"/>
      <c r="AD24" s="94"/>
    </row>
    <row r="25" spans="1:17" ht="14.25" customHeight="1">
      <c r="A25" s="42">
        <f ca="1">TODAY()</f>
        <v>40401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8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P34" sqref="P34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6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99"/>
      <c r="L3" s="99"/>
      <c r="M3" s="99"/>
    </row>
    <row r="4" spans="1:13" s="53" customFormat="1" ht="11.2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Julio 2010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2" customFormat="1" ht="33.75" customHeight="1">
      <c r="A6" s="18" t="s">
        <v>17</v>
      </c>
      <c r="B6" s="17" t="s">
        <v>18</v>
      </c>
      <c r="C6" s="100" t="s">
        <v>19</v>
      </c>
      <c r="D6" s="100"/>
      <c r="E6" s="100"/>
      <c r="F6" s="101"/>
      <c r="G6" s="100" t="s">
        <v>20</v>
      </c>
      <c r="H6" s="100"/>
      <c r="I6" s="100"/>
      <c r="J6" s="101"/>
      <c r="K6" s="100" t="s">
        <v>21</v>
      </c>
      <c r="L6" s="100"/>
      <c r="M6" s="100"/>
    </row>
    <row r="7" spans="1:13" s="53" customFormat="1" ht="12" customHeight="1">
      <c r="A7" s="103"/>
      <c r="B7" s="104"/>
      <c r="C7" s="17" t="s">
        <v>7</v>
      </c>
      <c r="D7" s="18" t="s">
        <v>8</v>
      </c>
      <c r="E7" s="18" t="s">
        <v>9</v>
      </c>
      <c r="F7" s="105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6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'[3]grupanx'!F2</f>
        <v>-0.11096772</v>
      </c>
      <c r="D9" s="107">
        <f>'[3]grupanx'!G2</f>
        <v>2.34762479</v>
      </c>
      <c r="E9" s="107">
        <f>'[3]grupanx'!H2</f>
        <v>0.38797055</v>
      </c>
      <c r="F9" s="108"/>
      <c r="G9" s="109">
        <f>INDEX('[1]Grupos de costo_mes'!$A$2:$I$6,MATCH($A9,'[1]Grupos de costo_mes'!$B$2:$B$6,),MATCH('[1]Grupos de costo_mes'!$I$2,'[1]Grupos de costo_mes'!$A$2:$I$2,))</f>
        <v>-0.07</v>
      </c>
      <c r="H9" s="109">
        <f>INDEX('[1]Grupos de costo_ac'!$A$2:$I$6,MATCH($A9,'[1]Grupos de costo_ac'!$B$2:$B$6,),MATCH('[1]Grupos de costo_ac'!$I$2,'[1]Grupos de costo_ac'!$A$2:$I$2,))</f>
        <v>1.54</v>
      </c>
      <c r="I9" s="109">
        <f>INDEX('[1]Grupos de costo_12m'!$A$2:$I$6,MATCH($A9,'[1]Grupos de costo_12m'!$B$2:$B$6,),MATCH('[1]Grupos de costo_12m'!$I$2,'[1]Grupos de costo_12m'!$A$2:$I$2,))</f>
        <v>0.26</v>
      </c>
      <c r="J9" s="110"/>
      <c r="K9" s="31">
        <f>'[3]grupanx'!L2</f>
        <v>97.6736891</v>
      </c>
      <c r="L9" s="31">
        <f>'[3]grupanx'!M2</f>
        <v>59.78711009</v>
      </c>
      <c r="M9" s="31">
        <f>'[3]grupanx'!N2</f>
        <v>20.34614238</v>
      </c>
    </row>
    <row r="10" spans="1:13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'[3]grupanx'!F3</f>
        <v>0.04999539</v>
      </c>
      <c r="D10" s="107">
        <f>'[3]grupanx'!G3</f>
        <v>3.59517422</v>
      </c>
      <c r="E10" s="107">
        <f>'[3]grupanx'!H3</f>
        <v>3.70153099</v>
      </c>
      <c r="F10" s="108"/>
      <c r="G10" s="109">
        <f>INDEX('[1]Grupos de costo_mes'!$A$2:$I$6,MATCH($A10,'[1]Grupos de costo_mes'!$B$2:$B$6,),MATCH('[1]Grupos de costo_mes'!$I$2,'[1]Grupos de costo_mes'!$A$2:$I$2,))</f>
        <v>0.01</v>
      </c>
      <c r="H10" s="109">
        <f>INDEX('[1]Grupos de costo_ac'!$A$2:$I$6,MATCH($A10,'[1]Grupos de costo_ac'!$B$2:$B$6,),MATCH('[1]Grupos de costo_ac'!$I$2,'[1]Grupos de costo_ac'!$A$2:$I$2,))</f>
        <v>1.04</v>
      </c>
      <c r="I10" s="109">
        <f>INDEX('[1]Grupos de costo_12m'!$A$2:$I$6,MATCH($A10,'[1]Grupos de costo_12m'!$B$2:$B$6,),MATCH('[1]Grupos de costo_12m'!$I$2,'[1]Grupos de costo_12m'!$A$2:$I$2,))</f>
        <v>1.06</v>
      </c>
      <c r="J10" s="110"/>
      <c r="K10" s="31">
        <f>'[3]grupanx'!L3</f>
        <v>-19.67944261</v>
      </c>
      <c r="L10" s="31">
        <f>'[3]grupanx'!M3</f>
        <v>40.51707552</v>
      </c>
      <c r="M10" s="31">
        <f>'[3]grupanx'!N3</f>
        <v>84.17095439</v>
      </c>
    </row>
    <row r="11" spans="1:13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'[3]grupanx'!F4</f>
        <v>-0.30366444</v>
      </c>
      <c r="D11" s="107">
        <f>'[3]grupanx'!G4</f>
        <v>-0.14182164</v>
      </c>
      <c r="E11" s="107">
        <f>'[3]grupanx'!H4</f>
        <v>-1.03338078</v>
      </c>
      <c r="F11" s="108"/>
      <c r="G11" s="109">
        <f>INDEX('[1]Grupos de costo_mes'!$A$2:$I$6,MATCH($A11,'[1]Grupos de costo_mes'!$B$2:$B$6,),MATCH('[1]Grupos de costo_mes'!$I$2,'[1]Grupos de costo_mes'!$A$2:$I$2,))</f>
        <v>-0.02</v>
      </c>
      <c r="H11" s="109">
        <f>INDEX('[1]Grupos de costo_ac'!$A$2:$I$6,MATCH($A11,'[1]Grupos de costo_ac'!$B$2:$B$6,),MATCH('[1]Grupos de costo_ac'!$I$2,'[1]Grupos de costo_ac'!$A$2:$I$2,))</f>
        <v>-0.01</v>
      </c>
      <c r="I11" s="109">
        <f>INDEX('[1]Grupos de costo_12m'!$A$2:$I$6,MATCH($A11,'[1]Grupos de costo_12m'!$B$2:$B$6,),MATCH('[1]Grupos de costo_12m'!$I$2,'[1]Grupos de costo_12m'!$A$2:$I$2,))</f>
        <v>-0.06</v>
      </c>
      <c r="J11" s="110"/>
      <c r="K11" s="31">
        <f>'[3]grupanx'!L4</f>
        <v>22.00575351</v>
      </c>
      <c r="L11" s="31">
        <f>'[3]grupanx'!M4</f>
        <v>-0.30418521</v>
      </c>
      <c r="M11" s="31">
        <f>'[3]grupanx'!N4</f>
        <v>-4.51709677</v>
      </c>
    </row>
    <row r="12" spans="1:13" s="86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-0.07427812</v>
      </c>
      <c r="D12" s="79">
        <f>'[3]grupanx'!G5</f>
        <v>2.57190016</v>
      </c>
      <c r="E12" s="79">
        <f>'[3]grupanx'!H5</f>
        <v>1.25702089</v>
      </c>
      <c r="F12" s="111"/>
      <c r="G12" s="112">
        <f>INDEX('[1]Grupos de costo_mes'!$A$2:$I$6,MATCH($A12,'[1]Grupos de costo_mes'!$B$2:$B$6,),MATCH('[1]Grupos de costo_mes'!$I$2,'[1]Grupos de costo_mes'!$A$2:$I$2,))</f>
        <v>-0.07</v>
      </c>
      <c r="H12" s="112">
        <f>INDEX('[1]Grupos de costo_ac'!$A$2:$I$6,MATCH($A12,'[1]Grupos de costo_ac'!$B$2:$B$6,),MATCH('[1]Grupos de costo_ac'!$I$2,'[1]Grupos de costo_ac'!$A$2:$I$2,))</f>
        <v>2.57</v>
      </c>
      <c r="I12" s="112">
        <f>INDEX('[1]Grupos de costo_12m'!$A$2:$I$6,MATCH($A12,'[1]Grupos de costo_12m'!$B$2:$B$6,),MATCH('[1]Grupos de costo_12m'!$I$2,'[1]Grupos de costo_12m'!$A$2:$I$2,))</f>
        <v>1.26</v>
      </c>
      <c r="J12" s="113"/>
      <c r="K12" s="114">
        <f>'[3]grupanx'!L5</f>
        <v>100</v>
      </c>
      <c r="L12" s="114">
        <f>'[3]grupanx'!M5</f>
        <v>100</v>
      </c>
      <c r="M12" s="114">
        <f>'[3]grupanx'!N5</f>
        <v>100</v>
      </c>
    </row>
    <row r="13" spans="1:13" s="53" customFormat="1" ht="12">
      <c r="A13" s="115" t="s">
        <v>10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s="120" customFormat="1" ht="14.25" customHeight="1">
      <c r="A14" s="116">
        <f ca="1">TODAY()</f>
        <v>40401</v>
      </c>
      <c r="B14" s="117"/>
      <c r="C14" s="118"/>
      <c r="D14" s="118"/>
      <c r="E14" s="118"/>
      <c r="F14" s="118"/>
      <c r="G14" s="119">
        <f>IF(ROUND(C12,2)&lt;&gt;ROUND(G12,2),CONCATENATE("Error ",ROUND(C12-G12,2)),"")</f>
      </c>
      <c r="H14" s="119">
        <f>IF(ROUND(D12,2)&lt;&gt;ROUND(H12,2),CONCATENATE("Error ",ROUND(D12-H12,2)),"")</f>
      </c>
      <c r="I14" s="119">
        <f>IF(ROUND(E12,2)&lt;&gt;ROUND(I12,2),CONCATENATE("Error ",ROUND(E12-I12,2)),"")</f>
      </c>
      <c r="J14" s="118"/>
      <c r="K14" s="119">
        <f>IF(K12/1&lt;&gt;100,CONCATENATE("Error ",ROUND(K12-100,2)),"")</f>
      </c>
      <c r="L14" s="119">
        <f>IF(L12/1&lt;&gt;100,CONCATENATE("Error ",ROUND(L12-100,2)),"")</f>
      </c>
      <c r="M14" s="119">
        <f>IF(M12/1&lt;&gt;100,CONCATENATE("Error ",ROUND(M12-100,2)),"")</f>
      </c>
    </row>
    <row r="15" spans="1:13" s="53" customFormat="1" ht="14.25" customHeight="1">
      <c r="A15" s="95"/>
      <c r="G15" s="121"/>
      <c r="H15" s="121"/>
      <c r="I15" s="121"/>
      <c r="K15" s="122"/>
      <c r="L15" s="122"/>
      <c r="M15" s="122"/>
    </row>
    <row r="16" ht="14.25" customHeight="1"/>
    <row r="17" ht="14.25" customHeight="1"/>
    <row r="18" ht="14.25" customHeight="1"/>
    <row r="19" ht="14.25" customHeight="1">
      <c r="K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zoomScalePageLayoutView="0" workbookViewId="0" topLeftCell="A2">
      <selection activeCell="R28" sqref="R28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24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53" customFormat="1" ht="11.2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Julio 2010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31" customFormat="1" ht="11.25" customHeight="1" hidden="1">
      <c r="A5" s="17" t="s">
        <v>17</v>
      </c>
      <c r="B5" s="127"/>
      <c r="C5" s="127"/>
      <c r="D5" s="127"/>
      <c r="E5" s="128"/>
      <c r="F5" s="129" t="s">
        <v>23</v>
      </c>
      <c r="G5" s="129"/>
      <c r="H5" s="130"/>
      <c r="I5" s="129"/>
      <c r="J5" s="129"/>
      <c r="K5" s="129"/>
      <c r="L5" s="129"/>
      <c r="M5" s="129"/>
      <c r="N5" s="129"/>
      <c r="O5" s="129"/>
      <c r="P5" s="129"/>
    </row>
    <row r="6" spans="1:16" s="102" customFormat="1" ht="33.75" customHeight="1">
      <c r="A6" s="104"/>
      <c r="B6" s="100" t="s">
        <v>2</v>
      </c>
      <c r="C6" s="100"/>
      <c r="D6" s="100"/>
      <c r="E6" s="101"/>
      <c r="F6" s="132" t="s">
        <v>24</v>
      </c>
      <c r="G6" s="132"/>
      <c r="H6" s="132"/>
      <c r="I6" s="101"/>
      <c r="J6" s="132" t="s">
        <v>25</v>
      </c>
      <c r="K6" s="132"/>
      <c r="L6" s="132"/>
      <c r="M6" s="101"/>
      <c r="N6" s="132" t="s">
        <v>5</v>
      </c>
      <c r="O6" s="132"/>
      <c r="P6" s="132"/>
    </row>
    <row r="7" spans="1:16" s="131" customFormat="1" ht="12" customHeight="1">
      <c r="A7" s="104"/>
      <c r="B7" s="23" t="s">
        <v>7</v>
      </c>
      <c r="C7" s="18" t="s">
        <v>8</v>
      </c>
      <c r="D7" s="133" t="s">
        <v>26</v>
      </c>
      <c r="E7" s="134"/>
      <c r="F7" s="23" t="s">
        <v>7</v>
      </c>
      <c r="G7" s="18" t="s">
        <v>8</v>
      </c>
      <c r="H7" s="133" t="s">
        <v>26</v>
      </c>
      <c r="I7" s="135"/>
      <c r="J7" s="23" t="s">
        <v>7</v>
      </c>
      <c r="K7" s="18" t="s">
        <v>8</v>
      </c>
      <c r="L7" s="136" t="s">
        <v>26</v>
      </c>
      <c r="M7" s="104"/>
      <c r="N7" s="17" t="s">
        <v>7</v>
      </c>
      <c r="O7" s="18" t="s">
        <v>8</v>
      </c>
      <c r="P7" s="136" t="s">
        <v>26</v>
      </c>
    </row>
    <row r="8" spans="1:16" s="131" customFormat="1" ht="12" customHeight="1">
      <c r="A8" s="29"/>
      <c r="B8" s="25"/>
      <c r="C8" s="26"/>
      <c r="D8" s="137" t="s">
        <v>27</v>
      </c>
      <c r="E8" s="137"/>
      <c r="F8" s="25"/>
      <c r="G8" s="138"/>
      <c r="H8" s="137" t="s">
        <v>27</v>
      </c>
      <c r="I8" s="139"/>
      <c r="J8" s="139"/>
      <c r="K8" s="26"/>
      <c r="L8" s="140" t="s">
        <v>27</v>
      </c>
      <c r="M8" s="29"/>
      <c r="N8" s="29"/>
      <c r="O8" s="26"/>
      <c r="P8" s="140" t="s">
        <v>27</v>
      </c>
    </row>
    <row r="9" spans="1:16" s="131" customFormat="1" ht="12.75">
      <c r="A9" s="141"/>
      <c r="B9" s="141"/>
      <c r="C9" s="141"/>
      <c r="D9" s="141"/>
      <c r="E9" s="141"/>
      <c r="F9" s="142" t="s">
        <v>19</v>
      </c>
      <c r="G9" s="143"/>
      <c r="H9" s="143"/>
      <c r="I9" s="143"/>
      <c r="J9" s="143"/>
      <c r="K9" s="143"/>
      <c r="L9" s="143"/>
      <c r="M9" s="143"/>
      <c r="N9" s="143"/>
      <c r="O9" s="143"/>
      <c r="P9" s="136"/>
    </row>
    <row r="10" spans="1:16" s="53" customFormat="1" ht="16.5" customHeight="1">
      <c r="A10" s="16" t="s">
        <v>28</v>
      </c>
      <c r="B10" s="144">
        <f>'[4]anex_tviv_mac12m'!F14</f>
        <v>-0.11096772</v>
      </c>
      <c r="C10" s="144">
        <f>'[4]anex_tviv_mac12m'!G14</f>
        <v>2.34762479</v>
      </c>
      <c r="D10" s="144">
        <f>'[4]anex_tviv_mac12m'!H14</f>
        <v>0.38797055</v>
      </c>
      <c r="E10" s="145"/>
      <c r="F10" s="144">
        <f>'[4]anex_tviv_mac12m'!F6</f>
        <v>-0.06578823</v>
      </c>
      <c r="G10" s="144">
        <f>'[4]anex_tviv_mac12m'!G6</f>
        <v>2.35105725</v>
      </c>
      <c r="H10" s="144">
        <f>'[4]anex_tviv_mac12m'!H6</f>
        <v>0.60439758</v>
      </c>
      <c r="I10" s="109"/>
      <c r="J10" s="144">
        <f>'[4]anex_tviv_mac12m'!F10</f>
        <v>-0.13535067</v>
      </c>
      <c r="K10" s="144">
        <f>'[4]anex_tviv_mac12m'!G10</f>
        <v>2.34603608</v>
      </c>
      <c r="L10" s="144">
        <f>'[4]anex_tviv_mac12m'!H10</f>
        <v>0.27163264</v>
      </c>
      <c r="M10" s="145"/>
      <c r="N10" s="144">
        <f>'[4]anex_tviv_mac12m'!F2</f>
        <v>-0.05828106</v>
      </c>
      <c r="O10" s="144">
        <f>'[4]anex_tviv_mac12m'!G2</f>
        <v>2.73220746</v>
      </c>
      <c r="P10" s="144">
        <f>'[4]anex_tviv_mac12m'!H2</f>
        <v>0.66861293</v>
      </c>
    </row>
    <row r="11" spans="1:16" s="53" customFormat="1" ht="16.5" customHeight="1">
      <c r="A11" s="16" t="s">
        <v>29</v>
      </c>
      <c r="B11" s="144">
        <f>'[4]anex_tviv_mac12m'!F15</f>
        <v>0.04999539</v>
      </c>
      <c r="C11" s="144">
        <f>'[4]anex_tviv_mac12m'!G15</f>
        <v>3.59517422</v>
      </c>
      <c r="D11" s="144">
        <f>'[4]anex_tviv_mac12m'!H15</f>
        <v>3.70153099</v>
      </c>
      <c r="E11" s="145"/>
      <c r="F11" s="144">
        <f>'[4]anex_tviv_mac12m'!F7</f>
        <v>0.05372883</v>
      </c>
      <c r="G11" s="144">
        <f>'[4]anex_tviv_mac12m'!G7</f>
        <v>3.4458013</v>
      </c>
      <c r="H11" s="144">
        <f>'[4]anex_tviv_mac12m'!H7</f>
        <v>3.62487431</v>
      </c>
      <c r="I11" s="109"/>
      <c r="J11" s="144">
        <f>'[4]anex_tviv_mac12m'!F11</f>
        <v>0.04729477</v>
      </c>
      <c r="K11" s="144">
        <f>'[4]anex_tviv_mac12m'!G11</f>
        <v>3.70369952</v>
      </c>
      <c r="L11" s="144">
        <f>'[4]anex_tviv_mac12m'!H11</f>
        <v>3.75718564</v>
      </c>
      <c r="M11" s="145"/>
      <c r="N11" s="144">
        <f>'[4]anex_tviv_mac12m'!F3</f>
        <v>0.04854178</v>
      </c>
      <c r="O11" s="144">
        <f>'[4]anex_tviv_mac12m'!G3</f>
        <v>3.6690011</v>
      </c>
      <c r="P11" s="144">
        <f>'[4]anex_tviv_mac12m'!H3</f>
        <v>3.79721446</v>
      </c>
    </row>
    <row r="12" spans="1:16" s="53" customFormat="1" ht="16.5" customHeight="1">
      <c r="A12" s="16" t="s">
        <v>30</v>
      </c>
      <c r="B12" s="144">
        <f>'[4]anex_tviv_mac12m'!F16</f>
        <v>-0.30366444</v>
      </c>
      <c r="C12" s="144">
        <f>'[4]anex_tviv_mac12m'!G16</f>
        <v>-0.14182164</v>
      </c>
      <c r="D12" s="144">
        <f>'[4]anex_tviv_mac12m'!H16</f>
        <v>-1.03338078</v>
      </c>
      <c r="E12" s="145"/>
      <c r="F12" s="144">
        <f>'[4]anex_tviv_mac12m'!F8</f>
        <v>-0.29840438</v>
      </c>
      <c r="G12" s="144">
        <f>'[4]anex_tviv_mac12m'!G8</f>
        <v>0.00501247</v>
      </c>
      <c r="H12" s="144">
        <f>'[4]anex_tviv_mac12m'!H8</f>
        <v>-0.5762862</v>
      </c>
      <c r="I12" s="109"/>
      <c r="J12" s="144">
        <f>'[4]anex_tviv_mac12m'!F12</f>
        <v>-0.30657147</v>
      </c>
      <c r="K12" s="144">
        <f>'[4]anex_tviv_mac12m'!G12</f>
        <v>-0.2223367</v>
      </c>
      <c r="L12" s="144">
        <f>'[4]anex_tviv_mac12m'!H12</f>
        <v>-1.28297953</v>
      </c>
      <c r="M12" s="145"/>
      <c r="N12" s="144">
        <f>'[4]anex_tviv_mac12m'!F4</f>
        <v>-0.27046737</v>
      </c>
      <c r="O12" s="144">
        <f>'[4]anex_tviv_mac12m'!G4</f>
        <v>-0.36005821</v>
      </c>
      <c r="P12" s="144">
        <f>'[4]anex_tviv_mac12m'!H4</f>
        <v>-0.61568453</v>
      </c>
    </row>
    <row r="13" spans="1:16" s="150" customFormat="1" ht="16.5" customHeight="1">
      <c r="A13" s="146" t="s">
        <v>31</v>
      </c>
      <c r="B13" s="147">
        <f>'[4]anex_tviv_mac12m'!F17</f>
        <v>-0.07427812</v>
      </c>
      <c r="C13" s="147">
        <f>'[4]anex_tviv_mac12m'!G17</f>
        <v>2.57190016</v>
      </c>
      <c r="D13" s="147">
        <f>'[4]anex_tviv_mac12m'!H17</f>
        <v>1.25702089</v>
      </c>
      <c r="E13" s="148"/>
      <c r="F13" s="147">
        <f>'[4]anex_tviv_mac12m'!F9</f>
        <v>-0.03820798</v>
      </c>
      <c r="G13" s="147">
        <f>'[4]anex_tviv_mac12m'!G9</f>
        <v>2.58711644</v>
      </c>
      <c r="H13" s="147">
        <f>'[4]anex_tviv_mac12m'!H9</f>
        <v>1.5229285</v>
      </c>
      <c r="I13" s="149"/>
      <c r="J13" s="147">
        <f>'[4]anex_tviv_mac12m'!F13</f>
        <v>-0.09555826</v>
      </c>
      <c r="K13" s="147">
        <f>'[4]anex_tviv_mac12m'!G13</f>
        <v>2.56316094</v>
      </c>
      <c r="L13" s="147">
        <f>'[4]anex_tviv_mac12m'!H13</f>
        <v>1.10092279</v>
      </c>
      <c r="M13" s="148"/>
      <c r="N13" s="147">
        <f>'[4]anex_tviv_mac12m'!F5</f>
        <v>-0.03108495</v>
      </c>
      <c r="O13" s="147">
        <f>'[4]anex_tviv_mac12m'!G5</f>
        <v>2.89140785</v>
      </c>
      <c r="P13" s="147">
        <f>'[4]anex_tviv_mac12m'!H5</f>
        <v>1.72783711</v>
      </c>
    </row>
    <row r="14" spans="1:16" s="157" customFormat="1" ht="24.75" customHeight="1">
      <c r="A14" s="151"/>
      <c r="B14" s="152"/>
      <c r="C14" s="152"/>
      <c r="D14" s="152"/>
      <c r="E14" s="152"/>
      <c r="F14" s="153" t="s">
        <v>32</v>
      </c>
      <c r="G14" s="154"/>
      <c r="H14" s="154"/>
      <c r="I14" s="154"/>
      <c r="J14" s="154"/>
      <c r="K14" s="154"/>
      <c r="L14" s="155"/>
      <c r="M14" s="155"/>
      <c r="N14" s="155"/>
      <c r="O14" s="155"/>
      <c r="P14" s="156"/>
    </row>
    <row r="15" spans="1:16" s="159" customFormat="1" ht="16.5" customHeight="1">
      <c r="A15" s="16" t="str">
        <f>+A10</f>
        <v>Materiales</v>
      </c>
      <c r="B15" s="145">
        <v>-0.07</v>
      </c>
      <c r="C15" s="145">
        <v>1.34</v>
      </c>
      <c r="D15" s="145">
        <v>0.26</v>
      </c>
      <c r="E15" s="158"/>
      <c r="F15" s="144">
        <f>'[4]anex_tviv_mac12m'!I6</f>
        <v>-0.04062163</v>
      </c>
      <c r="G15" s="144">
        <f>'[4]anex_tviv_mac12m'!J6</f>
        <v>1.45463148</v>
      </c>
      <c r="H15" s="144">
        <f>'[4]anex_tviv_mac12m'!K6</f>
        <v>0.37649497</v>
      </c>
      <c r="I15" s="145"/>
      <c r="J15" s="144">
        <f>'[4]anex_tviv_mac12m'!I10</f>
        <v>-0.09138914</v>
      </c>
      <c r="K15" s="144">
        <f>'[4]anex_tviv_mac12m'!J10</f>
        <v>1.58677823</v>
      </c>
      <c r="L15" s="144">
        <f>'[4]anex_tviv_mac12m'!K10</f>
        <v>0.1848503</v>
      </c>
      <c r="M15" s="145"/>
      <c r="N15" s="145">
        <f>'[4]anex_tviv_mac12m'!I2</f>
        <v>-0.03333039</v>
      </c>
      <c r="O15" s="145">
        <f>'[4]anex_tviv_mac12m'!J2</f>
        <v>1.56451942</v>
      </c>
      <c r="P15" s="145">
        <f>'[4]anex_tviv_mac12m'!K2</f>
        <v>0.38629163</v>
      </c>
    </row>
    <row r="16" spans="1:16" s="53" customFormat="1" ht="16.5" customHeight="1">
      <c r="A16" s="16" t="str">
        <f>+A11</f>
        <v>Mano de obra</v>
      </c>
      <c r="B16" s="145">
        <v>0.01</v>
      </c>
      <c r="C16" s="145">
        <v>1.01</v>
      </c>
      <c r="D16" s="145">
        <v>1.06</v>
      </c>
      <c r="E16" s="158"/>
      <c r="F16" s="144">
        <f>'[4]anex_tviv_mac12m'!I7</f>
        <v>0.01778562</v>
      </c>
      <c r="G16" s="144">
        <f>'[4]anex_tviv_mac12m'!J7</f>
        <v>1.13222077</v>
      </c>
      <c r="H16" s="144">
        <f>'[4]anex_tviv_mac12m'!K7</f>
        <v>1.17666817</v>
      </c>
      <c r="I16" s="145"/>
      <c r="J16" s="144">
        <f>'[4]anex_tviv_mac12m'!I11</f>
        <v>0.01275095</v>
      </c>
      <c r="K16" s="144">
        <f>'[4]anex_tviv_mac12m'!J11</f>
        <v>0.98896968</v>
      </c>
      <c r="L16" s="144">
        <f>'[4]anex_tviv_mac12m'!K11</f>
        <v>0.98843855</v>
      </c>
      <c r="M16" s="145"/>
      <c r="N16" s="145">
        <f>'[4]anex_tviv_mac12m'!I3</f>
        <v>0.01796071</v>
      </c>
      <c r="O16" s="145">
        <f>'[4]anex_tviv_mac12m'!J3</f>
        <v>1.34844026</v>
      </c>
      <c r="P16" s="145">
        <f>'[4]anex_tviv_mac12m'!K3</f>
        <v>1.37807518</v>
      </c>
    </row>
    <row r="17" spans="1:16" s="53" customFormat="1" ht="16.5" customHeight="1">
      <c r="A17" s="16" t="str">
        <f>+A12</f>
        <v>Maquinaria y equipo</v>
      </c>
      <c r="B17" s="145">
        <v>-0.02</v>
      </c>
      <c r="C17" s="145">
        <v>-0.01</v>
      </c>
      <c r="D17" s="145">
        <v>-0.06</v>
      </c>
      <c r="E17" s="158"/>
      <c r="F17" s="144">
        <f>'[4]anex_tviv_mac12m'!I8</f>
        <v>-0.01537197</v>
      </c>
      <c r="G17" s="144">
        <f>'[4]anex_tviv_mac12m'!J8</f>
        <v>0.00026419</v>
      </c>
      <c r="H17" s="144">
        <f>'[4]anex_tviv_mac12m'!K8</f>
        <v>-0.03023464</v>
      </c>
      <c r="I17" s="145"/>
      <c r="J17" s="144">
        <f>'[4]anex_tviv_mac12m'!I12</f>
        <v>-0.01692007</v>
      </c>
      <c r="K17" s="144">
        <f>'[4]anex_tviv_mac12m'!J12</f>
        <v>-0.01258698</v>
      </c>
      <c r="L17" s="144">
        <f>'[4]anex_tviv_mac12m'!K12</f>
        <v>-0.07236607</v>
      </c>
      <c r="M17" s="145"/>
      <c r="N17" s="145">
        <f>'[4]anex_tviv_mac12m'!I4</f>
        <v>-0.01571528</v>
      </c>
      <c r="O17" s="145">
        <f>'[4]anex_tviv_mac12m'!J4</f>
        <v>-0.02155184</v>
      </c>
      <c r="P17" s="145">
        <f>'[4]anex_tviv_mac12m'!K4</f>
        <v>-0.0365297</v>
      </c>
    </row>
    <row r="18" spans="1:16" s="86" customFormat="1" ht="16.5" customHeight="1">
      <c r="A18" s="146" t="str">
        <f>+A13</f>
        <v>Total</v>
      </c>
      <c r="B18" s="148">
        <v>-0.07</v>
      </c>
      <c r="C18" s="148">
        <v>2.57</v>
      </c>
      <c r="D18" s="148">
        <v>1.26</v>
      </c>
      <c r="E18" s="160"/>
      <c r="F18" s="147">
        <f>'[4]anex_tviv_mac12m'!I9</f>
        <v>-0.01416613</v>
      </c>
      <c r="G18" s="147">
        <f>'[4]anex_tviv_mac12m'!J9</f>
        <v>0.95645708</v>
      </c>
      <c r="H18" s="147">
        <f>'[4]anex_tviv_mac12m'!K9</f>
        <v>0.56302674</v>
      </c>
      <c r="I18" s="148"/>
      <c r="J18" s="147">
        <f>'[4]anex_tviv_mac12m'!I13</f>
        <v>-0.06012945</v>
      </c>
      <c r="K18" s="147">
        <f>'[4]anex_tviv_mac12m'!J13</f>
        <v>1.61556021</v>
      </c>
      <c r="L18" s="147">
        <f>'[4]anex_tviv_mac12m'!K13</f>
        <v>0.69391158</v>
      </c>
      <c r="M18" s="148"/>
      <c r="N18" s="148">
        <f>'[4]anex_tviv_mac12m'!I5</f>
        <v>-0.03149876</v>
      </c>
      <c r="O18" s="148">
        <f>'[4]anex_tviv_mac12m'!J5</f>
        <v>2.89140785</v>
      </c>
      <c r="P18" s="148">
        <f>'[4]anex_tviv_mac12m'!K5</f>
        <v>1.72783711</v>
      </c>
    </row>
    <row r="19" spans="1:16" s="95" customFormat="1" ht="11.25">
      <c r="A19" s="89" t="s">
        <v>10</v>
      </c>
      <c r="B19" s="89"/>
      <c r="C19" s="89"/>
      <c r="D19" s="89"/>
      <c r="E19" s="8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4.25" customHeight="1">
      <c r="A20" s="42">
        <f ca="1">TODAY()</f>
        <v>40401</v>
      </c>
      <c r="B20" s="162"/>
      <c r="F20" s="163"/>
      <c r="G20" s="163"/>
      <c r="H20" s="163"/>
      <c r="J20" s="163"/>
      <c r="K20" s="163"/>
      <c r="L20" s="163"/>
      <c r="N20" s="163"/>
      <c r="O20" s="163"/>
      <c r="P20" s="163"/>
    </row>
    <row r="21" spans="6:16" s="164" customFormat="1" ht="14.25" customHeight="1">
      <c r="F21" s="165"/>
      <c r="G21" s="165"/>
      <c r="H21" s="165"/>
      <c r="J21" s="165"/>
      <c r="K21" s="165"/>
      <c r="L21" s="165"/>
      <c r="M21" s="165"/>
      <c r="N21" s="165"/>
      <c r="O21" s="165">
        <f>IF(ROUND(O13,2)&lt;&gt;ROUND(O18,2),CONCATENATE("Error ",ROUND(O13-O18,2)),"")</f>
      </c>
      <c r="P21" s="165">
        <f>IF(ROUND(P13,2)&lt;&gt;ROUND(P18,2),CONCATENATE("Error ",ROUND(P13-P18,2)),"")</f>
      </c>
    </row>
    <row r="22" ht="14.25" customHeight="1">
      <c r="A22" s="16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zoomScalePageLayoutView="0" workbookViewId="0" topLeftCell="A5">
      <selection activeCell="P34" sqref="P34"/>
    </sheetView>
  </sheetViews>
  <sheetFormatPr defaultColWidth="11.28125" defaultRowHeight="12.75"/>
  <cols>
    <col min="1" max="1" width="10.421875" style="2" bestFit="1" customWidth="1"/>
    <col min="2" max="5" width="7.00390625" style="2" customWidth="1"/>
    <col min="6" max="6" width="0.9921875" style="2" customWidth="1"/>
    <col min="7" max="10" width="7.00390625" style="2" customWidth="1"/>
    <col min="11" max="11" width="0.9921875" style="2" customWidth="1"/>
    <col min="12" max="15" width="7.00390625" style="2" customWidth="1"/>
    <col min="16" max="16384" width="11.28125" style="2" customWidth="1"/>
  </cols>
  <sheetData>
    <row r="1" ht="11.25">
      <c r="A1" s="167" t="str">
        <f>'[1]Graf_generales'!D4</f>
        <v>Julio</v>
      </c>
    </row>
    <row r="2" spans="12:16" ht="11.25">
      <c r="L2" s="168"/>
      <c r="M2" s="168"/>
      <c r="N2" s="168"/>
      <c r="O2" s="168"/>
      <c r="P2" s="168"/>
    </row>
    <row r="3" spans="1:16" ht="11.25">
      <c r="A3" s="169"/>
      <c r="L3" s="168"/>
      <c r="M3" s="170"/>
      <c r="N3" s="170"/>
      <c r="O3" s="170"/>
      <c r="P3" s="170"/>
    </row>
    <row r="4" spans="1:16" ht="11.25" customHeight="1" hidden="1">
      <c r="A4" s="169"/>
      <c r="B4" s="1"/>
      <c r="C4" s="1"/>
      <c r="D4" s="1"/>
      <c r="E4" s="1"/>
      <c r="F4" s="1"/>
      <c r="G4" s="1"/>
      <c r="H4" s="1"/>
      <c r="I4" s="1"/>
      <c r="J4" s="1"/>
      <c r="K4" s="1"/>
      <c r="L4" s="168"/>
      <c r="M4" s="170"/>
      <c r="N4" s="170"/>
      <c r="O4" s="170"/>
      <c r="P4" s="171"/>
    </row>
    <row r="5" spans="1:16" ht="11.25" customHeight="1">
      <c r="A5" s="169" t="s">
        <v>33</v>
      </c>
      <c r="B5" s="169"/>
      <c r="C5" s="169"/>
      <c r="D5" s="169"/>
      <c r="E5" s="169"/>
      <c r="F5" s="169"/>
      <c r="G5" s="169"/>
      <c r="H5" s="172"/>
      <c r="I5" s="169"/>
      <c r="J5" s="169"/>
      <c r="K5" s="169"/>
      <c r="L5" s="173"/>
      <c r="M5" s="174"/>
      <c r="N5" s="174"/>
      <c r="O5" s="174"/>
      <c r="P5" s="175"/>
    </row>
    <row r="6" spans="1:16" ht="11.25" customHeight="1">
      <c r="A6" s="169" t="str">
        <f>CONCATENATE(B8," - ",E8,(IF($A$1&lt;&gt;"Enero",CONCATENATE(" (enero"," - ",(LOWER($A$1)),")")," (enero)")))</f>
        <v>2007 - 2010 (enero - julio)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6"/>
      <c r="M6" s="175"/>
      <c r="N6" s="177"/>
      <c r="O6" s="177"/>
      <c r="P6" s="177"/>
    </row>
    <row r="7" spans="1:16" s="182" customFormat="1" ht="16.5" customHeight="1">
      <c r="A7" s="178" t="s">
        <v>34</v>
      </c>
      <c r="B7" s="179" t="s">
        <v>7</v>
      </c>
      <c r="C7" s="179"/>
      <c r="D7" s="179"/>
      <c r="E7" s="179"/>
      <c r="F7" s="180"/>
      <c r="G7" s="179" t="s">
        <v>35</v>
      </c>
      <c r="H7" s="179"/>
      <c r="I7" s="179"/>
      <c r="J7" s="179"/>
      <c r="K7" s="181"/>
      <c r="L7" s="179" t="s">
        <v>9</v>
      </c>
      <c r="M7" s="179"/>
      <c r="N7" s="179"/>
      <c r="O7" s="179"/>
      <c r="P7" s="110"/>
    </row>
    <row r="8" spans="1:16" ht="11.25">
      <c r="A8" s="183"/>
      <c r="B8" s="184">
        <f>+C8-1</f>
        <v>2007</v>
      </c>
      <c r="C8" s="185">
        <f>+D8-1</f>
        <v>2008</v>
      </c>
      <c r="D8" s="185">
        <f>+E8-1</f>
        <v>2009</v>
      </c>
      <c r="E8" s="185">
        <v>2010</v>
      </c>
      <c r="F8" s="186"/>
      <c r="G8" s="185">
        <f>+H8-1</f>
        <v>2007</v>
      </c>
      <c r="H8" s="185">
        <f>+I8-1</f>
        <v>2008</v>
      </c>
      <c r="I8" s="185">
        <f>+J8-1</f>
        <v>2009</v>
      </c>
      <c r="J8" s="185">
        <v>2010</v>
      </c>
      <c r="K8" s="185"/>
      <c r="L8" s="185">
        <f>+M8-1</f>
        <v>2007</v>
      </c>
      <c r="M8" s="184">
        <f>+N8-1</f>
        <v>2008</v>
      </c>
      <c r="N8" s="184">
        <f>+O8-1</f>
        <v>2009</v>
      </c>
      <c r="O8" s="184">
        <v>2010</v>
      </c>
      <c r="P8" s="39"/>
    </row>
    <row r="9" spans="1:16" ht="14.25" customHeight="1">
      <c r="A9" s="110" t="s">
        <v>36</v>
      </c>
      <c r="B9" s="109">
        <f>INDEX('[1]Indices'!$A$8:$S$493,MATCH(CONCATENATE(B$8,$A9),'[1]Indices'!$A$8:$A$493,),MATCH('[1]Indices'!$E$8,'[1]Indices'!$A$8:$S$8,))</f>
        <v>0.70507624</v>
      </c>
      <c r="C9" s="109">
        <f>INDEX('[1]Indices'!$A$8:$S$493,MATCH(CONCATENATE(C$8,$A9),'[1]Indices'!$A$8:$A$493,),MATCH('[1]Indices'!$E$8,'[1]Indices'!$A$8:$S$8,))</f>
        <v>1.41963284</v>
      </c>
      <c r="D9" s="109">
        <f>INDEX('[1]Indices'!$A$8:$S$493,MATCH(CONCATENATE(D$8,$A9),'[1]Indices'!$A$8:$A$493,),MATCH('[1]Indices'!$E$8,'[1]Indices'!$A$8:$S$8,))</f>
        <v>0.51500527</v>
      </c>
      <c r="E9" s="187">
        <f>INDEX('[1]Indices'!$A$8:$S$493,MATCH(CONCATENATE(E$8,$A9),'[1]Indices'!$A$8:$A$493,),MATCH('[1]Indices'!$E$8,'[1]Indices'!$A$8:$S$8,))</f>
        <v>0.57897216</v>
      </c>
      <c r="F9" s="109"/>
      <c r="G9" s="109">
        <f>INDEX('[1]Indices'!$A$8:$S$493,MATCH(CONCATENATE(G$8,$A9),'[1]Indices'!$A$8:$A$493,),MATCH('[1]Indices'!$F$8,'[1]Indices'!$A$8:$S$8,))</f>
        <v>0.70507624</v>
      </c>
      <c r="H9" s="109">
        <f>INDEX('[1]Indices'!$A$8:$S$493,MATCH(CONCATENATE(H$8,$A9),'[1]Indices'!$A$8:$A$493,),MATCH('[1]Indices'!$F$8,'[1]Indices'!$A$8:$S$8,))</f>
        <v>1.41963284</v>
      </c>
      <c r="I9" s="109">
        <f>INDEX('[1]Indices'!$A$8:$S$493,MATCH(CONCATENATE(I$8,$A9),'[1]Indices'!$A$8:$A$493,),MATCH('[1]Indices'!$F$8,'[1]Indices'!$A$8:$S$8,))</f>
        <v>0.51500527</v>
      </c>
      <c r="J9" s="187">
        <f>INDEX('[1]Indices'!$A$8:$S$493,MATCH(CONCATENATE(J$8,$A9),'[1]Indices'!$A$8:$A$493,),MATCH('[1]Indices'!$F$8,'[1]Indices'!$A$8:$S$8,))</f>
        <v>0.57897216</v>
      </c>
      <c r="K9" s="109"/>
      <c r="L9" s="109">
        <f>INDEX('[1]Indices'!$A$8:$S$493,MATCH(CONCATENATE(L$8,$A9),'[1]Indices'!$A$8:$A$493,),MATCH('[1]Indices'!$G$8,'[1]Indices'!$A$8:$S$8,))</f>
        <v>5.77929665</v>
      </c>
      <c r="M9" s="109">
        <f>INDEX('[1]Indices'!$A$8:$S$493,MATCH(CONCATENATE(M$8,$A9),'[1]Indices'!$A$8:$A$493,),MATCH('[1]Indices'!$G$8,'[1]Indices'!$A$8:$S$8,))</f>
        <v>4.96902695</v>
      </c>
      <c r="N9" s="109">
        <f>INDEX('[1]Indices'!$A$8:$S$493,MATCH(CONCATENATE(N$8,$A9),'[1]Indices'!$A$8:$A$493,),MATCH('[1]Indices'!$G$8,'[1]Indices'!$A$8:$S$8,))</f>
        <v>4.35308671</v>
      </c>
      <c r="O9" s="187">
        <f>INDEX('[1]Indices'!$A$8:$S$493,MATCH(CONCATENATE(O$8,$A9),'[1]Indices'!$A$8:$A$493,),MATCH('[1]Indices'!$G$8,'[1]Indices'!$A$8:$S$8,))</f>
        <v>-1.05739357</v>
      </c>
      <c r="P9" s="39"/>
    </row>
    <row r="10" spans="1:16" ht="14.25" customHeight="1">
      <c r="A10" s="110" t="s">
        <v>37</v>
      </c>
      <c r="B10" s="109">
        <f>INDEX('[1]Indices'!$A$8:$S$493,MATCH(CONCATENATE(B$8,$A10),'[1]Indices'!$A$8:$A$493,),MATCH('[1]Indices'!$E$8,'[1]Indices'!$A$8:$S$8,))</f>
        <v>0.99387437</v>
      </c>
      <c r="C10" s="109">
        <f>INDEX('[1]Indices'!$A$8:$S$493,MATCH(CONCATENATE(C$8,$A10),'[1]Indices'!$A$8:$A$493,),MATCH('[1]Indices'!$E$8,'[1]Indices'!$A$8:$S$8,))</f>
        <v>1.55843004</v>
      </c>
      <c r="D10" s="109">
        <f>INDEX('[1]Indices'!$A$8:$S$493,MATCH(CONCATENATE(D$8,$A10),'[1]Indices'!$A$8:$A$493,),MATCH('[1]Indices'!$E$8,'[1]Indices'!$A$8:$S$8,))</f>
        <v>0.43587723</v>
      </c>
      <c r="E10" s="187">
        <f>INDEX('[1]Indices'!$A$8:$S$493,MATCH(CONCATENATE(E$8,$A10),'[1]Indices'!$A$8:$A$493,),MATCH('[1]Indices'!$E$8,'[1]Indices'!$A$8:$S$8,))</f>
        <v>0.34902194</v>
      </c>
      <c r="F10" s="109"/>
      <c r="G10" s="109">
        <f>INDEX('[1]Indices'!$A$8:$S$493,MATCH(CONCATENATE(G$8,$A10),'[1]Indices'!$A$8:$A$493,),MATCH('[1]Indices'!$F$8,'[1]Indices'!$A$8:$S$8,))</f>
        <v>1.70595818</v>
      </c>
      <c r="H10" s="109">
        <f>INDEX('[1]Indices'!$A$8:$S$493,MATCH(CONCATENATE(H$8,$A10),'[1]Indices'!$A$8:$A$493,),MATCH('[1]Indices'!$F$8,'[1]Indices'!$A$8:$S$8,))</f>
        <v>3.00018687</v>
      </c>
      <c r="I10" s="109">
        <f>INDEX('[1]Indices'!$A$8:$S$493,MATCH(CONCATENATE(I$8,$A10),'[1]Indices'!$A$8:$A$493,),MATCH('[1]Indices'!$F$8,'[1]Indices'!$A$8:$S$8,))</f>
        <v>0.95312728</v>
      </c>
      <c r="J10" s="187">
        <f>INDEX('[1]Indices'!$A$8:$S$493,MATCH(CONCATENATE(J$8,$A10),'[1]Indices'!$A$8:$A$493,),MATCH('[1]Indices'!$F$8,'[1]Indices'!$A$8:$S$8,))</f>
        <v>0.93001484</v>
      </c>
      <c r="K10" s="109"/>
      <c r="L10" s="109">
        <f>INDEX('[1]Indices'!$A$8:$S$493,MATCH(CONCATENATE(L$8,$A10),'[1]Indices'!$A$8:$A$493,),MATCH('[1]Indices'!$G$8,'[1]Indices'!$A$8:$S$8,))</f>
        <v>6.28911822</v>
      </c>
      <c r="M10" s="109">
        <f>INDEX('[1]Indices'!$A$8:$S$493,MATCH(CONCATENATE(M$8,$A10),'[1]Indices'!$A$8:$A$493,),MATCH('[1]Indices'!$G$8,'[1]Indices'!$A$8:$S$8,))</f>
        <v>5.55580373</v>
      </c>
      <c r="N10" s="109">
        <f>INDEX('[1]Indices'!$A$8:$S$493,MATCH(CONCATENATE(N$8,$A10),'[1]Indices'!$A$8:$A$493,),MATCH('[1]Indices'!$G$8,'[1]Indices'!$A$8:$S$8,))</f>
        <v>3.1996438</v>
      </c>
      <c r="O10" s="187">
        <f>INDEX('[1]Indices'!$A$8:$S$493,MATCH(CONCATENATE(O$8,$A10),'[1]Indices'!$A$8:$A$493,),MATCH('[1]Indices'!$G$8,'[1]Indices'!$A$8:$S$8,))</f>
        <v>-1.1429575</v>
      </c>
      <c r="P10" s="39"/>
    </row>
    <row r="11" spans="1:16" ht="14.25" customHeight="1">
      <c r="A11" s="110" t="s">
        <v>38</v>
      </c>
      <c r="B11" s="109">
        <f>INDEX('[1]Indices'!$A$8:$S$493,MATCH(CONCATENATE(B$8,$A11),'[1]Indices'!$A$8:$A$493,),MATCH('[1]Indices'!$E$8,'[1]Indices'!$A$8:$S$8,))</f>
        <v>0.80429857</v>
      </c>
      <c r="C11" s="109">
        <f>INDEX('[1]Indices'!$A$8:$S$493,MATCH(CONCATENATE(C$8,$A11),'[1]Indices'!$A$8:$A$493,),MATCH('[1]Indices'!$E$8,'[1]Indices'!$A$8:$S$8,))</f>
        <v>0.74930558</v>
      </c>
      <c r="D11" s="109">
        <f>INDEX('[1]Indices'!$A$8:$S$493,MATCH(CONCATENATE(D$8,$A11),'[1]Indices'!$A$8:$A$493,),MATCH('[1]Indices'!$E$8,'[1]Indices'!$A$8:$S$8,))</f>
        <v>-0.01869162</v>
      </c>
      <c r="E11" s="187">
        <f>INDEX('[1]Indices'!$A$8:$S$493,MATCH(CONCATENATE(E$8,$A11),'[1]Indices'!$A$8:$A$493,),MATCH('[1]Indices'!$E$8,'[1]Indices'!$A$8:$S$8,))</f>
        <v>0.45884719</v>
      </c>
      <c r="F11" s="187"/>
      <c r="G11" s="109">
        <f>INDEX('[1]Indices'!$A$8:$S$493,MATCH(CONCATENATE(G$8,$A11),'[1]Indices'!$A$8:$A$493,),MATCH('[1]Indices'!$F$8,'[1]Indices'!$A$8:$S$8,))</f>
        <v>2.52397775</v>
      </c>
      <c r="H11" s="109">
        <f>INDEX('[1]Indices'!$A$8:$S$493,MATCH(CONCATENATE(H$8,$A11),'[1]Indices'!$A$8:$A$493,),MATCH('[1]Indices'!$F$8,'[1]Indices'!$A$8:$S$8,))</f>
        <v>3.77197301</v>
      </c>
      <c r="I11" s="109">
        <f>INDEX('[1]Indices'!$A$8:$S$493,MATCH(CONCATENATE(I$8,$A11),'[1]Indices'!$A$8:$A$493,),MATCH('[1]Indices'!$F$8,'[1]Indices'!$A$8:$S$8,))</f>
        <v>0.93425751</v>
      </c>
      <c r="J11" s="187">
        <f>INDEX('[1]Indices'!$A$8:$S$493,MATCH(CONCATENATE(J$8,$A11),'[1]Indices'!$A$8:$A$493,),MATCH('[1]Indices'!$F$8,'[1]Indices'!$A$8:$S$8,))</f>
        <v>1.39312938</v>
      </c>
      <c r="K11" s="187"/>
      <c r="L11" s="109">
        <f>INDEX('[1]Indices'!$A$8:$S$493,MATCH(CONCATENATE(L$8,$A11),'[1]Indices'!$A$8:$A$493,),MATCH('[1]Indices'!$G$8,'[1]Indices'!$A$8:$S$8,))</f>
        <v>6.53559009</v>
      </c>
      <c r="M11" s="109">
        <f>INDEX('[1]Indices'!$A$8:$S$493,MATCH(CONCATENATE(M$8,$A11),'[1]Indices'!$A$8:$A$493,),MATCH('[1]Indices'!$G$8,'[1]Indices'!$A$8:$S$8,))</f>
        <v>5.49821859</v>
      </c>
      <c r="N11" s="109">
        <f>INDEX('[1]Indices'!$A$8:$S$493,MATCH(CONCATENATE(N$8,$A11),'[1]Indices'!$A$8:$A$493,),MATCH('[1]Indices'!$G$8,'[1]Indices'!$A$8:$S$8,))</f>
        <v>2.41296803</v>
      </c>
      <c r="O11" s="187">
        <f>INDEX('[1]Indices'!$A$8:$S$493,MATCH(CONCATENATE(O$8,$A11),'[1]Indices'!$A$8:$A$493,),MATCH('[1]Indices'!$G$8,'[1]Indices'!$A$8:$S$8,))</f>
        <v>-0.6707885</v>
      </c>
      <c r="P11" s="188"/>
    </row>
    <row r="12" spans="1:16" ht="14.25" customHeight="1">
      <c r="A12" s="110" t="s">
        <v>39</v>
      </c>
      <c r="B12" s="109">
        <f>INDEX('[1]Indices'!$A$8:$S$493,MATCH(CONCATENATE(B$8,$A12),'[1]Indices'!$A$8:$A$493,),MATCH('[1]Indices'!$E$8,'[1]Indices'!$A$8:$S$8,))</f>
        <v>0.47926463</v>
      </c>
      <c r="C12" s="109">
        <f>INDEX('[1]Indices'!$A$8:$S$493,MATCH(CONCATENATE(C$8,$A12),'[1]Indices'!$A$8:$A$493,),MATCH('[1]Indices'!$E$8,'[1]Indices'!$A$8:$S$8,))</f>
        <v>0.50353644</v>
      </c>
      <c r="D12" s="109">
        <f>INDEX('[1]Indices'!$A$8:$S$493,MATCH(CONCATENATE(D$8,$A12),'[1]Indices'!$A$8:$A$493,),MATCH('[1]Indices'!$E$8,'[1]Indices'!$A$8:$S$8,))</f>
        <v>-0.17514153</v>
      </c>
      <c r="E12" s="187">
        <f>INDEX('[1]Indices'!$A$8:$S$493,MATCH(CONCATENATE(E$8,$A12),'[1]Indices'!$A$8:$A$493,),MATCH('[1]Indices'!$E$8,'[1]Indices'!$A$8:$S$8,))</f>
        <v>0.44373254</v>
      </c>
      <c r="F12" s="109"/>
      <c r="G12" s="109">
        <f>INDEX('[1]Indices'!$A$8:$S$493,MATCH(CONCATENATE(G$8,$A12),'[1]Indices'!$A$8:$A$493,),MATCH('[1]Indices'!$F$8,'[1]Indices'!$A$8:$S$8,))</f>
        <v>3.01533891</v>
      </c>
      <c r="H12" s="109">
        <f>INDEX('[1]Indices'!$A$8:$S$493,MATCH(CONCATENATE(H$8,$A12),'[1]Indices'!$A$8:$A$493,),MATCH('[1]Indices'!$F$8,'[1]Indices'!$A$8:$S$8,))</f>
        <v>4.29450271</v>
      </c>
      <c r="I12" s="109">
        <f>INDEX('[1]Indices'!$A$8:$S$493,MATCH(CONCATENATE(I$8,$A12),'[1]Indices'!$A$8:$A$493,),MATCH('[1]Indices'!$F$8,'[1]Indices'!$A$8:$S$8,))</f>
        <v>0.7574797</v>
      </c>
      <c r="J12" s="187">
        <f>INDEX('[1]Indices'!$A$8:$S$493,MATCH(CONCATENATE(J$8,$A12),'[1]Indices'!$A$8:$A$493,),MATCH('[1]Indices'!$F$8,'[1]Indices'!$A$8:$S$8,))</f>
        <v>1.84304369</v>
      </c>
      <c r="K12" s="109"/>
      <c r="L12" s="109">
        <f>INDEX('[1]Indices'!$A$8:$S$493,MATCH(CONCATENATE(L$8,$A12),'[1]Indices'!$A$8:$A$493,),MATCH('[1]Indices'!$G$8,'[1]Indices'!$A$8:$S$8,))</f>
        <v>6.4735575</v>
      </c>
      <c r="M12" s="109">
        <f>INDEX('[1]Indices'!$A$8:$S$493,MATCH(CONCATENATE(M$8,$A12),'[1]Indices'!$A$8:$A$493,),MATCH('[1]Indices'!$G$8,'[1]Indices'!$A$8:$S$8,))</f>
        <v>5.52370277</v>
      </c>
      <c r="N12" s="109">
        <f>INDEX('[1]Indices'!$A$8:$S$493,MATCH(CONCATENATE(N$8,$A12),'[1]Indices'!$A$8:$A$493,),MATCH('[1]Indices'!$G$8,'[1]Indices'!$A$8:$S$8,))</f>
        <v>1.72139609</v>
      </c>
      <c r="O12" s="187">
        <f>INDEX('[1]Indices'!$A$8:$S$493,MATCH(CONCATENATE(O$8,$A12),'[1]Indices'!$A$8:$A$493,),MATCH('[1]Indices'!$G$8,'[1]Indices'!$A$8:$S$8,))</f>
        <v>-0.05498724</v>
      </c>
      <c r="P12" s="39"/>
    </row>
    <row r="13" spans="1:16" ht="14.25" customHeight="1">
      <c r="A13" s="110" t="s">
        <v>40</v>
      </c>
      <c r="B13" s="109">
        <f>INDEX('[1]Indices'!$A$8:$S$493,MATCH(CONCATENATE(B$8,$A13),'[1]Indices'!$A$8:$A$493,),MATCH('[1]Indices'!$E$8,'[1]Indices'!$A$8:$S$8,))</f>
        <v>0.16801499</v>
      </c>
      <c r="C13" s="109">
        <f>INDEX('[1]Indices'!$A$8:$S$493,MATCH(CONCATENATE(C$8,$A13),'[1]Indices'!$A$8:$A$493,),MATCH('[1]Indices'!$E$8,'[1]Indices'!$A$8:$S$8,))</f>
        <v>0.31639935</v>
      </c>
      <c r="D13" s="109">
        <f>INDEX('[1]Indices'!$A$8:$S$493,MATCH(CONCATENATE(D$8,$A13),'[1]Indices'!$A$8:$A$493,),MATCH('[1]Indices'!$E$8,'[1]Indices'!$A$8:$S$8,))</f>
        <v>-0.20513011</v>
      </c>
      <c r="E13" s="187">
        <f>INDEX('[1]Indices'!$A$8:$S$493,MATCH(CONCATENATE(E$8,$A13),'[1]Indices'!$A$8:$A$493,),MATCH('[1]Indices'!$E$8,'[1]Indices'!$A$8:$S$8,))</f>
        <v>0.53430786</v>
      </c>
      <c r="F13" s="109"/>
      <c r="G13" s="109">
        <f>INDEX('[1]Indices'!$A$8:$S$493,MATCH(CONCATENATE(G$8,$A13),'[1]Indices'!$A$8:$A$493,),MATCH('[1]Indices'!$F$8,'[1]Indices'!$A$8:$S$8,))</f>
        <v>3.18842013</v>
      </c>
      <c r="H13" s="109">
        <f>INDEX('[1]Indices'!$A$8:$S$493,MATCH(CONCATENATE(H$8,$A13),'[1]Indices'!$A$8:$A$493,),MATCH('[1]Indices'!$F$8,'[1]Indices'!$A$8:$S$8,))</f>
        <v>4.62448984</v>
      </c>
      <c r="I13" s="109">
        <f>INDEX('[1]Indices'!$A$8:$S$493,MATCH(CONCATENATE(I$8,$A13),'[1]Indices'!$A$8:$A$493,),MATCH('[1]Indices'!$F$8,'[1]Indices'!$A$8:$S$8,))</f>
        <v>0.55079578</v>
      </c>
      <c r="J13" s="187">
        <f>INDEX('[1]Indices'!$A$8:$S$493,MATCH(CONCATENATE(J$8,$A13),'[1]Indices'!$A$8:$A$493,),MATCH('[1]Indices'!$F$8,'[1]Indices'!$A$8:$S$8,))</f>
        <v>2.38719908</v>
      </c>
      <c r="K13" s="109"/>
      <c r="L13" s="109">
        <f>INDEX('[1]Indices'!$A$8:$S$493,MATCH(CONCATENATE(L$8,$A13),'[1]Indices'!$A$8:$A$493,),MATCH('[1]Indices'!$G$8,'[1]Indices'!$A$8:$S$8,))</f>
        <v>5.92291187</v>
      </c>
      <c r="M13" s="109">
        <f>INDEX('[1]Indices'!$A$8:$S$493,MATCH(CONCATENATE(M$8,$A13),'[1]Indices'!$A$8:$A$493,),MATCH('[1]Indices'!$G$8,'[1]Indices'!$A$8:$S$8,))</f>
        <v>5.6800208</v>
      </c>
      <c r="N13" s="109">
        <f>INDEX('[1]Indices'!$A$8:$S$493,MATCH(CONCATENATE(N$8,$A13),'[1]Indices'!$A$8:$A$493,),MATCH('[1]Indices'!$G$8,'[1]Indices'!$A$8:$S$8,))</f>
        <v>1.19256228</v>
      </c>
      <c r="O13" s="187">
        <f>INDEX('[1]Indices'!$A$8:$S$493,MATCH(CONCATENATE(O$8,$A13),'[1]Indices'!$A$8:$A$493,),MATCH('[1]Indices'!$G$8,'[1]Indices'!$A$8:$S$8,))</f>
        <v>0.68556323</v>
      </c>
      <c r="P13" s="172"/>
    </row>
    <row r="14" spans="1:16" ht="14.25" customHeight="1">
      <c r="A14" s="110" t="s">
        <v>41</v>
      </c>
      <c r="B14" s="109">
        <f>INDEX('[1]Indices'!$A$8:$S$493,MATCH(CONCATENATE(B$8,$A14),'[1]Indices'!$A$8:$A$493,),MATCH('[1]Indices'!$E$8,'[1]Indices'!$A$8:$S$8,))</f>
        <v>-0.03031491</v>
      </c>
      <c r="C14" s="109">
        <f>INDEX('[1]Indices'!$A$8:$S$493,MATCH(CONCATENATE(C$8,$A14),'[1]Indices'!$A$8:$A$493,),MATCH('[1]Indices'!$E$8,'[1]Indices'!$A$8:$S$8,))</f>
        <v>0.9090435</v>
      </c>
      <c r="D14" s="109">
        <f>INDEX('[1]Indices'!$A$8:$S$493,MATCH(CONCATENATE(D$8,$A14),'[1]Indices'!$A$8:$A$493,),MATCH('[1]Indices'!$E$8,'[1]Indices'!$A$8:$S$8,))</f>
        <v>-0.36946313</v>
      </c>
      <c r="E14" s="187">
        <f>INDEX('[1]Indices'!$A$8:$S$493,MATCH(CONCATENATE(E$8,$A14),'[1]Indices'!$A$8:$A$493,),MATCH('[1]Indices'!$E$8,'[1]Indices'!$A$8:$S$8,))</f>
        <v>0.25486213</v>
      </c>
      <c r="F14" s="187"/>
      <c r="G14" s="109">
        <f>INDEX('[1]Indices'!$A$8:$S$493,MATCH(CONCATENATE(G$8,$A14),'[1]Indices'!$A$8:$A$493,),MATCH('[1]Indices'!$F$8,'[1]Indices'!$A$8:$S$8,))</f>
        <v>3.15713865</v>
      </c>
      <c r="H14" s="109">
        <f>INDEX('[1]Indices'!$A$8:$S$493,MATCH(CONCATENATE(H$8,$A14),'[1]Indices'!$A$8:$A$493,),MATCH('[1]Indices'!$F$8,'[1]Indices'!$A$8:$S$8,))</f>
        <v>5.57557196</v>
      </c>
      <c r="I14" s="109">
        <f>INDEX('[1]Indices'!$A$8:$S$493,MATCH(CONCATENATE(I$8,$A14),'[1]Indices'!$A$8:$A$493,),MATCH('[1]Indices'!$F$8,'[1]Indices'!$A$8:$S$8,))</f>
        <v>0.17929766</v>
      </c>
      <c r="J14" s="187">
        <f>INDEX('[1]Indices'!$A$8:$S$493,MATCH(CONCATENATE(J$8,$A14),'[1]Indices'!$A$8:$A$493,),MATCH('[1]Indices'!$F$8,'[1]Indices'!$A$8:$S$8,))</f>
        <v>2.64814528</v>
      </c>
      <c r="K14" s="187"/>
      <c r="L14" s="109">
        <f>INDEX('[1]Indices'!$A$8:$S$493,MATCH(CONCATENATE(L$8,$A14),'[1]Indices'!$A$8:$A$493,),MATCH('[1]Indices'!$G$8,'[1]Indices'!$A$8:$S$8,))</f>
        <v>5.08846747</v>
      </c>
      <c r="M14" s="109">
        <f>INDEX('[1]Indices'!$A$8:$S$493,MATCH(CONCATENATE(M$8,$A14),'[1]Indices'!$A$8:$A$493,),MATCH('[1]Indices'!$G$8,'[1]Indices'!$A$8:$S$8,))</f>
        <v>6.67303599</v>
      </c>
      <c r="N14" s="109">
        <f>INDEX('[1]Indices'!$A$8:$S$493,MATCH(CONCATENATE(N$8,$A14),'[1]Indices'!$A$8:$A$493,),MATCH('[1]Indices'!$G$8,'[1]Indices'!$A$8:$S$8,))</f>
        <v>-0.0895365</v>
      </c>
      <c r="O14" s="187">
        <f>INDEX('[1]Indices'!$A$8:$S$493,MATCH(CONCATENATE(O$8,$A14),'[1]Indices'!$A$8:$A$493,),MATCH('[1]Indices'!$G$8,'[1]Indices'!$A$8:$S$8,))</f>
        <v>1.31649971</v>
      </c>
      <c r="P14" s="39"/>
    </row>
    <row r="15" spans="1:16" ht="14.25" customHeight="1">
      <c r="A15" s="110" t="s">
        <v>42</v>
      </c>
      <c r="B15" s="109">
        <f>INDEX('[1]Indices'!$A$8:$S$493,MATCH(CONCATENATE(B$8,$A15),'[1]Indices'!$A$8:$A$493,),MATCH('[1]Indices'!$E$8,'[1]Indices'!$A$8:$S$8,))</f>
        <v>-0.10317849</v>
      </c>
      <c r="C15" s="109">
        <f>INDEX('[1]Indices'!$A$8:$S$493,MATCH(CONCATENATE(C$8,$A15),'[1]Indices'!$A$8:$A$493,),MATCH('[1]Indices'!$E$8,'[1]Indices'!$A$8:$S$8,))</f>
        <v>0.32456832</v>
      </c>
      <c r="D15" s="109">
        <f>INDEX('[1]Indices'!$A$8:$S$493,MATCH(CONCATENATE(D$8,$A15),'[1]Indices'!$A$8:$A$493,),MATCH('[1]Indices'!$E$8,'[1]Indices'!$A$8:$S$8,))</f>
        <v>-0.01558131</v>
      </c>
      <c r="E15" s="112">
        <f>INDEX('[1]Indices'!$A$8:$S$493,MATCH(CONCATENATE(E$8,$A15),'[1]Indices'!$A$8:$A$493,),MATCH('[1]Indices'!$E$8,'[1]Indices'!$A$8:$S$8,))</f>
        <v>-0.07427812</v>
      </c>
      <c r="F15" s="109"/>
      <c r="G15" s="109">
        <f>INDEX('[1]Indices'!$A$8:$S$493,MATCH(CONCATENATE(G$8,$A15),'[1]Indices'!$A$8:$A$493,),MATCH('[1]Indices'!$F$8,'[1]Indices'!$A$8:$S$8,))</f>
        <v>3.05070268</v>
      </c>
      <c r="H15" s="109">
        <f>INDEX('[1]Indices'!$A$8:$S$493,MATCH(CONCATENATE(H$8,$A15),'[1]Indices'!$A$8:$A$493,),MATCH('[1]Indices'!$F$8,'[1]Indices'!$A$8:$S$8,))</f>
        <v>5.91823682</v>
      </c>
      <c r="I15" s="109">
        <f>INDEX('[1]Indices'!$A$8:$S$493,MATCH(CONCATENATE(I$8,$A15),'[1]Indices'!$A$8:$A$493,),MATCH('[1]Indices'!$F$8,'[1]Indices'!$A$8:$S$8,))</f>
        <v>0.16368841</v>
      </c>
      <c r="J15" s="112">
        <f>INDEX('[1]Indices'!$A$8:$S$493,MATCH(CONCATENATE(J$8,$A15),'[1]Indices'!$A$8:$A$493,),MATCH('[1]Indices'!$F$8,'[1]Indices'!$A$8:$S$8,))</f>
        <v>2.57190016</v>
      </c>
      <c r="K15" s="109"/>
      <c r="L15" s="109">
        <f>INDEX('[1]Indices'!$A$8:$S$493,MATCH(CONCATENATE(L$8,$A15),'[1]Indices'!$A$8:$A$493,),MATCH('[1]Indices'!$G$8,'[1]Indices'!$A$8:$S$8,))</f>
        <v>3.80783721</v>
      </c>
      <c r="M15" s="109">
        <f>INDEX('[1]Indices'!$A$8:$S$493,MATCH(CONCATENATE(M$8,$A15),'[1]Indices'!$A$8:$A$493,),MATCH('[1]Indices'!$G$8,'[1]Indices'!$A$8:$S$8,))</f>
        <v>7.12979777</v>
      </c>
      <c r="N15" s="109">
        <f>INDEX('[1]Indices'!$A$8:$S$493,MATCH(CONCATENATE(N$8,$A15),'[1]Indices'!$A$8:$A$493,),MATCH('[1]Indices'!$G$8,'[1]Indices'!$A$8:$S$8,))</f>
        <v>-0.42828211</v>
      </c>
      <c r="O15" s="112">
        <f>INDEX('[1]Indices'!$A$8:$S$493,MATCH(CONCATENATE(O$8,$A15),'[1]Indices'!$A$8:$A$493,),MATCH('[1]Indices'!$G$8,'[1]Indices'!$A$8:$S$8,))</f>
        <v>1.25702089</v>
      </c>
      <c r="P15" s="39"/>
    </row>
    <row r="16" spans="1:16" ht="14.25" customHeight="1">
      <c r="A16" s="110" t="s">
        <v>43</v>
      </c>
      <c r="B16" s="109">
        <f>INDEX('[1]Indices'!$A$8:$S$493,MATCH(CONCATENATE(B$8,$A16),'[1]Indices'!$A$8:$A$493,),MATCH('[1]Indices'!$E$8,'[1]Indices'!$A$8:$S$8,))</f>
        <v>0.21787831</v>
      </c>
      <c r="C16" s="109">
        <f>INDEX('[1]Indices'!$A$8:$S$493,MATCH(CONCATENATE(C$8,$A16),'[1]Indices'!$A$8:$A$493,),MATCH('[1]Indices'!$E$8,'[1]Indices'!$A$8:$S$8,))</f>
        <v>0.20054472</v>
      </c>
      <c r="D16" s="109">
        <f>INDEX('[1]Indices'!$A$8:$S$493,MATCH(CONCATENATE(D$8,$A16),'[1]Indices'!$A$8:$A$493,),MATCH('[1]Indices'!$E$8,'[1]Indices'!$A$8:$S$8,))</f>
        <v>-0.28570537</v>
      </c>
      <c r="E16" s="187"/>
      <c r="F16" s="109"/>
      <c r="G16" s="109">
        <f>INDEX('[1]Indices'!$A$8:$S$493,MATCH(CONCATENATE(G$8,$A16),'[1]Indices'!$A$8:$A$493,),MATCH('[1]Indices'!$F$8,'[1]Indices'!$A$8:$S$8,))</f>
        <v>3.27522781</v>
      </c>
      <c r="H16" s="109">
        <f>INDEX('[1]Indices'!$A$8:$S$493,MATCH(CONCATENATE(H$8,$A16),'[1]Indices'!$A$8:$A$493,),MATCH('[1]Indices'!$F$8,'[1]Indices'!$A$8:$S$8,))</f>
        <v>6.13065024</v>
      </c>
      <c r="I16" s="109">
        <f>INDEX('[1]Indices'!$A$8:$S$493,MATCH(CONCATENATE(I$8,$A16),'[1]Indices'!$A$8:$A$493,),MATCH('[1]Indices'!$F$8,'[1]Indices'!$A$8:$S$8,))</f>
        <v>-0.12248463</v>
      </c>
      <c r="J16" s="187"/>
      <c r="K16" s="109"/>
      <c r="L16" s="109">
        <f>INDEX('[1]Indices'!$A$8:$S$493,MATCH(CONCATENATE(L$8,$A16),'[1]Indices'!$A$8:$A$493,),MATCH('[1]Indices'!$G$8,'[1]Indices'!$A$8:$S$8,))</f>
        <v>3.56215023</v>
      </c>
      <c r="M16" s="109">
        <f>INDEX('[1]Indices'!$A$8:$S$493,MATCH(CONCATENATE(M$8,$A16),'[1]Indices'!$A$8:$A$493,),MATCH('[1]Indices'!$G$8,'[1]Indices'!$A$8:$S$8,))</f>
        <v>7.1112687</v>
      </c>
      <c r="N16" s="109">
        <f>INDEX('[1]Indices'!$A$8:$S$493,MATCH(CONCATENATE(N$8,$A16),'[1]Indices'!$A$8:$A$493,),MATCH('[1]Indices'!$G$8,'[1]Indices'!$A$8:$S$8,))</f>
        <v>-0.91148065</v>
      </c>
      <c r="O16" s="187"/>
      <c r="P16" s="188"/>
    </row>
    <row r="17" spans="1:16" ht="14.25" customHeight="1">
      <c r="A17" s="110" t="s">
        <v>44</v>
      </c>
      <c r="B17" s="109">
        <f>INDEX('[1]Indices'!$A$8:$S$493,MATCH(CONCATENATE(B$8,$A17),'[1]Indices'!$A$8:$A$493,),MATCH('[1]Indices'!$E$8,'[1]Indices'!$A$8:$S$8,))</f>
        <v>0.15707367</v>
      </c>
      <c r="C17" s="109">
        <f>INDEX('[1]Indices'!$A$8:$S$493,MATCH(CONCATENATE(C$8,$A17),'[1]Indices'!$A$8:$A$493,),MATCH('[1]Indices'!$E$8,'[1]Indices'!$A$8:$S$8,))</f>
        <v>-0.00947533</v>
      </c>
      <c r="D17" s="109">
        <f>INDEX('[1]Indices'!$A$8:$S$493,MATCH(CONCATENATE(D$8,$A17),'[1]Indices'!$A$8:$A$493,),MATCH('[1]Indices'!$E$8,'[1]Indices'!$A$8:$S$8,))</f>
        <v>0.05496053</v>
      </c>
      <c r="E17" s="187"/>
      <c r="F17" s="109"/>
      <c r="G17" s="109">
        <f>INDEX('[1]Indices'!$A$8:$S$493,MATCH(CONCATENATE(G$8,$A17),'[1]Indices'!$A$8:$A$493,),MATCH('[1]Indices'!$F$8,'[1]Indices'!$A$8:$S$8,))</f>
        <v>3.437446</v>
      </c>
      <c r="H17" s="109">
        <f>INDEX('[1]Indices'!$A$8:$S$493,MATCH(CONCATENATE(H$8,$A17),'[1]Indices'!$A$8:$A$493,),MATCH('[1]Indices'!$F$8,'[1]Indices'!$A$8:$S$8,))</f>
        <v>6.12059401</v>
      </c>
      <c r="I17" s="109">
        <f>INDEX('[1]Indices'!$A$8:$S$493,MATCH(CONCATENATE(I$8,$A17),'[1]Indices'!$A$8:$A$493,),MATCH('[1]Indices'!$F$8,'[1]Indices'!$A$8:$S$8,))</f>
        <v>-0.06759141</v>
      </c>
      <c r="J17" s="187"/>
      <c r="K17" s="109"/>
      <c r="L17" s="109">
        <f>INDEX('[1]Indices'!$A$8:$S$493,MATCH(CONCATENATE(L$8,$A17),'[1]Indices'!$A$8:$A$493,),MATCH('[1]Indices'!$G$8,'[1]Indices'!$A$8:$S$8,))</f>
        <v>3.39740189</v>
      </c>
      <c r="M17" s="109">
        <f>INDEX('[1]Indices'!$A$8:$S$493,MATCH(CONCATENATE(M$8,$A17),'[1]Indices'!$A$8:$A$493,),MATCH('[1]Indices'!$G$8,'[1]Indices'!$A$8:$S$8,))</f>
        <v>6.93315572</v>
      </c>
      <c r="N17" s="109">
        <f>INDEX('[1]Indices'!$A$8:$S$493,MATCH(CONCATENATE(N$8,$A17),'[1]Indices'!$A$8:$A$493,),MATCH('[1]Indices'!$G$8,'[1]Indices'!$A$8:$S$8,))</f>
        <v>-0.84762605</v>
      </c>
      <c r="O17" s="187"/>
      <c r="P17" s="39"/>
    </row>
    <row r="18" spans="1:16" ht="14.25" customHeight="1">
      <c r="A18" s="110" t="s">
        <v>45</v>
      </c>
      <c r="B18" s="109">
        <f>INDEX('[1]Indices'!$A$8:$S$493,MATCH(CONCATENATE(B$8,$A18),'[1]Indices'!$A$8:$A$493,),MATCH('[1]Indices'!$E$8,'[1]Indices'!$A$8:$S$8,))</f>
        <v>0.30237291</v>
      </c>
      <c r="C18" s="109">
        <f>INDEX('[1]Indices'!$A$8:$S$493,MATCH(CONCATENATE(C$8,$A18),'[1]Indices'!$A$8:$A$493,),MATCH('[1]Indices'!$E$8,'[1]Indices'!$A$8:$S$8,))</f>
        <v>-0.28783987</v>
      </c>
      <c r="D18" s="109">
        <f>INDEX('[1]Indices'!$A$8:$S$493,MATCH(CONCATENATE(D$8,$A18),'[1]Indices'!$A$8:$A$493,),MATCH('[1]Indices'!$E$8,'[1]Indices'!$A$8:$S$8,))</f>
        <v>-0.21298574</v>
      </c>
      <c r="E18" s="187"/>
      <c r="F18" s="187"/>
      <c r="G18" s="109">
        <f>INDEX('[1]Indices'!$A$8:$S$493,MATCH(CONCATENATE(G$8,$A18),'[1]Indices'!$A$8:$A$493,),MATCH('[1]Indices'!$F$8,'[1]Indices'!$A$8:$S$8,))</f>
        <v>3.75021281</v>
      </c>
      <c r="H18" s="109">
        <f>INDEX('[1]Indices'!$A$8:$S$493,MATCH(CONCATENATE(H$8,$A18),'[1]Indices'!$A$8:$A$493,),MATCH('[1]Indices'!$F$8,'[1]Indices'!$A$8:$S$8,))</f>
        <v>5.81513663</v>
      </c>
      <c r="I18" s="109">
        <f>INDEX('[1]Indices'!$A$8:$S$493,MATCH(CONCATENATE(I$8,$A18),'[1]Indices'!$A$8:$A$493,),MATCH('[1]Indices'!$F$8,'[1]Indices'!$A$8:$S$8,))</f>
        <v>-0.28043319</v>
      </c>
      <c r="J18" s="187"/>
      <c r="K18" s="187"/>
      <c r="L18" s="109">
        <f>INDEX('[1]Indices'!$A$8:$S$493,MATCH(CONCATENATE(L$8,$A18),'[1]Indices'!$A$8:$A$493,),MATCH('[1]Indices'!$G$8,'[1]Indices'!$A$8:$S$8,))</f>
        <v>3.50693496</v>
      </c>
      <c r="M18" s="109">
        <f>INDEX('[1]Indices'!$A$8:$S$493,MATCH(CONCATENATE(M$8,$A18),'[1]Indices'!$A$8:$A$493,),MATCH('[1]Indices'!$G$8,'[1]Indices'!$A$8:$S$8,))</f>
        <v>6.30392519</v>
      </c>
      <c r="N18" s="109">
        <f>INDEX('[1]Indices'!$A$8:$S$493,MATCH(CONCATENATE(N$8,$A18),'[1]Indices'!$A$8:$A$493,),MATCH('[1]Indices'!$G$8,'[1]Indices'!$A$8:$S$8,))</f>
        <v>-0.77319216</v>
      </c>
      <c r="O18" s="187"/>
      <c r="P18" s="39"/>
    </row>
    <row r="19" spans="1:16" ht="14.25" customHeight="1">
      <c r="A19" s="110" t="s">
        <v>46</v>
      </c>
      <c r="B19" s="109">
        <f>INDEX('[1]Indices'!$A$8:$S$493,MATCH(CONCATENATE(B$8,$A19),'[1]Indices'!$A$8:$A$493,),MATCH('[1]Indices'!$E$8,'[1]Indices'!$A$8:$S$8,))</f>
        <v>0.12874759</v>
      </c>
      <c r="C19" s="109">
        <f>INDEX('[1]Indices'!$A$8:$S$493,MATCH(CONCATENATE(C$8,$A19),'[1]Indices'!$A$8:$A$493,),MATCH('[1]Indices'!$E$8,'[1]Indices'!$A$8:$S$8,))</f>
        <v>-0.30912913</v>
      </c>
      <c r="D19" s="109">
        <f>INDEX('[1]Indices'!$A$8:$S$493,MATCH(CONCATENATE(D$8,$A19),'[1]Indices'!$A$8:$A$493,),MATCH('[1]Indices'!$E$8,'[1]Indices'!$A$8:$S$8,))</f>
        <v>-0.56425393</v>
      </c>
      <c r="E19" s="187"/>
      <c r="F19" s="187"/>
      <c r="G19" s="109">
        <f>INDEX('[1]Indices'!$A$8:$S$493,MATCH(CONCATENATE(G$8,$A19),'[1]Indices'!$A$8:$A$493,),MATCH('[1]Indices'!$F$8,'[1]Indices'!$A$8:$S$8,))</f>
        <v>3.88378872</v>
      </c>
      <c r="H19" s="109">
        <f>INDEX('[1]Indices'!$A$8:$S$493,MATCH(CONCATENATE(H$8,$A19),'[1]Indices'!$A$8:$A$493,),MATCH('[1]Indices'!$F$8,'[1]Indices'!$A$8:$S$8,))</f>
        <v>5.48803122</v>
      </c>
      <c r="I19" s="109">
        <f>INDEX('[1]Indices'!$A$8:$S$493,MATCH(CONCATENATE(I$8,$A19),'[1]Indices'!$A$8:$A$493,),MATCH('[1]Indices'!$F$8,'[1]Indices'!$A$8:$S$8,))</f>
        <v>-0.84310477</v>
      </c>
      <c r="J19" s="187"/>
      <c r="K19" s="187"/>
      <c r="L19" s="109">
        <f>INDEX('[1]Indices'!$A$8:$S$493,MATCH(CONCATENATE(L$8,$A19),'[1]Indices'!$A$8:$A$493,),MATCH('[1]Indices'!$G$8,'[1]Indices'!$A$8:$S$8,))</f>
        <v>3.75579756</v>
      </c>
      <c r="M19" s="109">
        <f>INDEX('[1]Indices'!$A$8:$S$493,MATCH(CONCATENATE(M$8,$A19),'[1]Indices'!$A$8:$A$493,),MATCH('[1]Indices'!$G$8,'[1]Indices'!$A$8:$S$8,))</f>
        <v>5.83904357</v>
      </c>
      <c r="N19" s="109">
        <f>INDEX('[1]Indices'!$A$8:$S$493,MATCH(CONCATENATE(N$8,$A19),'[1]Indices'!$A$8:$A$493,),MATCH('[1]Indices'!$G$8,'[1]Indices'!$A$8:$S$8,))</f>
        <v>-1.02712935</v>
      </c>
      <c r="O19" s="187"/>
      <c r="P19" s="39"/>
    </row>
    <row r="20" spans="1:16" ht="14.25" customHeight="1">
      <c r="A20" s="110" t="s">
        <v>47</v>
      </c>
      <c r="B20" s="109">
        <f>INDEX('[1]Indices'!$A$8:$S$493,MATCH(CONCATENATE(B$8,$A20),'[1]Indices'!$A$8:$A$493,),MATCH('[1]Indices'!$E$8,'[1]Indices'!$A$8:$S$8,))</f>
        <v>0.33275088</v>
      </c>
      <c r="C20" s="109">
        <f>INDEX('[1]Indices'!$A$8:$S$493,MATCH(CONCATENATE(C$8,$A20),'[1]Indices'!$A$8:$A$493,),MATCH('[1]Indices'!$E$8,'[1]Indices'!$A$8:$S$8,))</f>
        <v>-0.18558929</v>
      </c>
      <c r="D20" s="109">
        <f>INDEX('[1]Indices'!$A$8:$S$493,MATCH(CONCATENATE(D$8,$A20),'[1]Indices'!$A$8:$A$493,),MATCH('[1]Indices'!$E$8,'[1]Indices'!$A$8:$S$8,))</f>
        <v>-0.27957207</v>
      </c>
      <c r="E20" s="112"/>
      <c r="F20" s="109"/>
      <c r="G20" s="109">
        <f>INDEX('[1]Indices'!$A$8:$S$493,MATCH(CONCATENATE(G$8,$A20),'[1]Indices'!$A$8:$A$493,),MATCH('[1]Indices'!$F$8,'[1]Indices'!$A$8:$S$8,))</f>
        <v>4.22946294</v>
      </c>
      <c r="H20" s="109">
        <f>INDEX('[1]Indices'!$A$8:$S$493,MATCH(CONCATENATE(H$8,$A20),'[1]Indices'!$A$8:$A$493,),MATCH('[1]Indices'!$F$8,'[1]Indices'!$A$8:$S$8,))</f>
        <v>5.29225673</v>
      </c>
      <c r="I20" s="109">
        <f>INDEX('[1]Indices'!$A$8:$S$493,MATCH(CONCATENATE(I$8,$A20),'[1]Indices'!$A$8:$A$493,),MATCH('[1]Indices'!$F$8,'[1]Indices'!$A$8:$S$8,))</f>
        <v>-1.12031976</v>
      </c>
      <c r="J20" s="112"/>
      <c r="K20" s="109"/>
      <c r="L20" s="109">
        <f>INDEX('[1]Indices'!$A$8:$S$493,MATCH(CONCATENATE(L$8,$A20),'[1]Indices'!$A$8:$A$493,),MATCH('[1]Indices'!$G$8,'[1]Indices'!$A$8:$S$8,))</f>
        <v>4.22946294</v>
      </c>
      <c r="M20" s="109">
        <f>INDEX('[1]Indices'!$A$8:$S$493,MATCH(CONCATENATE(M$8,$A20),'[1]Indices'!$A$8:$A$493,),MATCH('[1]Indices'!$G$8,'[1]Indices'!$A$8:$S$8,))</f>
        <v>5.29225673</v>
      </c>
      <c r="N20" s="109">
        <f>INDEX('[1]Indices'!$A$8:$S$493,MATCH(CONCATENATE(N$8,$A20),'[1]Indices'!$A$8:$A$493,),MATCH('[1]Indices'!$G$8,'[1]Indices'!$A$8:$S$8,))</f>
        <v>-1.12031976</v>
      </c>
      <c r="O20" s="112"/>
      <c r="P20" s="39"/>
    </row>
    <row r="21" spans="1:16" ht="11.25">
      <c r="A21" s="89" t="s">
        <v>10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39"/>
    </row>
    <row r="22" spans="1:16" ht="11.25">
      <c r="A22" s="42">
        <f ca="1">TODAY()</f>
        <v>40401</v>
      </c>
      <c r="B22" s="1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/>
  <mergeCells count="5">
    <mergeCell ref="A7:A8"/>
    <mergeCell ref="B7:E7"/>
    <mergeCell ref="G7:J7"/>
    <mergeCell ref="L7:O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4">
      <selection activeCell="P34" sqref="P34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89" t="s">
        <v>48</v>
      </c>
      <c r="B2" s="190"/>
      <c r="C2" s="190"/>
      <c r="D2" s="190"/>
      <c r="E2" s="191"/>
      <c r="F2" s="191"/>
      <c r="G2" s="192"/>
      <c r="H2" s="192"/>
      <c r="I2" s="192"/>
    </row>
    <row r="3" spans="1:9" ht="12.75">
      <c r="A3" s="193" t="s">
        <v>49</v>
      </c>
      <c r="B3" s="190"/>
      <c r="C3" s="190"/>
      <c r="D3" s="190"/>
      <c r="E3" s="191"/>
      <c r="F3" s="191"/>
      <c r="G3" s="192"/>
      <c r="H3" s="192"/>
      <c r="I3" s="192"/>
    </row>
    <row r="4" spans="1:9" ht="12.75">
      <c r="A4" s="194" t="s">
        <v>50</v>
      </c>
      <c r="B4" s="195" t="s">
        <v>51</v>
      </c>
      <c r="C4" s="195"/>
      <c r="D4" s="195"/>
      <c r="E4" s="196"/>
      <c r="F4" s="194" t="s">
        <v>50</v>
      </c>
      <c r="G4" s="197" t="s">
        <v>51</v>
      </c>
      <c r="H4" s="197"/>
      <c r="I4" s="197"/>
    </row>
    <row r="5" spans="1:9" ht="22.5">
      <c r="A5" s="198"/>
      <c r="B5" s="199" t="s">
        <v>7</v>
      </c>
      <c r="C5" s="199" t="s">
        <v>8</v>
      </c>
      <c r="D5" s="199" t="s">
        <v>52</v>
      </c>
      <c r="E5" s="199"/>
      <c r="F5" s="198"/>
      <c r="G5" s="199" t="s">
        <v>7</v>
      </c>
      <c r="H5" s="199" t="s">
        <v>8</v>
      </c>
      <c r="I5" s="199" t="s">
        <v>52</v>
      </c>
    </row>
    <row r="6" spans="1:16" ht="12.75">
      <c r="A6" s="189" t="s">
        <v>28</v>
      </c>
      <c r="B6" s="200">
        <v>-0.11</v>
      </c>
      <c r="C6" s="200">
        <v>2.35</v>
      </c>
      <c r="D6" s="200">
        <v>0.39</v>
      </c>
      <c r="E6" s="201"/>
      <c r="F6" t="s">
        <v>53</v>
      </c>
      <c r="G6" s="202">
        <v>0.06</v>
      </c>
      <c r="H6" s="202">
        <v>0.17</v>
      </c>
      <c r="I6" s="202">
        <v>-0.07</v>
      </c>
      <c r="N6" s="203"/>
      <c r="O6" s="203"/>
      <c r="P6" s="203"/>
    </row>
    <row r="7" spans="1:12" ht="12.75">
      <c r="A7" t="s">
        <v>54</v>
      </c>
      <c r="B7" s="202">
        <v>0.01</v>
      </c>
      <c r="C7" s="202">
        <v>6.4</v>
      </c>
      <c r="D7" s="202">
        <v>13.48</v>
      </c>
      <c r="E7" s="204"/>
      <c r="F7" s="205" t="s">
        <v>55</v>
      </c>
      <c r="G7" s="202">
        <v>-0.04</v>
      </c>
      <c r="H7" s="202">
        <v>-0.19</v>
      </c>
      <c r="I7" s="202">
        <v>-0.2</v>
      </c>
      <c r="J7" s="206"/>
      <c r="K7" s="207"/>
      <c r="L7" s="207"/>
    </row>
    <row r="8" spans="1:12" ht="12.75">
      <c r="A8" t="s">
        <v>56</v>
      </c>
      <c r="B8" s="202">
        <v>0.11</v>
      </c>
      <c r="C8" s="202">
        <v>7.04</v>
      </c>
      <c r="D8" s="202">
        <v>12.08</v>
      </c>
      <c r="E8" s="204"/>
      <c r="F8" s="205" t="s">
        <v>57</v>
      </c>
      <c r="G8" s="202">
        <v>-0.02</v>
      </c>
      <c r="H8" s="202">
        <v>-0.01</v>
      </c>
      <c r="I8" s="202">
        <v>-0.25</v>
      </c>
      <c r="J8" s="207"/>
      <c r="K8" s="207"/>
      <c r="L8" s="207"/>
    </row>
    <row r="9" spans="1:9" ht="12.75">
      <c r="A9" t="s">
        <v>58</v>
      </c>
      <c r="B9" s="202">
        <v>0.24</v>
      </c>
      <c r="C9" s="202">
        <v>5.14</v>
      </c>
      <c r="D9" s="202">
        <v>10.99</v>
      </c>
      <c r="E9" s="208"/>
      <c r="F9" t="s">
        <v>59</v>
      </c>
      <c r="G9" s="202">
        <v>-0.21</v>
      </c>
      <c r="H9" s="202">
        <v>-0.56</v>
      </c>
      <c r="I9" s="202">
        <v>-0.29</v>
      </c>
    </row>
    <row r="10" spans="1:9" ht="12.75">
      <c r="A10" t="s">
        <v>60</v>
      </c>
      <c r="B10" s="202">
        <v>2.2</v>
      </c>
      <c r="C10" s="202">
        <v>8.93</v>
      </c>
      <c r="D10" s="202">
        <v>10.53</v>
      </c>
      <c r="E10" s="208"/>
      <c r="F10" t="s">
        <v>61</v>
      </c>
      <c r="G10" s="202">
        <v>-0.02</v>
      </c>
      <c r="H10" s="202">
        <v>2.49</v>
      </c>
      <c r="I10" s="202">
        <v>-0.3</v>
      </c>
    </row>
    <row r="11" spans="1:9" ht="12.75">
      <c r="A11" t="s">
        <v>62</v>
      </c>
      <c r="B11" s="202">
        <v>0.78</v>
      </c>
      <c r="C11" s="202">
        <v>6.47</v>
      </c>
      <c r="D11" s="202">
        <v>9.68</v>
      </c>
      <c r="E11" s="208"/>
      <c r="F11" t="s">
        <v>63</v>
      </c>
      <c r="G11" s="202">
        <v>-0.2</v>
      </c>
      <c r="H11" s="202">
        <v>0.37</v>
      </c>
      <c r="I11" s="202">
        <v>-0.31</v>
      </c>
    </row>
    <row r="12" spans="1:9" ht="12.75">
      <c r="A12" t="s">
        <v>64</v>
      </c>
      <c r="B12" s="202">
        <v>0.12</v>
      </c>
      <c r="C12" s="202">
        <v>5.51</v>
      </c>
      <c r="D12" s="202">
        <v>8.74</v>
      </c>
      <c r="E12" s="208"/>
      <c r="F12" t="s">
        <v>65</v>
      </c>
      <c r="G12" s="202">
        <v>0.17</v>
      </c>
      <c r="H12" s="202">
        <v>1.35</v>
      </c>
      <c r="I12" s="202">
        <v>-0.33</v>
      </c>
    </row>
    <row r="13" spans="1:9" ht="12.75">
      <c r="A13" t="s">
        <v>66</v>
      </c>
      <c r="B13" s="202">
        <v>0.64</v>
      </c>
      <c r="C13" s="202">
        <v>4.78</v>
      </c>
      <c r="D13" s="202">
        <v>8.02</v>
      </c>
      <c r="E13" s="208"/>
      <c r="F13" t="s">
        <v>67</v>
      </c>
      <c r="G13" s="202">
        <v>-1.15</v>
      </c>
      <c r="H13" s="202">
        <v>10.16</v>
      </c>
      <c r="I13" s="202">
        <v>-0.37</v>
      </c>
    </row>
    <row r="14" spans="1:9" ht="12.75">
      <c r="A14" t="s">
        <v>68</v>
      </c>
      <c r="B14" s="202">
        <v>0.67</v>
      </c>
      <c r="C14" s="202">
        <v>4.6</v>
      </c>
      <c r="D14" s="202">
        <v>6.09</v>
      </c>
      <c r="E14" s="208"/>
      <c r="F14" t="s">
        <v>69</v>
      </c>
      <c r="G14" s="202">
        <v>1.2</v>
      </c>
      <c r="H14" s="202">
        <v>0.51</v>
      </c>
      <c r="I14" s="202">
        <v>-0.43</v>
      </c>
    </row>
    <row r="15" spans="1:9" ht="12.75">
      <c r="A15" t="s">
        <v>70</v>
      </c>
      <c r="B15" s="202">
        <v>1.16</v>
      </c>
      <c r="C15" s="202">
        <v>4.28</v>
      </c>
      <c r="D15" s="202">
        <v>4.34</v>
      </c>
      <c r="E15" s="208"/>
      <c r="F15" t="s">
        <v>71</v>
      </c>
      <c r="G15" s="202">
        <v>0.16</v>
      </c>
      <c r="H15" s="202">
        <v>-0.37</v>
      </c>
      <c r="I15" s="202">
        <v>-0.55</v>
      </c>
    </row>
    <row r="16" spans="1:9" ht="12.75">
      <c r="A16" t="s">
        <v>72</v>
      </c>
      <c r="B16" s="202">
        <v>0</v>
      </c>
      <c r="C16" s="202">
        <v>4.01</v>
      </c>
      <c r="D16" s="202">
        <v>4</v>
      </c>
      <c r="E16" s="208"/>
      <c r="F16" t="s">
        <v>73</v>
      </c>
      <c r="G16" s="202">
        <v>0.01</v>
      </c>
      <c r="H16" s="202">
        <v>-2.43</v>
      </c>
      <c r="I16" s="202">
        <v>-0.56</v>
      </c>
    </row>
    <row r="17" spans="1:9" ht="12.75">
      <c r="A17" t="s">
        <v>74</v>
      </c>
      <c r="B17" s="202">
        <v>1.05</v>
      </c>
      <c r="C17" s="202">
        <v>7.29</v>
      </c>
      <c r="D17" s="202">
        <v>3.94</v>
      </c>
      <c r="E17" s="208"/>
      <c r="F17" t="s">
        <v>75</v>
      </c>
      <c r="G17" s="202">
        <v>0.03</v>
      </c>
      <c r="H17" s="202">
        <v>-0.15</v>
      </c>
      <c r="I17" s="202">
        <v>-0.78</v>
      </c>
    </row>
    <row r="18" spans="1:9" ht="12.75">
      <c r="A18" t="s">
        <v>76</v>
      </c>
      <c r="B18" s="202">
        <v>-0.11</v>
      </c>
      <c r="C18" s="202">
        <v>1.67</v>
      </c>
      <c r="D18" s="202">
        <v>3.69</v>
      </c>
      <c r="E18" s="208"/>
      <c r="F18" t="s">
        <v>77</v>
      </c>
      <c r="G18" s="202">
        <v>0.02</v>
      </c>
      <c r="H18" s="202">
        <v>0.01</v>
      </c>
      <c r="I18" s="202">
        <v>-0.87</v>
      </c>
    </row>
    <row r="19" spans="1:9" ht="12.75">
      <c r="A19" t="s">
        <v>78</v>
      </c>
      <c r="B19" s="202">
        <v>-0.02</v>
      </c>
      <c r="C19" s="202">
        <v>2.1</v>
      </c>
      <c r="D19" s="202">
        <v>3.47</v>
      </c>
      <c r="E19" s="208"/>
      <c r="F19" t="s">
        <v>79</v>
      </c>
      <c r="G19" s="202">
        <v>-0.47</v>
      </c>
      <c r="H19" s="202">
        <v>-0.9</v>
      </c>
      <c r="I19" s="202">
        <v>-0.96</v>
      </c>
    </row>
    <row r="20" spans="1:9" ht="12.75">
      <c r="A20" t="s">
        <v>80</v>
      </c>
      <c r="B20" s="202">
        <v>0.13</v>
      </c>
      <c r="C20" s="202">
        <v>2.56</v>
      </c>
      <c r="D20" s="202">
        <v>2.94</v>
      </c>
      <c r="E20" s="208"/>
      <c r="F20" t="s">
        <v>81</v>
      </c>
      <c r="G20" s="202">
        <v>-0.32</v>
      </c>
      <c r="H20" s="202">
        <v>5.32</v>
      </c>
      <c r="I20" s="202">
        <v>-1</v>
      </c>
    </row>
    <row r="21" spans="1:9" ht="12.75">
      <c r="A21" t="s">
        <v>82</v>
      </c>
      <c r="B21" s="202">
        <v>-0.03</v>
      </c>
      <c r="C21" s="202">
        <v>1.78</v>
      </c>
      <c r="D21" s="202">
        <v>2.49</v>
      </c>
      <c r="E21" s="208"/>
      <c r="F21" t="s">
        <v>83</v>
      </c>
      <c r="G21" s="202">
        <v>0.96</v>
      </c>
      <c r="H21" s="202">
        <v>0.35</v>
      </c>
      <c r="I21" s="202">
        <v>-1.17</v>
      </c>
    </row>
    <row r="22" spans="1:9" ht="12.75">
      <c r="A22" t="s">
        <v>84</v>
      </c>
      <c r="B22" s="202">
        <v>1.11</v>
      </c>
      <c r="C22" s="202">
        <v>2.45</v>
      </c>
      <c r="D22" s="202">
        <v>2.45</v>
      </c>
      <c r="E22" s="208"/>
      <c r="F22" t="s">
        <v>85</v>
      </c>
      <c r="G22" s="202">
        <v>0.03</v>
      </c>
      <c r="H22" s="202">
        <v>-0.87</v>
      </c>
      <c r="I22" s="202">
        <v>-1.23</v>
      </c>
    </row>
    <row r="23" spans="1:9" ht="12.75">
      <c r="A23" t="s">
        <v>86</v>
      </c>
      <c r="B23" s="202">
        <v>0.01</v>
      </c>
      <c r="C23" s="202">
        <v>2.35</v>
      </c>
      <c r="D23" s="202">
        <v>2.45</v>
      </c>
      <c r="E23" s="208"/>
      <c r="F23" t="s">
        <v>87</v>
      </c>
      <c r="G23" s="202">
        <v>-2.09</v>
      </c>
      <c r="H23" s="202">
        <v>-1.19</v>
      </c>
      <c r="I23" s="202">
        <v>-1.33</v>
      </c>
    </row>
    <row r="24" spans="1:9" ht="12.75">
      <c r="A24" t="s">
        <v>88</v>
      </c>
      <c r="B24" s="202">
        <v>0.29</v>
      </c>
      <c r="C24" s="202">
        <v>2.14</v>
      </c>
      <c r="D24" s="202">
        <v>2.31</v>
      </c>
      <c r="E24" s="208"/>
      <c r="F24" t="s">
        <v>89</v>
      </c>
      <c r="G24" s="202">
        <v>0.09</v>
      </c>
      <c r="H24" s="202">
        <v>-1.09</v>
      </c>
      <c r="I24" s="202">
        <v>-1.4</v>
      </c>
    </row>
    <row r="25" spans="1:9" ht="12.75">
      <c r="A25" t="s">
        <v>90</v>
      </c>
      <c r="B25" s="202">
        <v>0.04</v>
      </c>
      <c r="C25" s="202">
        <v>1.22</v>
      </c>
      <c r="D25" s="202">
        <v>2.27</v>
      </c>
      <c r="E25" s="208"/>
      <c r="F25" t="s">
        <v>91</v>
      </c>
      <c r="G25" s="202">
        <v>-0.28</v>
      </c>
      <c r="H25" s="202">
        <v>0.46</v>
      </c>
      <c r="I25" s="202">
        <v>-1.48</v>
      </c>
    </row>
    <row r="26" spans="1:9" ht="12.75">
      <c r="A26" t="s">
        <v>92</v>
      </c>
      <c r="B26" s="202">
        <v>0.85</v>
      </c>
      <c r="C26" s="202">
        <v>1.66</v>
      </c>
      <c r="D26" s="202">
        <v>2.15</v>
      </c>
      <c r="E26" s="208"/>
      <c r="F26" t="s">
        <v>93</v>
      </c>
      <c r="G26" s="202">
        <v>-0.49</v>
      </c>
      <c r="H26" s="202">
        <v>-0.26</v>
      </c>
      <c r="I26" s="202">
        <v>-1.67</v>
      </c>
    </row>
    <row r="27" spans="1:9" ht="12.75">
      <c r="A27" t="s">
        <v>94</v>
      </c>
      <c r="B27" s="202">
        <v>0.13</v>
      </c>
      <c r="C27" s="202">
        <v>3.66</v>
      </c>
      <c r="D27" s="202">
        <v>2.11</v>
      </c>
      <c r="E27" s="208"/>
      <c r="F27" t="s">
        <v>95</v>
      </c>
      <c r="G27" s="202">
        <v>-0.9</v>
      </c>
      <c r="H27" s="202">
        <v>-0.24</v>
      </c>
      <c r="I27" s="202">
        <v>-1.77</v>
      </c>
    </row>
    <row r="28" spans="1:9" ht="12.75">
      <c r="A28" t="s">
        <v>96</v>
      </c>
      <c r="B28" s="202">
        <v>0.77</v>
      </c>
      <c r="C28" s="202">
        <v>2.87</v>
      </c>
      <c r="D28" s="202">
        <v>2.09</v>
      </c>
      <c r="E28" s="208"/>
      <c r="F28" t="s">
        <v>97</v>
      </c>
      <c r="G28" s="202">
        <v>-2.22</v>
      </c>
      <c r="H28" s="202">
        <v>-2.07</v>
      </c>
      <c r="I28" s="202">
        <v>-1.82</v>
      </c>
    </row>
    <row r="29" spans="1:9" ht="12.75">
      <c r="A29" t="s">
        <v>98</v>
      </c>
      <c r="B29" s="202">
        <v>0.12</v>
      </c>
      <c r="C29" s="202">
        <v>9.67</v>
      </c>
      <c r="D29" s="202">
        <v>1.84</v>
      </c>
      <c r="E29" s="208"/>
      <c r="F29" t="s">
        <v>99</v>
      </c>
      <c r="G29" s="202">
        <v>-0.07</v>
      </c>
      <c r="H29" s="202">
        <v>0.66</v>
      </c>
      <c r="I29" s="202">
        <v>-1.97</v>
      </c>
    </row>
    <row r="30" spans="1:9" ht="12.75">
      <c r="A30" t="s">
        <v>100</v>
      </c>
      <c r="B30" s="202">
        <v>-0.2</v>
      </c>
      <c r="C30" s="202">
        <v>4.85</v>
      </c>
      <c r="D30" s="202">
        <v>1.78</v>
      </c>
      <c r="E30" s="208"/>
      <c r="F30" t="s">
        <v>101</v>
      </c>
      <c r="G30" s="202">
        <v>-0.3</v>
      </c>
      <c r="H30" s="202">
        <v>-1.5</v>
      </c>
      <c r="I30" s="202">
        <v>-2.02</v>
      </c>
    </row>
    <row r="31" spans="1:9" ht="12.75">
      <c r="A31" t="s">
        <v>102</v>
      </c>
      <c r="B31" s="202">
        <v>0.16</v>
      </c>
      <c r="C31" s="202">
        <v>1.49</v>
      </c>
      <c r="D31" s="202">
        <v>1.78</v>
      </c>
      <c r="E31" s="208"/>
      <c r="F31" t="s">
        <v>103</v>
      </c>
      <c r="G31" s="202">
        <v>-0.16</v>
      </c>
      <c r="H31" s="202">
        <v>-1.56</v>
      </c>
      <c r="I31" s="202">
        <v>-2.28</v>
      </c>
    </row>
    <row r="32" spans="1:9" ht="12.75">
      <c r="A32" t="s">
        <v>104</v>
      </c>
      <c r="B32" s="202">
        <v>-0.24</v>
      </c>
      <c r="C32" s="202">
        <v>0.81</v>
      </c>
      <c r="D32" s="202">
        <v>1.61</v>
      </c>
      <c r="E32" s="208"/>
      <c r="F32" t="s">
        <v>105</v>
      </c>
      <c r="G32" s="202">
        <v>0.02</v>
      </c>
      <c r="H32" s="202">
        <v>-0.93</v>
      </c>
      <c r="I32" s="202">
        <v>-2.34</v>
      </c>
    </row>
    <row r="33" spans="1:9" ht="12.75">
      <c r="A33" t="s">
        <v>106</v>
      </c>
      <c r="B33" s="202">
        <v>0.31</v>
      </c>
      <c r="C33" s="202">
        <v>1.28</v>
      </c>
      <c r="D33" s="202">
        <v>1.55</v>
      </c>
      <c r="E33" s="208"/>
      <c r="F33" t="s">
        <v>107</v>
      </c>
      <c r="G33" s="202">
        <v>-0.27</v>
      </c>
      <c r="H33" s="202">
        <v>0.54</v>
      </c>
      <c r="I33" s="202">
        <v>-2.62</v>
      </c>
    </row>
    <row r="34" spans="1:9" ht="12.75">
      <c r="A34" t="s">
        <v>108</v>
      </c>
      <c r="B34" s="202">
        <v>0.3</v>
      </c>
      <c r="C34" s="202">
        <v>6.1</v>
      </c>
      <c r="D34" s="202">
        <v>1.53</v>
      </c>
      <c r="E34" s="208"/>
      <c r="F34" t="s">
        <v>109</v>
      </c>
      <c r="G34" s="202">
        <v>0.77</v>
      </c>
      <c r="H34" s="202">
        <v>-0.25</v>
      </c>
      <c r="I34" s="202">
        <v>-4.1</v>
      </c>
    </row>
    <row r="35" spans="1:9" ht="12.75">
      <c r="A35" t="s">
        <v>110</v>
      </c>
      <c r="B35" s="202">
        <v>0.08</v>
      </c>
      <c r="C35" s="202">
        <v>2.06</v>
      </c>
      <c r="D35" s="202">
        <v>1.47</v>
      </c>
      <c r="E35" s="208"/>
      <c r="F35" t="s">
        <v>111</v>
      </c>
      <c r="G35" s="202">
        <v>-0.17</v>
      </c>
      <c r="H35" s="202">
        <v>-4.52</v>
      </c>
      <c r="I35" s="202">
        <v>-4.84</v>
      </c>
    </row>
    <row r="36" spans="1:9" ht="12.75">
      <c r="A36" t="s">
        <v>112</v>
      </c>
      <c r="B36" s="202">
        <v>-0.03</v>
      </c>
      <c r="C36" s="202">
        <v>1.21</v>
      </c>
      <c r="D36" s="202">
        <v>1.46</v>
      </c>
      <c r="E36" s="208"/>
      <c r="F36" t="s">
        <v>113</v>
      </c>
      <c r="G36" s="202">
        <v>0.97</v>
      </c>
      <c r="H36" s="202">
        <v>1.32</v>
      </c>
      <c r="I36" s="202">
        <v>-5.23</v>
      </c>
    </row>
    <row r="37" spans="1:9" ht="12.75">
      <c r="A37" t="s">
        <v>114</v>
      </c>
      <c r="B37" s="202">
        <v>0.05</v>
      </c>
      <c r="C37" s="202">
        <v>2.03</v>
      </c>
      <c r="D37" s="202">
        <v>1.3</v>
      </c>
      <c r="E37" s="208"/>
      <c r="F37" t="s">
        <v>115</v>
      </c>
      <c r="G37" s="202">
        <v>-0.02</v>
      </c>
      <c r="H37" s="202">
        <v>-1.93</v>
      </c>
      <c r="I37" s="202">
        <v>-5.25</v>
      </c>
    </row>
    <row r="38" spans="1:5" ht="12.75">
      <c r="A38" t="s">
        <v>116</v>
      </c>
      <c r="B38" s="202">
        <v>0.26</v>
      </c>
      <c r="C38" s="202">
        <v>0.38</v>
      </c>
      <c r="D38" s="202">
        <v>1.12</v>
      </c>
      <c r="E38" s="208"/>
    </row>
    <row r="39" spans="1:5" ht="12.75">
      <c r="A39" t="s">
        <v>117</v>
      </c>
      <c r="B39" s="202">
        <v>-0.77</v>
      </c>
      <c r="C39" s="202">
        <v>2.87</v>
      </c>
      <c r="D39" s="202">
        <v>1.02</v>
      </c>
      <c r="E39" s="208"/>
    </row>
    <row r="40" spans="1:9" ht="12.75">
      <c r="A40" t="s">
        <v>118</v>
      </c>
      <c r="B40" s="202">
        <v>0.02</v>
      </c>
      <c r="C40" s="202">
        <v>0.97</v>
      </c>
      <c r="D40" s="202">
        <v>1.01</v>
      </c>
      <c r="E40" s="208"/>
      <c r="F40" s="189" t="s">
        <v>29</v>
      </c>
      <c r="G40" s="209">
        <v>0.05</v>
      </c>
      <c r="H40" s="209">
        <v>3.6</v>
      </c>
      <c r="I40" s="209">
        <v>3.7</v>
      </c>
    </row>
    <row r="41" spans="1:9" ht="12.75">
      <c r="A41" t="s">
        <v>119</v>
      </c>
      <c r="B41" s="202">
        <v>-0.06</v>
      </c>
      <c r="C41" s="202">
        <v>1.25</v>
      </c>
      <c r="D41" s="202">
        <v>0.99</v>
      </c>
      <c r="E41" s="208"/>
      <c r="F41" t="s">
        <v>120</v>
      </c>
      <c r="G41" s="202">
        <v>0.07</v>
      </c>
      <c r="H41" s="202">
        <v>3.79</v>
      </c>
      <c r="I41" s="202">
        <v>3.89</v>
      </c>
    </row>
    <row r="42" spans="1:9" ht="12.75">
      <c r="A42" t="s">
        <v>121</v>
      </c>
      <c r="B42" s="202">
        <v>-0.43</v>
      </c>
      <c r="C42" s="202">
        <v>1.08</v>
      </c>
      <c r="D42" s="202">
        <v>0.92</v>
      </c>
      <c r="E42" s="208"/>
      <c r="F42" t="s">
        <v>122</v>
      </c>
      <c r="G42" s="202">
        <v>0.03</v>
      </c>
      <c r="H42" s="202">
        <v>3.47</v>
      </c>
      <c r="I42" s="202">
        <v>3.57</v>
      </c>
    </row>
    <row r="43" spans="1:9" ht="12.75">
      <c r="A43" t="s">
        <v>123</v>
      </c>
      <c r="B43" s="202">
        <v>0.4</v>
      </c>
      <c r="C43" s="202">
        <v>0.8</v>
      </c>
      <c r="D43" s="202">
        <v>0.89</v>
      </c>
      <c r="E43" s="208"/>
      <c r="F43" t="s">
        <v>124</v>
      </c>
      <c r="G43" s="202">
        <v>0.1</v>
      </c>
      <c r="H43" s="202">
        <v>2.56</v>
      </c>
      <c r="I43" s="202">
        <v>2.72</v>
      </c>
    </row>
    <row r="44" spans="1:9" ht="12.75">
      <c r="A44" t="s">
        <v>125</v>
      </c>
      <c r="B44" s="202">
        <v>0.66</v>
      </c>
      <c r="C44" s="202">
        <v>1.16</v>
      </c>
      <c r="D44" s="202">
        <v>0.87</v>
      </c>
      <c r="E44" s="208"/>
      <c r="F44" s="208"/>
      <c r="G44" s="210"/>
      <c r="H44" s="210"/>
      <c r="I44" s="210"/>
    </row>
    <row r="45" spans="1:9" ht="12.75">
      <c r="A45" t="s">
        <v>126</v>
      </c>
      <c r="B45" s="202">
        <v>0.07</v>
      </c>
      <c r="C45" s="202">
        <v>1.02</v>
      </c>
      <c r="D45" s="202">
        <v>0.84</v>
      </c>
      <c r="E45" s="208"/>
      <c r="F45" s="189" t="s">
        <v>30</v>
      </c>
      <c r="G45" s="200">
        <v>-0.3</v>
      </c>
      <c r="H45" s="200">
        <v>-0.14</v>
      </c>
      <c r="I45" s="200">
        <v>-1.03</v>
      </c>
    </row>
    <row r="46" spans="1:9" ht="12.75">
      <c r="A46" t="s">
        <v>127</v>
      </c>
      <c r="B46" s="202">
        <v>-0.11</v>
      </c>
      <c r="C46" s="202">
        <v>0.24</v>
      </c>
      <c r="D46" s="202">
        <v>0.78</v>
      </c>
      <c r="E46" s="211"/>
      <c r="F46" t="s">
        <v>128</v>
      </c>
      <c r="G46" s="202">
        <v>0</v>
      </c>
      <c r="H46" s="202">
        <v>2.07</v>
      </c>
      <c r="I46" s="202">
        <v>2.47</v>
      </c>
    </row>
    <row r="47" spans="1:9" ht="12.75">
      <c r="A47" t="s">
        <v>129</v>
      </c>
      <c r="B47" s="202">
        <v>0.01</v>
      </c>
      <c r="C47" s="202">
        <v>2.39</v>
      </c>
      <c r="D47" s="202">
        <v>0.77</v>
      </c>
      <c r="E47" s="211"/>
      <c r="F47" t="s">
        <v>130</v>
      </c>
      <c r="G47" s="202">
        <v>0.59</v>
      </c>
      <c r="H47" s="202">
        <v>2.1</v>
      </c>
      <c r="I47" s="202">
        <v>1.92</v>
      </c>
    </row>
    <row r="48" spans="1:9" ht="12.75">
      <c r="A48" t="s">
        <v>131</v>
      </c>
      <c r="B48" s="202">
        <v>0</v>
      </c>
      <c r="C48" s="202">
        <v>0.59</v>
      </c>
      <c r="D48" s="202">
        <v>0.54</v>
      </c>
      <c r="E48" s="211"/>
      <c r="F48" t="s">
        <v>132</v>
      </c>
      <c r="G48" s="202">
        <v>0.01</v>
      </c>
      <c r="H48" s="202">
        <v>1.7</v>
      </c>
      <c r="I48" s="202">
        <v>1</v>
      </c>
    </row>
    <row r="49" spans="1:9" ht="12.75">
      <c r="A49" t="s">
        <v>133</v>
      </c>
      <c r="B49" s="202">
        <v>-0.32</v>
      </c>
      <c r="C49" s="202">
        <v>0.3</v>
      </c>
      <c r="D49" s="202">
        <v>0.51</v>
      </c>
      <c r="E49" s="211"/>
      <c r="F49" t="s">
        <v>134</v>
      </c>
      <c r="G49" s="202">
        <v>0.09</v>
      </c>
      <c r="H49" s="202">
        <v>0.2</v>
      </c>
      <c r="I49" s="202">
        <v>-0.04</v>
      </c>
    </row>
    <row r="50" spans="1:9" ht="12.75">
      <c r="A50" t="s">
        <v>135</v>
      </c>
      <c r="B50" s="202">
        <v>0.14</v>
      </c>
      <c r="C50" s="202">
        <v>1.73</v>
      </c>
      <c r="D50" s="202">
        <v>0.48</v>
      </c>
      <c r="E50" s="211"/>
      <c r="F50" t="s">
        <v>136</v>
      </c>
      <c r="G50" s="202">
        <v>0.27</v>
      </c>
      <c r="H50" s="202">
        <v>1.43</v>
      </c>
      <c r="I50" s="202">
        <v>-0.57</v>
      </c>
    </row>
    <row r="51" spans="1:9" ht="12.75">
      <c r="A51" t="s">
        <v>137</v>
      </c>
      <c r="B51" s="202">
        <v>-0.17</v>
      </c>
      <c r="C51" s="202">
        <v>0.03</v>
      </c>
      <c r="D51" s="202">
        <v>0.27</v>
      </c>
      <c r="E51" s="211"/>
      <c r="F51" t="s">
        <v>138</v>
      </c>
      <c r="G51" s="202">
        <v>-0.04</v>
      </c>
      <c r="H51" s="202">
        <v>-0.64</v>
      </c>
      <c r="I51" s="202">
        <v>-1.28</v>
      </c>
    </row>
    <row r="52" spans="1:9" ht="12.75">
      <c r="A52" t="s">
        <v>139</v>
      </c>
      <c r="B52" s="202">
        <v>0</v>
      </c>
      <c r="C52" s="202">
        <v>0.33</v>
      </c>
      <c r="D52" s="202">
        <v>0.22</v>
      </c>
      <c r="E52" s="211"/>
      <c r="F52" t="s">
        <v>140</v>
      </c>
      <c r="G52" s="202">
        <v>0.49</v>
      </c>
      <c r="H52" s="202">
        <v>-0.95</v>
      </c>
      <c r="I52" s="202">
        <v>-1.58</v>
      </c>
    </row>
    <row r="53" spans="1:9" ht="12.75">
      <c r="A53" t="s">
        <v>141</v>
      </c>
      <c r="B53" s="202">
        <v>0.01</v>
      </c>
      <c r="C53" s="202">
        <v>0.6</v>
      </c>
      <c r="D53" s="202">
        <v>0.2</v>
      </c>
      <c r="E53" s="211"/>
      <c r="F53" t="s">
        <v>142</v>
      </c>
      <c r="G53" s="202">
        <v>0.07</v>
      </c>
      <c r="H53" s="202">
        <v>0.58</v>
      </c>
      <c r="I53" s="202">
        <v>-1.7</v>
      </c>
    </row>
    <row r="54" spans="1:9" ht="12.75">
      <c r="A54" t="s">
        <v>143</v>
      </c>
      <c r="B54" s="202">
        <v>0.34</v>
      </c>
      <c r="C54" s="202">
        <v>1.51</v>
      </c>
      <c r="D54" s="202">
        <v>0.14</v>
      </c>
      <c r="E54" s="211"/>
      <c r="F54" t="s">
        <v>144</v>
      </c>
      <c r="G54" s="202">
        <v>-0.79</v>
      </c>
      <c r="H54" s="202">
        <v>-0.85</v>
      </c>
      <c r="I54" s="202">
        <v>-1.95</v>
      </c>
    </row>
    <row r="55" spans="1:9" ht="12.75">
      <c r="A55" t="s">
        <v>145</v>
      </c>
      <c r="B55" s="202">
        <v>0</v>
      </c>
      <c r="C55" s="202">
        <v>1.59</v>
      </c>
      <c r="D55" s="202">
        <v>0.13</v>
      </c>
      <c r="E55" s="211"/>
      <c r="F55" t="s">
        <v>146</v>
      </c>
      <c r="G55" s="202">
        <v>-0.33</v>
      </c>
      <c r="H55" s="202">
        <v>-2.61</v>
      </c>
      <c r="I55" s="202">
        <v>-3.72</v>
      </c>
    </row>
    <row r="56" spans="1:9" ht="12.75">
      <c r="A56" t="s">
        <v>147</v>
      </c>
      <c r="B56" s="202">
        <v>0.18</v>
      </c>
      <c r="C56" s="202">
        <v>0.7</v>
      </c>
      <c r="D56" s="202">
        <v>0.01</v>
      </c>
      <c r="E56" s="211"/>
      <c r="F56" t="s">
        <v>148</v>
      </c>
      <c r="G56" s="202">
        <v>-3.11</v>
      </c>
      <c r="H56" s="202">
        <v>-3.86</v>
      </c>
      <c r="I56" s="202">
        <v>-4.45</v>
      </c>
    </row>
    <row r="57" spans="1:9" ht="12.75">
      <c r="A57" t="s">
        <v>149</v>
      </c>
      <c r="B57" s="202">
        <v>-0.02</v>
      </c>
      <c r="C57" s="202">
        <v>-0.13</v>
      </c>
      <c r="D57" s="202">
        <v>-0.04</v>
      </c>
      <c r="E57" s="211"/>
      <c r="F57" t="s">
        <v>150</v>
      </c>
      <c r="G57" s="202">
        <v>-2.97</v>
      </c>
      <c r="H57" s="202">
        <v>-4.45</v>
      </c>
      <c r="I57" s="202">
        <v>-4.58</v>
      </c>
    </row>
    <row r="58" spans="1:9" ht="12.75">
      <c r="A58" s="212" t="s">
        <v>151</v>
      </c>
      <c r="B58" s="213">
        <v>-0.05</v>
      </c>
      <c r="C58" s="213">
        <v>0.22</v>
      </c>
      <c r="D58" s="213">
        <v>-0.06</v>
      </c>
      <c r="E58" s="214"/>
      <c r="F58" s="212" t="s">
        <v>152</v>
      </c>
      <c r="G58" s="213">
        <v>-0.72</v>
      </c>
      <c r="H58" s="213">
        <v>-0.82</v>
      </c>
      <c r="I58" s="213">
        <v>-6.92</v>
      </c>
    </row>
    <row r="59" spans="1:9" ht="12.75">
      <c r="A59" s="215" t="s">
        <v>10</v>
      </c>
      <c r="B59" s="192"/>
      <c r="C59" s="192"/>
      <c r="D59" s="192"/>
      <c r="E59" s="191"/>
      <c r="F59" s="191"/>
      <c r="G59" s="192"/>
      <c r="H59" s="192"/>
      <c r="I59" s="192"/>
    </row>
    <row r="60" spans="1:2" ht="12.75">
      <c r="A60" s="42">
        <f ca="1">TODAY()</f>
        <v>40401</v>
      </c>
      <c r="B60" s="162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2010-08-11T19:31:02Z</dcterms:created>
  <dcterms:modified xsi:type="dcterms:W3CDTF">2010-08-11T19:32:20Z</dcterms:modified>
  <cp:category/>
  <cp:version/>
  <cp:contentType/>
  <cp:contentStatus/>
</cp:coreProperties>
</file>