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95" windowHeight="9795" tabRatio="895" activeTab="8"/>
  </bookViews>
  <sheets>
    <sheet name="Contenido"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s>
  <definedNames>
    <definedName name="_xlnm.Print_Area" localSheetId="0">'Contenido'!$A$1:$Q$25</definedName>
    <definedName name="_xlnm.Print_Area" localSheetId="1">'Cuadro 1.'!$A$1:$AA$35</definedName>
    <definedName name="_xlnm.Print_Area" localSheetId="2">'Cuadro 2.'!$A$1:$Q$34</definedName>
    <definedName name="_xlnm.Print_Area" localSheetId="3">'Cuadro 3.'!$A$1:$Y$34</definedName>
    <definedName name="_xlnm.Print_Area" localSheetId="4">'Cuadro 4.'!$A$1:$G$40</definedName>
    <definedName name="_xlnm.Print_Area" localSheetId="5">'Cuadro 5.'!$A$1:$AV$35</definedName>
    <definedName name="_xlnm.Print_Area" localSheetId="6">'Cuadro 6.'!$A$1:$N$38</definedName>
    <definedName name="_xlnm.Print_Area" localSheetId="7">'Cuadro 7.'!$A$1:$J$39</definedName>
    <definedName name="_xlnm.Print_Area" localSheetId="8">'Cuadro 8.'!$A$1:$G$29</definedName>
    <definedName name="_xlnm.Print_Area" localSheetId="9">'Cuadro 9.'!$A$1:$Y$20</definedName>
  </definedNames>
  <calcPr fullCalcOnLoad="1"/>
</workbook>
</file>

<file path=xl/sharedStrings.xml><?xml version="1.0" encoding="utf-8"?>
<sst xmlns="http://schemas.openxmlformats.org/spreadsheetml/2006/main" count="369" uniqueCount="102">
  <si>
    <t>Regiones</t>
  </si>
  <si>
    <t>Atlántica</t>
  </si>
  <si>
    <t>Oriental</t>
  </si>
  <si>
    <t>Pacífica</t>
  </si>
  <si>
    <t>San Andrés</t>
  </si>
  <si>
    <t xml:space="preserve">Bogotá D.C. </t>
  </si>
  <si>
    <t>Red o sistema de acueducto</t>
  </si>
  <si>
    <t>Agua envasada</t>
  </si>
  <si>
    <t>Aguas superficiales  (río, quebrada, lago, laguna y reservorios de agua)</t>
  </si>
  <si>
    <t>Aguas subterráneas  (pozos, aljibes, entre otros)</t>
  </si>
  <si>
    <t>Fuente de abastecimiento</t>
  </si>
  <si>
    <t>Tipo de energético</t>
  </si>
  <si>
    <t>Energía consumida (unidad de medida original)</t>
  </si>
  <si>
    <t>ISO 9001: Sistema de gestión de calidad</t>
  </si>
  <si>
    <t>ISO 14001: Sistema de gestión ambiental</t>
  </si>
  <si>
    <t>NTC 5133: Sello ambiental colombiano</t>
  </si>
  <si>
    <t>Cantidad de hoteles con certificaciones de gestión y ambientales</t>
  </si>
  <si>
    <t>Tipo de certificación</t>
  </si>
  <si>
    <t>NTS-TS 002: Certificación en calidad y sostenibilidad turística</t>
  </si>
  <si>
    <t>Encuesta Ambiental de Hoteles - EAH</t>
  </si>
  <si>
    <t>1. Variables principales EAH, según región</t>
  </si>
  <si>
    <t>Cantidad de residuos sólidos convencionales generados (kg/año)</t>
  </si>
  <si>
    <t>Consumo de energía (TJ/año)</t>
  </si>
  <si>
    <t>TOTAL NACIONAL</t>
  </si>
  <si>
    <t>Inversiones en actividades de manejo ambiental
(miles $/año)</t>
  </si>
  <si>
    <t>Gastos en actividades de manejo ambiental
(miles $/año)</t>
  </si>
  <si>
    <t>CONTENIDO</t>
  </si>
  <si>
    <t>2. Inversiones por tipo de actividad de manejo ambiental, según región</t>
  </si>
  <si>
    <t>3. Gastos por tipo de actividad de manejo ambiental, según región</t>
  </si>
  <si>
    <t>4. Volumen de agua utilizada según fuentes de abastecimiento</t>
  </si>
  <si>
    <t>Inversiones en Manejo y Tratamiento de Aguas Residuales (miles $/año)</t>
  </si>
  <si>
    <t>Inversiones en Manejo de Residuos Sólidos
(miles $/año)</t>
  </si>
  <si>
    <t>Gastos en Manejo del Recurso Energético
(miles $/año)</t>
  </si>
  <si>
    <t>Gastos en Manejo del Recurso Hídrico
(miles $/año)</t>
  </si>
  <si>
    <t>Gastos en Manejo de Residuos Sólidos
(miles $/año)</t>
  </si>
  <si>
    <t>Gastos en Manejo y Tratamiento de Aguas Residuales (miles $/año)</t>
  </si>
  <si>
    <t>Gastos en Gestión Ambiental
(miles $/año)</t>
  </si>
  <si>
    <t>Agua en bloque</t>
  </si>
  <si>
    <t>5. Volumen de agua residual vertida (incluye agua tratada y no tratada), por lugar de disposición, según región</t>
  </si>
  <si>
    <t>Agua Con Tratamiento</t>
  </si>
  <si>
    <t>Agua Sin Tratamiento</t>
  </si>
  <si>
    <t>6. Cantidad de residuos sólidos convencionales generados y dispuestos o aprovechados, según región</t>
  </si>
  <si>
    <t>DISPOSICIÓN FINAL</t>
  </si>
  <si>
    <t>Residuos sólidos convencionales generados
(Kg/año)</t>
  </si>
  <si>
    <t>Residuos sólidos convencionales entregados a la empresa de aseo
(Kg/año)</t>
  </si>
  <si>
    <t>Residuos sólidos convencionales aprovechados
(Kg/año)</t>
  </si>
  <si>
    <t>7. Consumo de energía, según tipo de energético</t>
  </si>
  <si>
    <t>Energía eléctrica (kW/h)</t>
  </si>
  <si>
    <t>Gas licuado de petróleo (G.L.P.)  (lb)</t>
  </si>
  <si>
    <t>Gasolina (gal)</t>
  </si>
  <si>
    <t>Diésel (A.C.P.M) (gal)</t>
  </si>
  <si>
    <t>Fuel Oil (gal)</t>
  </si>
  <si>
    <t>En Implementación</t>
  </si>
  <si>
    <t>Otorgadas</t>
  </si>
  <si>
    <t>9. Serie histórica variables principales EAH, según región</t>
  </si>
  <si>
    <t>Inversiones en Manejo del Recurso Hídrico
(miles $/año)</t>
  </si>
  <si>
    <t>Panel*</t>
  </si>
  <si>
    <t>***Se incluye el volumen de agua vertida con tratamiento y sin tratamiento.</t>
  </si>
  <si>
    <t>Complemento**</t>
  </si>
  <si>
    <t>GENERACIÓN***</t>
  </si>
  <si>
    <t>***La generación de residuos sólidos convencionales esta conformada por residuos de tipo: orgánico, papel y cartón, plástico, vidrio, metálicos, textiles y mezclados.</t>
  </si>
  <si>
    <t>***Otros tipos de energéticos, corresponde a la sumatoria de: carbón vegetal, leña y planta de generación.</t>
  </si>
  <si>
    <t>Otros energéticos***</t>
  </si>
  <si>
    <t>Energía consumida (unidad de medida única Terajulios - TJ)****</t>
  </si>
  <si>
    <t>****En este cuadro los energéticos más utilizados se muestran en su propia unidad de medida y para efectos de comparación de los diferentes tipos de energéticos, se llevaron a una misma unidad de medida: Terajulios (TJ) en la sumatoria total.</t>
  </si>
  <si>
    <t>APROVECHADOS*****</t>
  </si>
  <si>
    <t>*****Dentro de la categoría de aprovechados se incluyen los residuos: reutilizados, reciclados, donados y comercializados.</t>
  </si>
  <si>
    <t>****A partir del año 2014 la EAH incluye el conteo de establecimientos que clasifican los residuos generados, por lo tanto la cuantificación de los mismos tiene un nuevo filtro que le da mayor calidad a la información entregada.</t>
  </si>
  <si>
    <t>Proporción de establecimientos que realizan algún tipo de tratamiento
(%)</t>
  </si>
  <si>
    <t>Otro tipo de certificaciones</t>
  </si>
  <si>
    <t>**Se incluye el volumen de agua vertida con tratamiento y sin tratamiento.</t>
  </si>
  <si>
    <t>Total agua vertida
(Con y sin tratamiento)</t>
  </si>
  <si>
    <t>Agua lluvia</t>
  </si>
  <si>
    <t>Agua de mar</t>
  </si>
  <si>
    <t>8. Número de hoteles con certificaciones de gestión y ambientales en implementación u otorgadas, según tipo de certificación</t>
  </si>
  <si>
    <t>Fuente:DANE-Encuesta Ambiental de Hoteles-2015</t>
  </si>
  <si>
    <t>2014-2015</t>
  </si>
  <si>
    <t>Fecha de publicación: 25 de mayo de 2017</t>
  </si>
  <si>
    <r>
      <t>Volumen total de agua utilizada
(m</t>
    </r>
    <r>
      <rPr>
        <b/>
        <vertAlign val="superscript"/>
        <sz val="10"/>
        <color indexed="8"/>
        <rFont val="Open Sans"/>
        <family val="0"/>
      </rPr>
      <t>3</t>
    </r>
    <r>
      <rPr>
        <b/>
        <sz val="10"/>
        <color indexed="8"/>
        <rFont val="Open Sans"/>
        <family val="0"/>
      </rPr>
      <t>/año)</t>
    </r>
  </si>
  <si>
    <r>
      <t>Volumen total de agua vertida
(m</t>
    </r>
    <r>
      <rPr>
        <b/>
        <vertAlign val="superscript"/>
        <sz val="10"/>
        <color indexed="8"/>
        <rFont val="Open Sans"/>
        <family val="0"/>
      </rPr>
      <t>3</t>
    </r>
    <r>
      <rPr>
        <b/>
        <sz val="10"/>
        <color indexed="8"/>
        <rFont val="Open Sans"/>
        <family val="0"/>
      </rPr>
      <t>/año)***</t>
    </r>
  </si>
  <si>
    <t>*Panel: Corresponde a 469 establecimientos que son comparables para ambos años.</t>
  </si>
  <si>
    <t>Inversiones en Manejo del Recurso Energético
(miles $/año)</t>
  </si>
  <si>
    <r>
      <t>Volumen de agua utilizada (m</t>
    </r>
    <r>
      <rPr>
        <b/>
        <vertAlign val="superscript"/>
        <sz val="10"/>
        <color indexed="8"/>
        <rFont val="Open Sans"/>
        <family val="0"/>
      </rPr>
      <t>3</t>
    </r>
    <r>
      <rPr>
        <b/>
        <sz val="10"/>
        <color indexed="8"/>
        <rFont val="Open Sans"/>
        <family val="0"/>
      </rPr>
      <t>/año)</t>
    </r>
  </si>
  <si>
    <r>
      <t>Sistema de alcantarillado (m</t>
    </r>
    <r>
      <rPr>
        <b/>
        <vertAlign val="superscript"/>
        <sz val="10"/>
        <color indexed="8"/>
        <rFont val="Open Sans"/>
        <family val="2"/>
      </rPr>
      <t>3</t>
    </r>
    <r>
      <rPr>
        <b/>
        <sz val="10"/>
        <color indexed="8"/>
        <rFont val="Open Sans"/>
        <family val="2"/>
      </rPr>
      <t>/año)</t>
    </r>
  </si>
  <si>
    <r>
      <t>Ríos, quebradas, lagos, lagunas (m</t>
    </r>
    <r>
      <rPr>
        <b/>
        <vertAlign val="superscript"/>
        <sz val="10"/>
        <color indexed="8"/>
        <rFont val="Open Sans"/>
        <family val="2"/>
      </rPr>
      <t>3</t>
    </r>
    <r>
      <rPr>
        <b/>
        <sz val="10"/>
        <color indexed="8"/>
        <rFont val="Open Sans"/>
        <family val="2"/>
      </rPr>
      <t>/año)</t>
    </r>
  </si>
  <si>
    <r>
      <t>Campos de infiltración (m</t>
    </r>
    <r>
      <rPr>
        <b/>
        <vertAlign val="superscript"/>
        <sz val="10"/>
        <color indexed="8"/>
        <rFont val="Open Sans"/>
        <family val="2"/>
      </rPr>
      <t>3</t>
    </r>
    <r>
      <rPr>
        <b/>
        <sz val="10"/>
        <color indexed="8"/>
        <rFont val="Open Sans"/>
        <family val="2"/>
      </rPr>
      <t>/año)</t>
    </r>
  </si>
  <si>
    <r>
      <t>Al mar (m</t>
    </r>
    <r>
      <rPr>
        <b/>
        <vertAlign val="superscript"/>
        <sz val="10"/>
        <color indexed="8"/>
        <rFont val="Open Sans"/>
        <family val="2"/>
      </rPr>
      <t>3</t>
    </r>
    <r>
      <rPr>
        <b/>
        <sz val="10"/>
        <color indexed="8"/>
        <rFont val="Open Sans"/>
        <family val="2"/>
      </rPr>
      <t>/año)</t>
    </r>
  </si>
  <si>
    <t>Propoción de establecimientos que realizan separación en la fuente
2015 (%)****</t>
  </si>
  <si>
    <r>
      <t>Gas natural (m</t>
    </r>
    <r>
      <rPr>
        <b/>
        <vertAlign val="superscript"/>
        <sz val="10"/>
        <rFont val="Open Sans"/>
        <family val="2"/>
      </rPr>
      <t>3</t>
    </r>
    <r>
      <rPr>
        <b/>
        <sz val="10"/>
        <rFont val="Open Sans"/>
        <family val="2"/>
      </rPr>
      <t>)</t>
    </r>
  </si>
  <si>
    <r>
      <t>Volumen total de agua utilizada
(m</t>
    </r>
    <r>
      <rPr>
        <b/>
        <vertAlign val="superscript"/>
        <sz val="10"/>
        <color indexed="8"/>
        <rFont val="Open Sans"/>
        <family val="2"/>
      </rPr>
      <t>3</t>
    </r>
    <r>
      <rPr>
        <b/>
        <sz val="10"/>
        <color indexed="8"/>
        <rFont val="Open Sans"/>
        <family val="2"/>
      </rPr>
      <t>/año)</t>
    </r>
  </si>
  <si>
    <r>
      <t>Volumen total de agua vertida
(m</t>
    </r>
    <r>
      <rPr>
        <b/>
        <vertAlign val="superscript"/>
        <sz val="10"/>
        <color indexed="8"/>
        <rFont val="Open Sans"/>
        <family val="2"/>
      </rPr>
      <t>3</t>
    </r>
    <r>
      <rPr>
        <b/>
        <sz val="10"/>
        <color indexed="8"/>
        <rFont val="Open Sans"/>
        <family val="2"/>
      </rPr>
      <t>/año)**</t>
    </r>
  </si>
  <si>
    <t>2013-2014-2015*</t>
  </si>
  <si>
    <t>Variación 
2015/2014 (%)</t>
  </si>
  <si>
    <t>Agua de carrotanque</t>
  </si>
  <si>
    <t>Total Nacional</t>
  </si>
  <si>
    <r>
      <t>Central - Amazonía Orinoquía</t>
    </r>
    <r>
      <rPr>
        <b/>
        <vertAlign val="superscript"/>
        <sz val="10"/>
        <color indexed="8"/>
        <rFont val="Open Sans"/>
        <family val="0"/>
      </rPr>
      <t>1</t>
    </r>
  </si>
  <si>
    <r>
      <rPr>
        <vertAlign val="superscript"/>
        <sz val="8"/>
        <color indexed="8"/>
        <rFont val="Open Sans"/>
        <family val="0"/>
      </rPr>
      <t>1</t>
    </r>
    <r>
      <rPr>
        <sz val="8"/>
        <color indexed="8"/>
        <rFont val="Open Sans"/>
        <family val="0"/>
      </rPr>
      <t xml:space="preserve"> Por reserva estadística la información correspondiente a la región Amazonía-Orinoquia se incluye en la región Central – Amazonía Orinoquía.</t>
    </r>
  </si>
  <si>
    <t>**Complemento: Corresponde a los establecimientos que entraron a la muestra como mejora de cobertura de la EAH, en 2014 (206 establecimientos) y en 2015 (98 establecimientos).</t>
  </si>
  <si>
    <r>
      <t>Central - Amazonía Orinoquía</t>
    </r>
    <r>
      <rPr>
        <vertAlign val="superscript"/>
        <sz val="10"/>
        <color indexed="8"/>
        <rFont val="Open Sans"/>
        <family val="0"/>
      </rPr>
      <t>1</t>
    </r>
  </si>
  <si>
    <r>
      <t>Nota</t>
    </r>
    <r>
      <rPr>
        <b/>
        <sz val="8"/>
        <color indexed="8"/>
        <rFont val="Open Sans"/>
        <family val="0"/>
      </rPr>
      <t xml:space="preserve">: </t>
    </r>
    <r>
      <rPr>
        <sz val="8"/>
        <color indexed="8"/>
        <rFont val="Open Sans"/>
        <family val="0"/>
      </rPr>
      <t>Por aproximación decimal se pueden presentar diferencias en las variaciones.</t>
    </r>
  </si>
  <si>
    <r>
      <t>Volumen Total de Agua Residual Vertida (m</t>
    </r>
    <r>
      <rPr>
        <b/>
        <vertAlign val="superscript"/>
        <sz val="10"/>
        <color indexed="8"/>
        <rFont val="Open Sans"/>
        <family val="2"/>
      </rPr>
      <t>3</t>
    </r>
    <r>
      <rPr>
        <b/>
        <sz val="10"/>
        <color indexed="8"/>
        <rFont val="Open Sans"/>
        <family val="2"/>
      </rPr>
      <t>/año)</t>
    </r>
  </si>
  <si>
    <r>
      <t>Nota</t>
    </r>
    <r>
      <rPr>
        <b/>
        <sz val="8"/>
        <color indexed="8"/>
        <rFont val="Open Sans"/>
        <family val="0"/>
      </rPr>
      <t xml:space="preserve">: </t>
    </r>
    <r>
      <rPr>
        <sz val="8"/>
        <color indexed="8"/>
        <rFont val="Open Sans"/>
        <family val="0"/>
      </rPr>
      <t>Los establecimientos pueden presentar más de una certificación en implementación u otorgada.</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</si>
</sst>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00"/>
    <numFmt numFmtId="181" formatCode="0.0"/>
    <numFmt numFmtId="182" formatCode="#,##0.0"/>
    <numFmt numFmtId="183" formatCode="0.0%"/>
    <numFmt numFmtId="184" formatCode="_(* #,##0_);_(* \(#,##0\);_(* &quot;-&quot;??_);_(@_)"/>
    <numFmt numFmtId="185" formatCode="[$-240A]dddd\,\ dd&quot; de &quot;mmmm&quot; de &quot;yyyy"/>
    <numFmt numFmtId="186" formatCode="[$-240A]h:mm:ss\ AM/PM"/>
    <numFmt numFmtId="187" formatCode="_(* #,##0.0_);_(* \(#,##0.0\);_(* &quot;-&quot;??_);_(@_)"/>
    <numFmt numFmtId="188" formatCode="#,##0.000"/>
  </numFmts>
  <fonts count="75">
    <font>
      <sz val="11"/>
      <color theme="1"/>
      <name val="Calibri"/>
      <family val="2"/>
    </font>
    <font>
      <sz val="11"/>
      <color indexed="8"/>
      <name val="Calibri"/>
      <family val="2"/>
    </font>
    <font>
      <sz val="10"/>
      <name val="Open Sans"/>
      <family val="0"/>
    </font>
    <font>
      <b/>
      <vertAlign val="superscript"/>
      <sz val="10"/>
      <color indexed="8"/>
      <name val="Open Sans"/>
      <family val="0"/>
    </font>
    <font>
      <b/>
      <sz val="10"/>
      <color indexed="8"/>
      <name val="Open Sans"/>
      <family val="0"/>
    </font>
    <font>
      <b/>
      <sz val="10"/>
      <name val="Open Sans"/>
      <family val="0"/>
    </font>
    <font>
      <sz val="11"/>
      <name val="Open Sans"/>
      <family val="0"/>
    </font>
    <font>
      <b/>
      <vertAlign val="superscript"/>
      <sz val="10"/>
      <name val="Open Sans"/>
      <family val="2"/>
    </font>
    <font>
      <sz val="8"/>
      <name val="Open Sans"/>
      <family val="2"/>
    </font>
    <font>
      <sz val="8"/>
      <color indexed="8"/>
      <name val="Open Sans"/>
      <family val="0"/>
    </font>
    <font>
      <vertAlign val="superscript"/>
      <sz val="8"/>
      <color indexed="8"/>
      <name val="Open Sans"/>
      <family val="0"/>
    </font>
    <font>
      <vertAlign val="superscript"/>
      <sz val="10"/>
      <color indexed="8"/>
      <name val="Open Sans"/>
      <family val="0"/>
    </font>
    <font>
      <b/>
      <sz val="8"/>
      <color indexed="8"/>
      <name val="Open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8"/>
      <name val="Arial"/>
      <family val="2"/>
    </font>
    <font>
      <sz val="10"/>
      <color indexed="8"/>
      <name val="Arial"/>
      <family val="2"/>
    </font>
    <font>
      <b/>
      <sz val="10"/>
      <color indexed="8"/>
      <name val="Arial"/>
      <family val="2"/>
    </font>
    <font>
      <b/>
      <sz val="12"/>
      <color indexed="8"/>
      <name val="Arial"/>
      <family val="2"/>
    </font>
    <font>
      <sz val="10"/>
      <color indexed="8"/>
      <name val="Open Sans"/>
      <family val="0"/>
    </font>
    <font>
      <sz val="11"/>
      <color indexed="8"/>
      <name val="Open Sans"/>
      <family val="0"/>
    </font>
    <font>
      <b/>
      <sz val="11"/>
      <color indexed="8"/>
      <name val="Open Sans"/>
      <family val="0"/>
    </font>
    <font>
      <sz val="8"/>
      <color indexed="13"/>
      <name val="Open Sans"/>
      <family val="0"/>
    </font>
    <font>
      <b/>
      <sz val="12"/>
      <color indexed="10"/>
      <name val="Arial"/>
      <family val="2"/>
    </font>
    <font>
      <u val="single"/>
      <sz val="11"/>
      <color indexed="12"/>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
      <b/>
      <sz val="10"/>
      <color theme="1"/>
      <name val="Arial"/>
      <family val="2"/>
    </font>
    <font>
      <b/>
      <sz val="12"/>
      <color theme="1"/>
      <name val="Arial"/>
      <family val="2"/>
    </font>
    <font>
      <sz val="10"/>
      <color theme="1"/>
      <name val="Open Sans"/>
      <family val="0"/>
    </font>
    <font>
      <b/>
      <sz val="10"/>
      <color theme="1"/>
      <name val="Open Sans"/>
      <family val="0"/>
    </font>
    <font>
      <sz val="11"/>
      <color theme="1"/>
      <name val="Open Sans"/>
      <family val="0"/>
    </font>
    <font>
      <b/>
      <sz val="11"/>
      <color theme="1"/>
      <name val="Open Sans"/>
      <family val="0"/>
    </font>
    <font>
      <sz val="8"/>
      <color theme="1"/>
      <name val="Open Sans"/>
      <family val="0"/>
    </font>
    <font>
      <sz val="8"/>
      <color rgb="FFFFFF00"/>
      <name val="Open Sans"/>
      <family val="0"/>
    </font>
    <font>
      <u val="single"/>
      <sz val="11"/>
      <color theme="10"/>
      <name val="Arial"/>
      <family val="2"/>
    </font>
    <font>
      <sz val="11"/>
      <color theme="1"/>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262">
    <xf numFmtId="0" fontId="0" fillId="0" borderId="0" xfId="0" applyFont="1" applyAlignment="1">
      <alignment/>
    </xf>
    <xf numFmtId="0" fontId="61" fillId="33" borderId="0" xfId="0" applyFont="1" applyFill="1" applyAlignment="1">
      <alignment/>
    </xf>
    <xf numFmtId="0" fontId="62" fillId="33" borderId="0" xfId="0" applyFont="1" applyFill="1" applyBorder="1" applyAlignment="1">
      <alignment vertical="center" wrapText="1"/>
    </xf>
    <xf numFmtId="0" fontId="61" fillId="33" borderId="0" xfId="0" applyFont="1" applyFill="1" applyBorder="1" applyAlignment="1">
      <alignment/>
    </xf>
    <xf numFmtId="0" fontId="63" fillId="33" borderId="0" xfId="0" applyFont="1" applyFill="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10" xfId="0" applyFont="1" applyFill="1" applyBorder="1" applyAlignment="1">
      <alignment horizontal="left" vertical="center" wrapText="1"/>
    </xf>
    <xf numFmtId="0" fontId="62" fillId="33" borderId="10" xfId="0" applyFont="1" applyFill="1" applyBorder="1" applyAlignment="1">
      <alignment vertical="center" wrapText="1"/>
    </xf>
    <xf numFmtId="0" fontId="62" fillId="33" borderId="11" xfId="0" applyFont="1" applyFill="1" applyBorder="1" applyAlignment="1">
      <alignment vertical="center" wrapText="1"/>
    </xf>
    <xf numFmtId="0" fontId="62" fillId="33" borderId="12" xfId="0" applyFont="1" applyFill="1" applyBorder="1" applyAlignment="1">
      <alignment vertical="center" wrapText="1"/>
    </xf>
    <xf numFmtId="0" fontId="62" fillId="33" borderId="13" xfId="0" applyFont="1" applyFill="1" applyBorder="1" applyAlignment="1">
      <alignment vertical="center" wrapText="1"/>
    </xf>
    <xf numFmtId="0" fontId="62" fillId="33" borderId="14" xfId="0" applyFont="1" applyFill="1" applyBorder="1" applyAlignment="1">
      <alignment vertical="center" wrapText="1"/>
    </xf>
    <xf numFmtId="0" fontId="66" fillId="33" borderId="0" xfId="0" applyFont="1" applyFill="1" applyAlignment="1">
      <alignment/>
    </xf>
    <xf numFmtId="0" fontId="67" fillId="33" borderId="0" xfId="0" applyFont="1" applyFill="1" applyAlignment="1">
      <alignment/>
    </xf>
    <xf numFmtId="0" fontId="66" fillId="0" borderId="0" xfId="0" applyFont="1" applyAlignment="1">
      <alignment/>
    </xf>
    <xf numFmtId="0" fontId="67" fillId="33" borderId="15" xfId="0" applyFont="1" applyFill="1" applyBorder="1" applyAlignment="1">
      <alignment horizontal="center" vertical="center" wrapText="1"/>
    </xf>
    <xf numFmtId="0" fontId="66" fillId="33" borderId="0" xfId="0" applyFont="1" applyFill="1" applyAlignment="1">
      <alignment horizontal="center" vertical="center"/>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4" borderId="0" xfId="0" applyFont="1" applyFill="1" applyBorder="1" applyAlignment="1">
      <alignment horizontal="center" vertical="center" wrapText="1"/>
    </xf>
    <xf numFmtId="3" fontId="67" fillId="34" borderId="0" xfId="0" applyNumberFormat="1" applyFont="1" applyFill="1" applyBorder="1" applyAlignment="1">
      <alignment horizontal="right" vertical="center" wrapText="1"/>
    </xf>
    <xf numFmtId="3" fontId="67" fillId="34" borderId="0" xfId="0" applyNumberFormat="1" applyFont="1" applyFill="1" applyAlignment="1">
      <alignment horizontal="right" vertical="center"/>
    </xf>
    <xf numFmtId="0" fontId="5" fillId="33" borderId="0" xfId="0" applyFont="1" applyFill="1" applyBorder="1" applyAlignment="1">
      <alignment horizontal="right" vertical="center" wrapText="1"/>
    </xf>
    <xf numFmtId="3" fontId="66" fillId="33" borderId="0" xfId="0" applyNumberFormat="1" applyFont="1" applyFill="1" applyBorder="1" applyAlignment="1">
      <alignment horizontal="right" vertical="center" wrapText="1"/>
    </xf>
    <xf numFmtId="182" fontId="66" fillId="33" borderId="0" xfId="0" applyNumberFormat="1" applyFont="1" applyFill="1" applyBorder="1" applyAlignment="1">
      <alignment horizontal="right" vertical="center" wrapText="1"/>
    </xf>
    <xf numFmtId="182" fontId="66" fillId="33" borderId="0" xfId="0" applyNumberFormat="1" applyFont="1" applyFill="1" applyAlignment="1">
      <alignment horizontal="right" vertical="center"/>
    </xf>
    <xf numFmtId="3" fontId="66" fillId="33" borderId="0" xfId="0" applyNumberFormat="1" applyFont="1" applyFill="1" applyAlignment="1">
      <alignment horizontal="right" vertical="center"/>
    </xf>
    <xf numFmtId="182" fontId="67" fillId="33" borderId="0" xfId="0" applyNumberFormat="1" applyFont="1" applyFill="1" applyAlignment="1">
      <alignment horizontal="right" vertical="center"/>
    </xf>
    <xf numFmtId="0" fontId="67" fillId="34" borderId="0" xfId="0" applyFont="1" applyFill="1" applyBorder="1" applyAlignment="1">
      <alignment horizontal="left" vertical="center" wrapText="1"/>
    </xf>
    <xf numFmtId="3" fontId="67" fillId="34" borderId="0" xfId="0" applyNumberFormat="1" applyFont="1" applyFill="1" applyBorder="1" applyAlignment="1">
      <alignment horizontal="right" vertical="center"/>
    </xf>
    <xf numFmtId="182" fontId="67" fillId="34" borderId="0" xfId="0" applyNumberFormat="1" applyFont="1" applyFill="1" applyBorder="1" applyAlignment="1">
      <alignment horizontal="right" vertical="center" wrapText="1"/>
    </xf>
    <xf numFmtId="3" fontId="67" fillId="34" borderId="0" xfId="48" applyNumberFormat="1" applyFont="1" applyFill="1" applyAlignment="1">
      <alignment horizontal="right" vertical="center"/>
    </xf>
    <xf numFmtId="182" fontId="67" fillId="34" borderId="0" xfId="54" applyNumberFormat="1" applyFont="1" applyFill="1" applyBorder="1" applyAlignment="1">
      <alignment horizontal="right" vertical="center" wrapText="1"/>
    </xf>
    <xf numFmtId="3" fontId="67" fillId="34" borderId="0" xfId="48" applyNumberFormat="1" applyFont="1" applyFill="1" applyAlignment="1">
      <alignment horizontal="right" vertical="center" wrapText="1"/>
    </xf>
    <xf numFmtId="0" fontId="67" fillId="0" borderId="0" xfId="0" applyFont="1" applyAlignment="1">
      <alignment/>
    </xf>
    <xf numFmtId="0" fontId="2" fillId="33" borderId="0" xfId="0" applyFont="1" applyFill="1" applyBorder="1" applyAlignment="1">
      <alignment horizontal="right" vertical="center" wrapText="1"/>
    </xf>
    <xf numFmtId="3" fontId="66" fillId="33" borderId="0" xfId="48" applyNumberFormat="1" applyFont="1" applyFill="1" applyAlignment="1">
      <alignment horizontal="right" vertical="center"/>
    </xf>
    <xf numFmtId="3" fontId="66" fillId="33" borderId="0" xfId="48" applyNumberFormat="1" applyFont="1" applyFill="1" applyAlignment="1">
      <alignment horizontal="center" vertical="center" wrapText="1"/>
    </xf>
    <xf numFmtId="182" fontId="66" fillId="33" borderId="0" xfId="54" applyNumberFormat="1" applyFont="1" applyFill="1" applyBorder="1" applyAlignment="1">
      <alignment horizontal="right" vertical="center" wrapText="1"/>
    </xf>
    <xf numFmtId="3" fontId="66" fillId="33" borderId="0" xfId="0" applyNumberFormat="1" applyFont="1" applyFill="1" applyAlignment="1">
      <alignment horizontal="right" vertical="center" wrapText="1"/>
    </xf>
    <xf numFmtId="0" fontId="66" fillId="0" borderId="0" xfId="0" applyFont="1" applyFill="1" applyAlignment="1">
      <alignment/>
    </xf>
    <xf numFmtId="3" fontId="66" fillId="0" borderId="0" xfId="0" applyNumberFormat="1" applyFont="1" applyAlignment="1">
      <alignment horizontal="right" vertical="center" wrapText="1"/>
    </xf>
    <xf numFmtId="3" fontId="67" fillId="34" borderId="0" xfId="48" applyNumberFormat="1" applyFont="1" applyFill="1" applyBorder="1" applyAlignment="1">
      <alignment horizontal="right" vertical="center"/>
    </xf>
    <xf numFmtId="3" fontId="67" fillId="34" borderId="0" xfId="48" applyNumberFormat="1" applyFont="1" applyFill="1" applyBorder="1" applyAlignment="1">
      <alignment horizontal="right" vertical="center" wrapText="1"/>
    </xf>
    <xf numFmtId="3" fontId="66" fillId="33" borderId="0" xfId="48" applyNumberFormat="1" applyFont="1" applyFill="1" applyBorder="1" applyAlignment="1">
      <alignment horizontal="right" vertical="center"/>
    </xf>
    <xf numFmtId="0" fontId="2" fillId="33" borderId="16" xfId="0" applyFont="1" applyFill="1" applyBorder="1" applyAlignment="1">
      <alignment horizontal="right" vertical="center" wrapText="1"/>
    </xf>
    <xf numFmtId="3" fontId="66" fillId="33" borderId="16" xfId="0" applyNumberFormat="1" applyFont="1" applyFill="1" applyBorder="1" applyAlignment="1">
      <alignment horizontal="right" vertical="center" wrapText="1"/>
    </xf>
    <xf numFmtId="182" fontId="67" fillId="33" borderId="16" xfId="0" applyNumberFormat="1" applyFont="1" applyFill="1" applyBorder="1" applyAlignment="1">
      <alignment horizontal="right" vertical="center" wrapText="1"/>
    </xf>
    <xf numFmtId="3" fontId="66" fillId="33" borderId="16" xfId="48" applyNumberFormat="1" applyFont="1" applyFill="1" applyBorder="1" applyAlignment="1">
      <alignment horizontal="right" vertical="center"/>
    </xf>
    <xf numFmtId="3" fontId="66" fillId="33" borderId="16" xfId="48" applyNumberFormat="1" applyFont="1" applyFill="1" applyBorder="1" applyAlignment="1">
      <alignment horizontal="center" vertical="center" wrapText="1"/>
    </xf>
    <xf numFmtId="182" fontId="66" fillId="33" borderId="16" xfId="54" applyNumberFormat="1" applyFont="1" applyFill="1" applyBorder="1" applyAlignment="1">
      <alignment horizontal="right" vertical="center" wrapText="1"/>
    </xf>
    <xf numFmtId="3" fontId="66" fillId="33" borderId="16" xfId="0" applyNumberFormat="1" applyFont="1" applyFill="1" applyBorder="1" applyAlignment="1">
      <alignment horizontal="right" vertical="center"/>
    </xf>
    <xf numFmtId="182" fontId="67" fillId="33" borderId="16" xfId="54" applyNumberFormat="1" applyFont="1" applyFill="1" applyBorder="1" applyAlignment="1">
      <alignment horizontal="right" vertical="center" wrapText="1"/>
    </xf>
    <xf numFmtId="3" fontId="66" fillId="0" borderId="16" xfId="0" applyNumberFormat="1" applyFont="1" applyBorder="1" applyAlignment="1">
      <alignment horizontal="right" vertical="center" wrapText="1"/>
    </xf>
    <xf numFmtId="0" fontId="68" fillId="33" borderId="0" xfId="0" applyFont="1" applyFill="1" applyAlignment="1">
      <alignment/>
    </xf>
    <xf numFmtId="0" fontId="69" fillId="33" borderId="0" xfId="0" applyFont="1" applyFill="1" applyAlignment="1">
      <alignment/>
    </xf>
    <xf numFmtId="0" fontId="68" fillId="0" borderId="0" xfId="0" applyFont="1" applyAlignment="1">
      <alignment/>
    </xf>
    <xf numFmtId="0" fontId="69" fillId="33" borderId="0" xfId="0" applyFont="1" applyFill="1" applyBorder="1" applyAlignment="1">
      <alignment horizontal="left" vertical="center" wrapText="1"/>
    </xf>
    <xf numFmtId="0" fontId="70" fillId="33" borderId="0" xfId="0" applyFont="1" applyFill="1" applyAlignment="1">
      <alignment/>
    </xf>
    <xf numFmtId="0" fontId="70" fillId="0" borderId="0" xfId="0" applyFont="1" applyAlignment="1">
      <alignment/>
    </xf>
    <xf numFmtId="182" fontId="66" fillId="33" borderId="0" xfId="0" applyNumberFormat="1" applyFont="1" applyFill="1" applyAlignment="1">
      <alignment horizontal="right" vertical="center" wrapText="1"/>
    </xf>
    <xf numFmtId="182" fontId="67" fillId="34" borderId="0" xfId="48" applyNumberFormat="1" applyFont="1" applyFill="1" applyAlignment="1">
      <alignment horizontal="right" vertical="center"/>
    </xf>
    <xf numFmtId="182" fontId="67" fillId="34" borderId="0" xfId="48" applyNumberFormat="1" applyFont="1" applyFill="1" applyBorder="1" applyAlignment="1">
      <alignment horizontal="right" vertical="center"/>
    </xf>
    <xf numFmtId="0" fontId="67" fillId="33" borderId="15" xfId="0" applyFont="1" applyFill="1" applyBorder="1" applyAlignment="1">
      <alignment vertical="center" wrapText="1"/>
    </xf>
    <xf numFmtId="0" fontId="67" fillId="33"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3" fontId="67" fillId="34" borderId="15" xfId="0" applyNumberFormat="1" applyFont="1" applyFill="1" applyBorder="1" applyAlignment="1">
      <alignment horizontal="right" vertical="center"/>
    </xf>
    <xf numFmtId="0" fontId="5" fillId="34" borderId="0" xfId="0" applyFont="1" applyFill="1" applyBorder="1" applyAlignment="1">
      <alignment horizontal="left" vertical="center" wrapText="1"/>
    </xf>
    <xf numFmtId="182" fontId="66" fillId="33" borderId="0" xfId="48" applyNumberFormat="1" applyFont="1" applyFill="1" applyAlignment="1">
      <alignment horizontal="right" vertical="center"/>
    </xf>
    <xf numFmtId="182" fontId="66" fillId="33" borderId="0" xfId="54" applyNumberFormat="1" applyFont="1" applyFill="1" applyBorder="1" applyAlignment="1" quotePrefix="1">
      <alignment horizontal="right" vertical="center" wrapText="1"/>
    </xf>
    <xf numFmtId="3" fontId="67" fillId="34" borderId="0" xfId="48" applyNumberFormat="1" applyFont="1" applyFill="1" applyAlignment="1">
      <alignment vertical="center"/>
    </xf>
    <xf numFmtId="182" fontId="66" fillId="33" borderId="0" xfId="48" applyNumberFormat="1" applyFont="1" applyFill="1" applyBorder="1" applyAlignment="1">
      <alignment horizontal="right" vertical="center"/>
    </xf>
    <xf numFmtId="182" fontId="66" fillId="33" borderId="16" xfId="48" applyNumberFormat="1" applyFont="1" applyFill="1" applyBorder="1" applyAlignment="1">
      <alignment horizontal="right" vertical="center"/>
    </xf>
    <xf numFmtId="0" fontId="69" fillId="33" borderId="0" xfId="0" applyFont="1" applyFill="1" applyAlignment="1">
      <alignment horizontal="left" vertical="center"/>
    </xf>
    <xf numFmtId="0" fontId="68" fillId="33" borderId="0" xfId="0" applyFont="1" applyFill="1" applyAlignment="1">
      <alignment horizontal="left" vertical="center"/>
    </xf>
    <xf numFmtId="0" fontId="71" fillId="33" borderId="0" xfId="0" applyFont="1" applyFill="1" applyAlignment="1">
      <alignment/>
    </xf>
    <xf numFmtId="3" fontId="67" fillId="34" borderId="0" xfId="0" applyNumberFormat="1" applyFont="1" applyFill="1" applyBorder="1" applyAlignment="1">
      <alignment vertical="center" wrapText="1"/>
    </xf>
    <xf numFmtId="0" fontId="67" fillId="34" borderId="0" xfId="0" applyFont="1" applyFill="1" applyAlignment="1">
      <alignment horizontal="center" vertical="center"/>
    </xf>
    <xf numFmtId="0" fontId="67" fillId="34" borderId="15" xfId="0" applyFont="1" applyFill="1" applyBorder="1" applyAlignment="1">
      <alignment horizontal="center" vertical="center"/>
    </xf>
    <xf numFmtId="0" fontId="67" fillId="34" borderId="0" xfId="0" applyFont="1" applyFill="1" applyAlignment="1">
      <alignment horizontal="center" vertical="center" wrapText="1"/>
    </xf>
    <xf numFmtId="183" fontId="66" fillId="0" borderId="0" xfId="54" applyNumberFormat="1" applyFont="1" applyAlignment="1">
      <alignment/>
    </xf>
    <xf numFmtId="0" fontId="5" fillId="34" borderId="0" xfId="0" applyFont="1" applyFill="1" applyBorder="1" applyAlignment="1">
      <alignment vertical="center" wrapText="1"/>
    </xf>
    <xf numFmtId="182" fontId="67" fillId="34" borderId="0" xfId="48" applyNumberFormat="1" applyFont="1" applyFill="1" applyAlignment="1">
      <alignment horizontal="right" vertical="center" wrapText="1"/>
    </xf>
    <xf numFmtId="182" fontId="67" fillId="34" borderId="0" xfId="0" applyNumberFormat="1" applyFont="1" applyFill="1" applyAlignment="1">
      <alignment horizontal="right" vertical="center" wrapText="1"/>
    </xf>
    <xf numFmtId="182" fontId="66" fillId="33" borderId="0" xfId="48" applyNumberFormat="1" applyFont="1" applyFill="1" applyAlignment="1">
      <alignment horizontal="right" vertical="center" wrapText="1"/>
    </xf>
    <xf numFmtId="182" fontId="67" fillId="34" borderId="0" xfId="48" applyNumberFormat="1" applyFont="1" applyFill="1" applyBorder="1" applyAlignment="1">
      <alignment horizontal="right" vertical="center" wrapText="1"/>
    </xf>
    <xf numFmtId="0" fontId="66" fillId="33" borderId="0" xfId="0" applyFont="1" applyFill="1" applyBorder="1" applyAlignment="1">
      <alignment/>
    </xf>
    <xf numFmtId="182" fontId="66" fillId="33" borderId="0" xfId="48" applyNumberFormat="1" applyFont="1" applyFill="1" applyBorder="1" applyAlignment="1">
      <alignment horizontal="right" vertical="center" wrapText="1"/>
    </xf>
    <xf numFmtId="0" fontId="66" fillId="0" borderId="0" xfId="0" applyFont="1" applyBorder="1" applyAlignment="1">
      <alignment/>
    </xf>
    <xf numFmtId="182" fontId="66" fillId="33" borderId="16" xfId="48" applyNumberFormat="1" applyFont="1" applyFill="1" applyBorder="1" applyAlignment="1">
      <alignment horizontal="right" vertical="center" wrapText="1"/>
    </xf>
    <xf numFmtId="0" fontId="69" fillId="33" borderId="0" xfId="0" applyFont="1" applyFill="1" applyAlignment="1">
      <alignment vertical="center"/>
    </xf>
    <xf numFmtId="0" fontId="5" fillId="34" borderId="15" xfId="0" applyFont="1" applyFill="1" applyBorder="1" applyAlignment="1">
      <alignment horizontal="center" vertical="center" wrapText="1"/>
    </xf>
    <xf numFmtId="3" fontId="67" fillId="34" borderId="15" xfId="0" applyNumberFormat="1" applyFont="1" applyFill="1" applyBorder="1" applyAlignment="1">
      <alignment vertical="center" wrapText="1"/>
    </xf>
    <xf numFmtId="0" fontId="67" fillId="34" borderId="15" xfId="0" applyFont="1" applyFill="1" applyBorder="1" applyAlignment="1">
      <alignment horizontal="center" vertical="center" wrapText="1"/>
    </xf>
    <xf numFmtId="3" fontId="67" fillId="33" borderId="0" xfId="0" applyNumberFormat="1" applyFont="1" applyFill="1" applyBorder="1" applyAlignment="1">
      <alignment horizontal="right" vertical="center" wrapText="1"/>
    </xf>
    <xf numFmtId="3" fontId="66" fillId="0" borderId="0" xfId="0" applyNumberFormat="1" applyFont="1" applyAlignment="1">
      <alignment/>
    </xf>
    <xf numFmtId="182" fontId="67" fillId="33" borderId="0" xfId="0" applyNumberFormat="1" applyFont="1" applyFill="1" applyBorder="1" applyAlignment="1">
      <alignment horizontal="right" vertical="center" wrapText="1"/>
    </xf>
    <xf numFmtId="182" fontId="66" fillId="33" borderId="16" xfId="0" applyNumberFormat="1" applyFont="1" applyFill="1" applyBorder="1" applyAlignment="1">
      <alignment horizontal="right" vertical="center" wrapText="1"/>
    </xf>
    <xf numFmtId="0" fontId="69" fillId="33" borderId="16" xfId="0" applyFont="1" applyFill="1" applyBorder="1" applyAlignment="1">
      <alignment vertical="center" wrapText="1"/>
    </xf>
    <xf numFmtId="0" fontId="66" fillId="33" borderId="0" xfId="0" applyFont="1" applyFill="1" applyAlignment="1">
      <alignment/>
    </xf>
    <xf numFmtId="0" fontId="66" fillId="0" borderId="0" xfId="0" applyFont="1" applyAlignment="1">
      <alignment/>
    </xf>
    <xf numFmtId="0" fontId="69" fillId="33" borderId="0" xfId="0" applyFont="1" applyFill="1" applyAlignment="1">
      <alignment horizontal="left" vertical="center"/>
    </xf>
    <xf numFmtId="0" fontId="68" fillId="33" borderId="0" xfId="0" applyFont="1" applyFill="1" applyAlignment="1">
      <alignment/>
    </xf>
    <xf numFmtId="0" fontId="68" fillId="33" borderId="0" xfId="0" applyFont="1" applyFill="1" applyAlignment="1">
      <alignment horizontal="left" vertical="center"/>
    </xf>
    <xf numFmtId="0" fontId="66" fillId="33" borderId="0" xfId="0" applyFont="1" applyFill="1" applyAlignment="1">
      <alignment horizontal="left" vertical="center"/>
    </xf>
    <xf numFmtId="0" fontId="67" fillId="33" borderId="0" xfId="0" applyFont="1" applyFill="1" applyAlignment="1">
      <alignment horizontal="left" vertical="center" wrapText="1"/>
    </xf>
    <xf numFmtId="0" fontId="66" fillId="33" borderId="0" xfId="0" applyFont="1" applyFill="1" applyBorder="1" applyAlignment="1">
      <alignment/>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4" borderId="0" xfId="0" applyFont="1" applyFill="1" applyBorder="1" applyAlignment="1">
      <alignment horizontal="center" vertical="center" wrapText="1"/>
    </xf>
    <xf numFmtId="3" fontId="67" fillId="34" borderId="0" xfId="0" applyNumberFormat="1" applyFont="1" applyFill="1" applyBorder="1" applyAlignment="1">
      <alignment horizontal="right" vertical="center" wrapText="1"/>
    </xf>
    <xf numFmtId="4" fontId="67" fillId="34" borderId="15" xfId="0" applyNumberFormat="1" applyFont="1" applyFill="1" applyBorder="1" applyAlignment="1">
      <alignment horizontal="right" vertical="center" wrapText="1"/>
    </xf>
    <xf numFmtId="4" fontId="67" fillId="34" borderId="0" xfId="0" applyNumberFormat="1" applyFont="1" applyFill="1" applyBorder="1" applyAlignment="1">
      <alignment horizontal="right" vertical="center" wrapText="1"/>
    </xf>
    <xf numFmtId="3" fontId="67" fillId="34" borderId="15" xfId="0" applyNumberFormat="1" applyFont="1" applyFill="1" applyBorder="1" applyAlignment="1">
      <alignment horizontal="right" vertical="center" wrapText="1"/>
    </xf>
    <xf numFmtId="0" fontId="66" fillId="33" borderId="0" xfId="0" applyFont="1" applyFill="1" applyBorder="1" applyAlignment="1">
      <alignment horizontal="right" vertical="center" wrapText="1"/>
    </xf>
    <xf numFmtId="3" fontId="66" fillId="33" borderId="0" xfId="0" applyNumberFormat="1" applyFont="1" applyFill="1" applyBorder="1" applyAlignment="1">
      <alignment horizontal="right" vertical="center" wrapText="1"/>
    </xf>
    <xf numFmtId="182" fontId="66" fillId="33" borderId="0" xfId="0" applyNumberFormat="1" applyFont="1" applyFill="1" applyBorder="1" applyAlignment="1">
      <alignment horizontal="right" vertical="center" wrapText="1"/>
    </xf>
    <xf numFmtId="4" fontId="66" fillId="33" borderId="0" xfId="0" applyNumberFormat="1" applyFont="1" applyFill="1" applyBorder="1" applyAlignment="1">
      <alignment horizontal="right" vertical="center" wrapText="1"/>
    </xf>
    <xf numFmtId="182" fontId="66" fillId="33" borderId="0" xfId="0" applyNumberFormat="1" applyFont="1" applyFill="1" applyAlignment="1">
      <alignment horizontal="right" vertical="center" wrapText="1"/>
    </xf>
    <xf numFmtId="0" fontId="67" fillId="33" borderId="0" xfId="0" applyFont="1" applyFill="1" applyAlignment="1">
      <alignment/>
    </xf>
    <xf numFmtId="0" fontId="67" fillId="34" borderId="0" xfId="0" applyFont="1" applyFill="1" applyBorder="1" applyAlignment="1">
      <alignment vertical="center" wrapText="1"/>
    </xf>
    <xf numFmtId="3" fontId="67" fillId="34" borderId="0" xfId="0" applyNumberFormat="1" applyFont="1" applyFill="1" applyBorder="1" applyAlignment="1">
      <alignment horizontal="right" vertical="center"/>
    </xf>
    <xf numFmtId="182" fontId="67" fillId="34" borderId="0" xfId="48" applyNumberFormat="1" applyFont="1" applyFill="1" applyAlignment="1">
      <alignment horizontal="right" vertical="center"/>
    </xf>
    <xf numFmtId="4" fontId="67" fillId="34" borderId="0" xfId="48" applyNumberFormat="1" applyFont="1" applyFill="1" applyAlignment="1">
      <alignment horizontal="right" vertical="center"/>
    </xf>
    <xf numFmtId="182" fontId="67" fillId="34" borderId="0" xfId="0" applyNumberFormat="1" applyFont="1" applyFill="1" applyBorder="1" applyAlignment="1">
      <alignment horizontal="right" vertical="center" wrapText="1"/>
    </xf>
    <xf numFmtId="3" fontId="67" fillId="34" borderId="0" xfId="48" applyNumberFormat="1" applyFont="1" applyFill="1" applyAlignment="1">
      <alignment horizontal="right" vertical="center"/>
    </xf>
    <xf numFmtId="3" fontId="67" fillId="34" borderId="0" xfId="48" applyNumberFormat="1" applyFont="1" applyFill="1" applyBorder="1" applyAlignment="1">
      <alignment horizontal="right" vertical="center"/>
    </xf>
    <xf numFmtId="0" fontId="67" fillId="0" borderId="0" xfId="0" applyFont="1" applyAlignment="1">
      <alignment/>
    </xf>
    <xf numFmtId="3" fontId="66" fillId="33" borderId="0" xfId="0" applyNumberFormat="1" applyFont="1" applyFill="1" applyAlignment="1">
      <alignment horizontal="right" vertical="center"/>
    </xf>
    <xf numFmtId="182" fontId="66" fillId="33" borderId="0" xfId="48" applyNumberFormat="1" applyFont="1" applyFill="1" applyAlignment="1" quotePrefix="1">
      <alignment horizontal="right" vertical="center"/>
    </xf>
    <xf numFmtId="4" fontId="66" fillId="33" borderId="0" xfId="0" applyNumberFormat="1" applyFont="1" applyFill="1" applyBorder="1" applyAlignment="1" quotePrefix="1">
      <alignment horizontal="right" vertical="center"/>
    </xf>
    <xf numFmtId="4" fontId="66" fillId="33" borderId="0" xfId="48" applyNumberFormat="1" applyFont="1" applyFill="1" applyAlignment="1" quotePrefix="1">
      <alignment horizontal="right" vertical="center"/>
    </xf>
    <xf numFmtId="3" fontId="66" fillId="33" borderId="0" xfId="0" applyNumberFormat="1" applyFont="1" applyFill="1" applyAlignment="1">
      <alignment horizontal="right" vertical="center" wrapText="1"/>
    </xf>
    <xf numFmtId="3" fontId="66" fillId="33" borderId="0" xfId="48" applyNumberFormat="1" applyFont="1" applyFill="1" applyAlignment="1">
      <alignment horizontal="right" vertical="center"/>
    </xf>
    <xf numFmtId="4" fontId="66" fillId="33" borderId="0" xfId="0" applyNumberFormat="1" applyFont="1" applyFill="1" applyBorder="1" applyAlignment="1" quotePrefix="1">
      <alignment horizontal="right" vertical="center" wrapText="1"/>
    </xf>
    <xf numFmtId="3" fontId="66" fillId="33" borderId="0" xfId="48" applyNumberFormat="1" applyFont="1" applyFill="1" applyBorder="1" applyAlignment="1">
      <alignment horizontal="right" vertical="center"/>
    </xf>
    <xf numFmtId="183" fontId="66" fillId="0" borderId="0" xfId="54" applyNumberFormat="1" applyFont="1" applyAlignment="1">
      <alignment/>
    </xf>
    <xf numFmtId="182" fontId="66" fillId="33" borderId="0" xfId="48" applyNumberFormat="1" applyFont="1" applyFill="1" applyAlignment="1">
      <alignment horizontal="right" vertical="center"/>
    </xf>
    <xf numFmtId="4" fontId="66" fillId="33" borderId="0" xfId="48" applyNumberFormat="1" applyFont="1" applyFill="1" applyAlignment="1">
      <alignment horizontal="right" vertical="center"/>
    </xf>
    <xf numFmtId="4" fontId="67" fillId="34" borderId="0" xfId="48" applyNumberFormat="1" applyFont="1" applyFill="1" applyBorder="1" applyAlignment="1">
      <alignment horizontal="right" vertical="center"/>
    </xf>
    <xf numFmtId="3" fontId="67" fillId="34" borderId="0" xfId="48" applyNumberFormat="1" applyFont="1" applyFill="1" applyBorder="1" applyAlignment="1">
      <alignment horizontal="right" vertical="center" wrapText="1"/>
    </xf>
    <xf numFmtId="182" fontId="67" fillId="34" borderId="0" xfId="48" applyNumberFormat="1" applyFont="1" applyFill="1" applyBorder="1" applyAlignment="1">
      <alignment horizontal="right" vertical="center"/>
    </xf>
    <xf numFmtId="183" fontId="67" fillId="0" borderId="0" xfId="54" applyNumberFormat="1" applyFont="1" applyAlignment="1">
      <alignment/>
    </xf>
    <xf numFmtId="4" fontId="66" fillId="33" borderId="0" xfId="48" applyNumberFormat="1" applyFont="1" applyFill="1" applyBorder="1" applyAlignment="1">
      <alignment horizontal="right" vertical="center"/>
    </xf>
    <xf numFmtId="0" fontId="67" fillId="0" borderId="0" xfId="0" applyFont="1" applyFill="1" applyAlignment="1">
      <alignment/>
    </xf>
    <xf numFmtId="3" fontId="67" fillId="34" borderId="0" xfId="48" applyNumberFormat="1" applyFont="1" applyFill="1" applyAlignment="1">
      <alignment horizontal="right" vertical="center" wrapText="1"/>
    </xf>
    <xf numFmtId="182" fontId="66" fillId="33" borderId="0" xfId="48" applyNumberFormat="1" applyFont="1" applyFill="1" applyBorder="1" applyAlignment="1" quotePrefix="1">
      <alignment horizontal="right" vertical="center"/>
    </xf>
    <xf numFmtId="4" fontId="66" fillId="33" borderId="0" xfId="48" applyNumberFormat="1" applyFont="1" applyFill="1" applyBorder="1" applyAlignment="1" quotePrefix="1">
      <alignment horizontal="right" vertical="center"/>
    </xf>
    <xf numFmtId="182" fontId="66" fillId="33" borderId="0" xfId="48" applyNumberFormat="1" applyFont="1" applyFill="1" applyBorder="1" applyAlignment="1">
      <alignment horizontal="right" vertical="center"/>
    </xf>
    <xf numFmtId="0" fontId="66" fillId="33" borderId="16" xfId="0" applyFont="1" applyFill="1" applyBorder="1" applyAlignment="1">
      <alignment horizontal="right" vertical="center" wrapText="1"/>
    </xf>
    <xf numFmtId="3" fontId="66" fillId="33" borderId="16" xfId="0" applyNumberFormat="1" applyFont="1" applyFill="1" applyBorder="1" applyAlignment="1">
      <alignment horizontal="right" vertical="center"/>
    </xf>
    <xf numFmtId="182" fontId="66" fillId="33" borderId="16" xfId="48" applyNumberFormat="1" applyFont="1" applyFill="1" applyBorder="1" applyAlignment="1">
      <alignment horizontal="right" vertical="center"/>
    </xf>
    <xf numFmtId="4" fontId="66" fillId="33" borderId="16" xfId="48" applyNumberFormat="1" applyFont="1" applyFill="1" applyBorder="1" applyAlignment="1">
      <alignment horizontal="right" vertical="center"/>
    </xf>
    <xf numFmtId="182" fontId="66" fillId="33" borderId="16" xfId="0" applyNumberFormat="1" applyFont="1" applyFill="1" applyBorder="1" applyAlignment="1">
      <alignment horizontal="right" vertical="center" wrapText="1"/>
    </xf>
    <xf numFmtId="3" fontId="66" fillId="33" borderId="16" xfId="0" applyNumberFormat="1" applyFont="1" applyFill="1" applyBorder="1" applyAlignment="1">
      <alignment horizontal="right" vertical="center" wrapText="1"/>
    </xf>
    <xf numFmtId="4" fontId="66" fillId="33" borderId="16" xfId="0" applyNumberFormat="1" applyFont="1" applyFill="1" applyBorder="1" applyAlignment="1">
      <alignment horizontal="right" vertical="center" wrapText="1"/>
    </xf>
    <xf numFmtId="3" fontId="66" fillId="33" borderId="16" xfId="48" applyNumberFormat="1" applyFont="1" applyFill="1" applyBorder="1" applyAlignment="1">
      <alignment horizontal="right" vertical="center"/>
    </xf>
    <xf numFmtId="0" fontId="70" fillId="33" borderId="0" xfId="0" applyFont="1" applyFill="1" applyAlignment="1">
      <alignment/>
    </xf>
    <xf numFmtId="10" fontId="66" fillId="0" borderId="0" xfId="54" applyNumberFormat="1" applyFont="1" applyAlignment="1">
      <alignment/>
    </xf>
    <xf numFmtId="0" fontId="69" fillId="33" borderId="0" xfId="0" applyFont="1" applyFill="1" applyAlignment="1">
      <alignment/>
    </xf>
    <xf numFmtId="3" fontId="66" fillId="0" borderId="0" xfId="0" applyNumberFormat="1" applyFont="1" applyAlignment="1">
      <alignment/>
    </xf>
    <xf numFmtId="0" fontId="69" fillId="33" borderId="0" xfId="0" applyFont="1" applyFill="1" applyAlignment="1">
      <alignment vertical="center" wrapText="1"/>
    </xf>
    <xf numFmtId="0" fontId="69" fillId="33" borderId="0" xfId="0" applyFont="1" applyFill="1" applyBorder="1" applyAlignment="1">
      <alignment vertical="center" wrapText="1"/>
    </xf>
    <xf numFmtId="0" fontId="67" fillId="33" borderId="0" xfId="0" applyFont="1" applyFill="1" applyAlignment="1">
      <alignment vertical="center" wrapText="1"/>
    </xf>
    <xf numFmtId="0" fontId="67" fillId="33" borderId="0" xfId="0" applyFont="1" applyFill="1" applyBorder="1" applyAlignment="1">
      <alignment vertical="center" wrapText="1"/>
    </xf>
    <xf numFmtId="0" fontId="67" fillId="0" borderId="15" xfId="0" applyFont="1" applyBorder="1" applyAlignment="1">
      <alignment horizontal="center"/>
    </xf>
    <xf numFmtId="3" fontId="67" fillId="34" borderId="0" xfId="0" applyNumberFormat="1" applyFont="1" applyFill="1" applyBorder="1" applyAlignment="1">
      <alignment vertical="center" wrapText="1"/>
    </xf>
    <xf numFmtId="0" fontId="66" fillId="34" borderId="15" xfId="0" applyFont="1" applyFill="1" applyBorder="1" applyAlignment="1">
      <alignment/>
    </xf>
    <xf numFmtId="184" fontId="67" fillId="34" borderId="0" xfId="48" applyNumberFormat="1" applyFont="1" applyFill="1" applyBorder="1" applyAlignment="1">
      <alignment vertical="center" wrapText="1"/>
    </xf>
    <xf numFmtId="184" fontId="67" fillId="34" borderId="0" xfId="48" applyNumberFormat="1" applyFont="1" applyFill="1" applyBorder="1" applyAlignment="1">
      <alignment horizontal="center" vertical="center" wrapText="1"/>
    </xf>
    <xf numFmtId="0" fontId="2" fillId="33" borderId="0" xfId="0" applyFont="1" applyFill="1" applyBorder="1" applyAlignment="1">
      <alignment horizontal="right" vertical="center" wrapText="1"/>
    </xf>
    <xf numFmtId="10" fontId="66" fillId="0" borderId="0" xfId="54" applyNumberFormat="1" applyFont="1" applyAlignment="1">
      <alignment horizontal="center"/>
    </xf>
    <xf numFmtId="183" fontId="66" fillId="0" borderId="0" xfId="54" applyNumberFormat="1" applyFont="1" applyAlignment="1">
      <alignment horizontal="center"/>
    </xf>
    <xf numFmtId="0" fontId="5" fillId="34" borderId="0" xfId="0" applyFont="1" applyFill="1" applyBorder="1" applyAlignment="1">
      <alignment vertical="center" wrapText="1"/>
    </xf>
    <xf numFmtId="3" fontId="67" fillId="34" borderId="0" xfId="0" applyNumberFormat="1" applyFont="1" applyFill="1" applyAlignment="1">
      <alignment horizontal="right" vertical="center"/>
    </xf>
    <xf numFmtId="3" fontId="67" fillId="0" borderId="0" xfId="0" applyNumberFormat="1" applyFont="1" applyFill="1" applyAlignment="1">
      <alignment/>
    </xf>
    <xf numFmtId="10" fontId="67" fillId="0" borderId="0" xfId="54" applyNumberFormat="1" applyFont="1" applyAlignment="1">
      <alignment/>
    </xf>
    <xf numFmtId="3" fontId="67" fillId="0" borderId="0" xfId="0" applyNumberFormat="1" applyFont="1" applyAlignment="1">
      <alignment/>
    </xf>
    <xf numFmtId="3" fontId="66" fillId="33" borderId="0" xfId="48" applyNumberFormat="1" applyFont="1" applyFill="1" applyBorder="1" applyAlignment="1">
      <alignment horizontal="right" vertical="center" wrapText="1"/>
    </xf>
    <xf numFmtId="3" fontId="66" fillId="33" borderId="0" xfId="48" applyNumberFormat="1" applyFont="1" applyFill="1" applyAlignment="1">
      <alignment horizontal="right" vertical="center" wrapText="1"/>
    </xf>
    <xf numFmtId="0" fontId="2" fillId="33" borderId="16" xfId="0" applyFont="1" applyFill="1" applyBorder="1" applyAlignment="1">
      <alignment horizontal="right" vertical="center" wrapText="1"/>
    </xf>
    <xf numFmtId="3" fontId="66" fillId="33" borderId="16" xfId="48" applyNumberFormat="1" applyFont="1" applyFill="1" applyBorder="1" applyAlignment="1">
      <alignment horizontal="right" vertical="center" wrapText="1"/>
    </xf>
    <xf numFmtId="0" fontId="70" fillId="0" borderId="0" xfId="0" applyFont="1" applyAlignment="1">
      <alignment/>
    </xf>
    <xf numFmtId="0" fontId="68" fillId="0" borderId="0" xfId="0" applyFont="1" applyAlignment="1">
      <alignment horizontal="left" vertical="center"/>
    </xf>
    <xf numFmtId="0" fontId="5" fillId="34" borderId="15" xfId="0" applyFont="1" applyFill="1" applyBorder="1" applyAlignment="1">
      <alignment horizontal="center" vertical="center" wrapText="1"/>
    </xf>
    <xf numFmtId="3" fontId="67" fillId="34" borderId="15" xfId="0" applyNumberFormat="1" applyFont="1" applyFill="1" applyBorder="1" applyAlignment="1">
      <alignment vertical="center" wrapText="1"/>
    </xf>
    <xf numFmtId="0" fontId="67" fillId="34" borderId="15" xfId="0" applyFont="1" applyFill="1" applyBorder="1" applyAlignment="1">
      <alignment horizontal="center" vertical="center" wrapText="1"/>
    </xf>
    <xf numFmtId="182" fontId="67" fillId="34" borderId="15" xfId="0" applyNumberFormat="1" applyFont="1" applyFill="1" applyBorder="1" applyAlignment="1">
      <alignment horizontal="center" vertical="center" wrapText="1"/>
    </xf>
    <xf numFmtId="3" fontId="67" fillId="33" borderId="0" xfId="0" applyNumberFormat="1" applyFont="1" applyFill="1" applyBorder="1" applyAlignment="1">
      <alignment horizontal="right" vertical="center" wrapText="1"/>
    </xf>
    <xf numFmtId="0" fontId="67" fillId="0" borderId="16" xfId="0" applyFont="1" applyBorder="1" applyAlignment="1">
      <alignment/>
    </xf>
    <xf numFmtId="0" fontId="66" fillId="0" borderId="0" xfId="0" applyFont="1" applyBorder="1" applyAlignment="1">
      <alignment/>
    </xf>
    <xf numFmtId="0" fontId="67" fillId="34" borderId="0" xfId="0" applyFont="1" applyFill="1" applyBorder="1" applyAlignment="1">
      <alignment horizontal="right" vertical="center"/>
    </xf>
    <xf numFmtId="3" fontId="66" fillId="33" borderId="0" xfId="0" applyNumberFormat="1" applyFont="1" applyFill="1" applyBorder="1" applyAlignment="1">
      <alignment horizontal="right" vertical="center"/>
    </xf>
    <xf numFmtId="0" fontId="69" fillId="33" borderId="0"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16" xfId="0" applyFont="1" applyFill="1" applyBorder="1" applyAlignment="1">
      <alignment horizontal="left" vertical="center" wrapText="1"/>
    </xf>
    <xf numFmtId="0" fontId="69" fillId="33" borderId="16" xfId="0" applyFont="1" applyFill="1" applyBorder="1" applyAlignment="1">
      <alignment vertical="center" wrapText="1"/>
    </xf>
    <xf numFmtId="3" fontId="66" fillId="0" borderId="0" xfId="48" applyNumberFormat="1" applyFont="1" applyFill="1" applyAlignment="1">
      <alignment horizontal="center" vertical="center" wrapText="1"/>
    </xf>
    <xf numFmtId="0" fontId="67" fillId="33" borderId="17" xfId="0" applyFont="1" applyFill="1" applyBorder="1" applyAlignment="1">
      <alignment horizontal="center" vertical="center" wrapText="1"/>
    </xf>
    <xf numFmtId="0" fontId="8" fillId="33" borderId="0" xfId="0" applyFont="1" applyFill="1" applyAlignment="1">
      <alignment/>
    </xf>
    <xf numFmtId="184" fontId="67" fillId="34" borderId="0" xfId="48" applyNumberFormat="1" applyFont="1" applyFill="1" applyBorder="1" applyAlignment="1">
      <alignment vertical="center" wrapText="1"/>
    </xf>
    <xf numFmtId="184" fontId="67" fillId="34" borderId="0" xfId="48" applyNumberFormat="1" applyFont="1" applyFill="1" applyAlignment="1">
      <alignment horizontal="center" vertical="center" wrapText="1"/>
    </xf>
    <xf numFmtId="184" fontId="67" fillId="34" borderId="0" xfId="48" applyNumberFormat="1" applyFont="1" applyFill="1" applyBorder="1" applyAlignment="1">
      <alignment horizontal="center" vertical="center" wrapText="1"/>
    </xf>
    <xf numFmtId="182" fontId="67" fillId="34" borderId="15" xfId="0" applyNumberFormat="1" applyFont="1" applyFill="1" applyBorder="1" applyAlignment="1">
      <alignment horizontal="right" vertical="center" wrapText="1"/>
    </xf>
    <xf numFmtId="182" fontId="66" fillId="34" borderId="0" xfId="0" applyNumberFormat="1" applyFont="1" applyFill="1" applyAlignment="1">
      <alignment/>
    </xf>
    <xf numFmtId="0" fontId="70" fillId="33" borderId="0" xfId="0" applyFont="1" applyFill="1" applyAlignment="1">
      <alignment horizontal="left" wrapText="1"/>
    </xf>
    <xf numFmtId="0" fontId="70" fillId="33" borderId="0" xfId="0" applyFont="1" applyFill="1" applyBorder="1" applyAlignment="1">
      <alignment horizontal="justify" vertical="center" wrapText="1"/>
    </xf>
    <xf numFmtId="0" fontId="67" fillId="34"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3" fontId="66" fillId="0" borderId="0" xfId="0" applyNumberFormat="1" applyFont="1" applyBorder="1" applyAlignment="1">
      <alignment horizontal="right" vertical="center" wrapText="1"/>
    </xf>
    <xf numFmtId="0" fontId="72" fillId="33" borderId="10" xfId="45" applyFont="1" applyFill="1" applyBorder="1" applyAlignment="1">
      <alignment vertical="center" wrapText="1"/>
    </xf>
    <xf numFmtId="0" fontId="72" fillId="33" borderId="0" xfId="45" applyFont="1" applyFill="1" applyBorder="1" applyAlignment="1">
      <alignment vertical="center" wrapText="1"/>
    </xf>
    <xf numFmtId="0" fontId="72" fillId="33" borderId="11" xfId="45" applyFont="1" applyFill="1" applyBorder="1" applyAlignment="1">
      <alignment vertical="center" wrapText="1"/>
    </xf>
    <xf numFmtId="0" fontId="72" fillId="0" borderId="10" xfId="45" applyFont="1" applyBorder="1" applyAlignment="1">
      <alignment/>
    </xf>
    <xf numFmtId="0" fontId="72" fillId="0" borderId="0" xfId="45" applyFont="1" applyBorder="1" applyAlignment="1">
      <alignment/>
    </xf>
    <xf numFmtId="0" fontId="72" fillId="0" borderId="11" xfId="45" applyFont="1" applyBorder="1" applyAlignment="1">
      <alignment/>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73" fillId="33" borderId="10" xfId="0" applyFont="1" applyFill="1" applyBorder="1" applyAlignment="1">
      <alignment vertical="center" wrapText="1"/>
    </xf>
    <xf numFmtId="0" fontId="73" fillId="33" borderId="0" xfId="0" applyFont="1" applyFill="1" applyBorder="1" applyAlignment="1">
      <alignment vertical="center" wrapText="1"/>
    </xf>
    <xf numFmtId="0" fontId="73" fillId="33" borderId="11" xfId="0" applyFont="1" applyFill="1" applyBorder="1" applyAlignment="1">
      <alignment vertical="center" wrapText="1"/>
    </xf>
    <xf numFmtId="0" fontId="65" fillId="33" borderId="18" xfId="0" applyFont="1" applyFill="1" applyBorder="1" applyAlignment="1">
      <alignment horizontal="center" vertical="top" wrapText="1"/>
    </xf>
    <xf numFmtId="0" fontId="65" fillId="33" borderId="19" xfId="0" applyFont="1" applyFill="1" applyBorder="1" applyAlignment="1">
      <alignment horizontal="center" vertical="top" wrapText="1"/>
    </xf>
    <xf numFmtId="0" fontId="65" fillId="33" borderId="20" xfId="0" applyFont="1" applyFill="1" applyBorder="1" applyAlignment="1">
      <alignment horizontal="center" vertical="top" wrapText="1"/>
    </xf>
    <xf numFmtId="0" fontId="74" fillId="33" borderId="0" xfId="0" applyFont="1" applyFill="1" applyBorder="1" applyAlignment="1">
      <alignment horizontal="left" vertical="center" wrapText="1"/>
    </xf>
    <xf numFmtId="0" fontId="74" fillId="33" borderId="11" xfId="0" applyFont="1" applyFill="1" applyBorder="1" applyAlignment="1">
      <alignment horizontal="left" vertical="center" wrapText="1"/>
    </xf>
    <xf numFmtId="0" fontId="65" fillId="33" borderId="10" xfId="0" applyFont="1" applyFill="1" applyBorder="1" applyAlignment="1">
      <alignment horizontal="center"/>
    </xf>
    <xf numFmtId="0" fontId="65" fillId="33" borderId="0" xfId="0" applyFont="1" applyFill="1" applyBorder="1" applyAlignment="1">
      <alignment horizontal="center"/>
    </xf>
    <xf numFmtId="0" fontId="65" fillId="33" borderId="11" xfId="0" applyFont="1" applyFill="1" applyBorder="1" applyAlignment="1">
      <alignment horizontal="center"/>
    </xf>
    <xf numFmtId="0" fontId="67" fillId="33" borderId="17" xfId="0" applyFont="1" applyFill="1" applyBorder="1" applyAlignment="1">
      <alignment horizontal="center" vertical="center" wrapText="1"/>
    </xf>
    <xf numFmtId="0" fontId="69" fillId="33" borderId="0" xfId="0" applyFont="1" applyFill="1" applyAlignment="1">
      <alignment horizontal="left" vertical="top" wrapText="1"/>
    </xf>
    <xf numFmtId="0" fontId="67" fillId="33"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9" fillId="33" borderId="0" xfId="0" applyFont="1" applyFill="1" applyAlignment="1">
      <alignment horizontal="left" vertical="center" wrapText="1"/>
    </xf>
    <xf numFmtId="0" fontId="67" fillId="34" borderId="17" xfId="0" applyFont="1" applyFill="1" applyBorder="1" applyAlignment="1">
      <alignment horizontal="center" vertical="center" wrapText="1"/>
    </xf>
    <xf numFmtId="0" fontId="70" fillId="33" borderId="0" xfId="0" applyFont="1" applyFill="1" applyAlignment="1">
      <alignment horizontal="left" wrapText="1"/>
    </xf>
    <xf numFmtId="0" fontId="70" fillId="33" borderId="0" xfId="0" applyFont="1" applyFill="1" applyAlignment="1">
      <alignment horizontal="left" wrapText="1"/>
    </xf>
    <xf numFmtId="0" fontId="69" fillId="33"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0" fontId="69" fillId="33" borderId="0" xfId="0" applyFont="1" applyFill="1" applyAlignment="1">
      <alignment horizontal="left" vertical="center" wrapText="1"/>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6" fillId="0" borderId="0" xfId="0" applyFont="1" applyAlignment="1">
      <alignment horizontal="center"/>
    </xf>
    <xf numFmtId="0" fontId="70" fillId="33" borderId="0" xfId="0" applyFont="1" applyFill="1" applyAlignment="1">
      <alignment horizontal="left" vertical="center"/>
    </xf>
    <xf numFmtId="0" fontId="69" fillId="33" borderId="0" xfId="0" applyFont="1" applyFill="1" applyAlignment="1">
      <alignment horizontal="left" vertical="top" wrapText="1"/>
    </xf>
    <xf numFmtId="0" fontId="67" fillId="33" borderId="17" xfId="0" applyFont="1" applyFill="1" applyBorder="1" applyAlignment="1">
      <alignment horizontal="center"/>
    </xf>
    <xf numFmtId="0" fontId="70" fillId="33" borderId="0" xfId="0" applyFont="1" applyFill="1" applyBorder="1" applyAlignment="1">
      <alignment horizontal="justify" vertical="center" wrapText="1"/>
    </xf>
    <xf numFmtId="0" fontId="70" fillId="33" borderId="15" xfId="0" applyFont="1" applyFill="1" applyBorder="1" applyAlignment="1">
      <alignment horizontal="justify" wrapText="1"/>
    </xf>
    <xf numFmtId="0" fontId="70" fillId="33" borderId="15" xfId="0" applyFont="1" applyFill="1" applyBorder="1" applyAlignment="1">
      <alignment horizontal="justify" vertical="center" wrapText="1"/>
    </xf>
    <xf numFmtId="0" fontId="69" fillId="33" borderId="16"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70" fillId="33" borderId="0" xfId="0" applyFont="1" applyFill="1" applyAlignment="1">
      <alignment vertical="center"/>
    </xf>
    <xf numFmtId="0" fontId="66" fillId="33" borderId="0" xfId="0" applyFont="1" applyFill="1" applyAlignment="1">
      <alignment vertical="center"/>
    </xf>
    <xf numFmtId="0" fontId="66" fillId="0" borderId="0" xfId="0" applyFont="1" applyAlignment="1">
      <alignment vertical="center"/>
    </xf>
    <xf numFmtId="0" fontId="70" fillId="0" borderId="0" xfId="0" applyFont="1" applyAlignment="1">
      <alignment vertical="center"/>
    </xf>
    <xf numFmtId="0" fontId="8" fillId="33" borderId="0" xfId="0" applyFont="1" applyFill="1" applyAlignment="1">
      <alignment vertical="center"/>
    </xf>
    <xf numFmtId="0" fontId="70" fillId="33" borderId="0" xfId="0" applyFont="1" applyFill="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190500</xdr:colOff>
      <xdr:row>4</xdr:row>
      <xdr:rowOff>190500</xdr:rowOff>
    </xdr:to>
    <xdr:pic>
      <xdr:nvPicPr>
        <xdr:cNvPr id="1" name="3 Imagen" descr="image004"/>
        <xdr:cNvPicPr preferRelativeResize="1">
          <a:picLocks noChangeAspect="1"/>
        </xdr:cNvPicPr>
      </xdr:nvPicPr>
      <xdr:blipFill>
        <a:blip r:embed="rId1"/>
        <a:stretch>
          <a:fillRect/>
        </a:stretch>
      </xdr:blipFill>
      <xdr:spPr>
        <a:xfrm>
          <a:off x="0" y="0"/>
          <a:ext cx="2809875"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304800</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8098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190500</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6289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142875</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62890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142875</xdr:colOff>
      <xdr:row>5</xdr:row>
      <xdr:rowOff>0</xdr:rowOff>
    </xdr:to>
    <xdr:pic>
      <xdr:nvPicPr>
        <xdr:cNvPr id="1" name="4 Imagen" descr="image004"/>
        <xdr:cNvPicPr preferRelativeResize="1">
          <a:picLocks noChangeAspect="1"/>
        </xdr:cNvPicPr>
      </xdr:nvPicPr>
      <xdr:blipFill>
        <a:blip r:embed="rId1"/>
        <a:stretch>
          <a:fillRect/>
        </a:stretch>
      </xdr:blipFill>
      <xdr:spPr>
        <a:xfrm>
          <a:off x="0" y="0"/>
          <a:ext cx="26289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2466975</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80987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323850</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80987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533400</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80035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419100</xdr:colOff>
      <xdr:row>5</xdr:row>
      <xdr:rowOff>0</xdr:rowOff>
    </xdr:to>
    <xdr:pic>
      <xdr:nvPicPr>
        <xdr:cNvPr id="1" name="3 Imagen" descr="image004"/>
        <xdr:cNvPicPr preferRelativeResize="1">
          <a:picLocks noChangeAspect="1"/>
        </xdr:cNvPicPr>
      </xdr:nvPicPr>
      <xdr:blipFill>
        <a:blip r:embed="rId1"/>
        <a:stretch>
          <a:fillRect/>
        </a:stretch>
      </xdr:blipFill>
      <xdr:spPr>
        <a:xfrm>
          <a:off x="0" y="0"/>
          <a:ext cx="2809875"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2466975</xdr:colOff>
      <xdr:row>5</xdr:row>
      <xdr:rowOff>0</xdr:rowOff>
    </xdr:to>
    <xdr:pic>
      <xdr:nvPicPr>
        <xdr:cNvPr id="1" name="1 Imagen" descr="image004"/>
        <xdr:cNvPicPr preferRelativeResize="1">
          <a:picLocks noChangeAspect="1"/>
        </xdr:cNvPicPr>
      </xdr:nvPicPr>
      <xdr:blipFill>
        <a:blip r:embed="rId1"/>
        <a:stretch>
          <a:fillRect/>
        </a:stretch>
      </xdr:blipFill>
      <xdr:spPr>
        <a:xfrm>
          <a:off x="0" y="0"/>
          <a:ext cx="28098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O25"/>
  <sheetViews>
    <sheetView zoomScaleSheetLayoutView="100" zoomScalePageLayoutView="0" workbookViewId="0" topLeftCell="A1">
      <selection activeCell="B15" sqref="B15:O15"/>
    </sheetView>
  </sheetViews>
  <sheetFormatPr defaultColWidth="11.421875" defaultRowHeight="15"/>
  <cols>
    <col min="1" max="1" width="5.140625" style="1" customWidth="1"/>
    <col min="2" max="2" width="20.7109375" style="1" customWidth="1"/>
    <col min="3" max="3" width="10.7109375" style="1" customWidth="1"/>
    <col min="4" max="4" width="2.7109375" style="1" customWidth="1"/>
    <col min="5" max="5" width="10.7109375" style="1" customWidth="1"/>
    <col min="6" max="6" width="2.7109375" style="1" customWidth="1"/>
    <col min="7" max="8" width="10.7109375" style="1" customWidth="1"/>
    <col min="9" max="9" width="5.7109375" style="1" customWidth="1"/>
    <col min="10" max="10" width="10.7109375" style="1" customWidth="1"/>
    <col min="11" max="11" width="2.7109375" style="1" customWidth="1"/>
    <col min="12" max="12" width="10.7109375" style="1" customWidth="1"/>
    <col min="13" max="13" width="2.7109375" style="1" customWidth="1"/>
    <col min="14" max="15" width="10.7109375" style="1" customWidth="1"/>
    <col min="16" max="17" width="0" style="1" hidden="1" customWidth="1"/>
    <col min="18" max="16384" width="11.421875" style="1" customWidth="1"/>
  </cols>
  <sheetData>
    <row r="6" spans="1:15" s="4" customFormat="1" ht="13.5" thickBot="1">
      <c r="A6" s="5"/>
      <c r="B6" s="6"/>
      <c r="C6" s="6"/>
      <c r="D6" s="6"/>
      <c r="E6" s="5"/>
      <c r="F6" s="5"/>
      <c r="G6" s="5"/>
      <c r="H6" s="5"/>
      <c r="I6" s="5"/>
      <c r="J6" s="5"/>
      <c r="K6" s="5"/>
      <c r="L6" s="5"/>
      <c r="M6" s="5"/>
      <c r="N6" s="5"/>
      <c r="O6" s="5"/>
    </row>
    <row r="7" spans="1:15" s="4" customFormat="1" ht="15.75">
      <c r="A7" s="5"/>
      <c r="B7" s="224" t="s">
        <v>26</v>
      </c>
      <c r="C7" s="225"/>
      <c r="D7" s="225"/>
      <c r="E7" s="225"/>
      <c r="F7" s="225"/>
      <c r="G7" s="225"/>
      <c r="H7" s="225"/>
      <c r="I7" s="225"/>
      <c r="J7" s="225"/>
      <c r="K7" s="225"/>
      <c r="L7" s="225"/>
      <c r="M7" s="225"/>
      <c r="N7" s="225"/>
      <c r="O7" s="226"/>
    </row>
    <row r="8" spans="1:15" s="4" customFormat="1" ht="15.75">
      <c r="A8" s="5"/>
      <c r="B8" s="7"/>
      <c r="C8" s="227"/>
      <c r="D8" s="227"/>
      <c r="E8" s="227"/>
      <c r="F8" s="227"/>
      <c r="G8" s="227"/>
      <c r="H8" s="227"/>
      <c r="I8" s="227"/>
      <c r="J8" s="227"/>
      <c r="K8" s="227"/>
      <c r="L8" s="227"/>
      <c r="M8" s="227"/>
      <c r="N8" s="227"/>
      <c r="O8" s="228"/>
    </row>
    <row r="9" spans="1:15" s="4" customFormat="1" ht="15.75">
      <c r="A9" s="5"/>
      <c r="B9" s="229" t="s">
        <v>19</v>
      </c>
      <c r="C9" s="230"/>
      <c r="D9" s="230"/>
      <c r="E9" s="230"/>
      <c r="F9" s="230"/>
      <c r="G9" s="230"/>
      <c r="H9" s="230"/>
      <c r="I9" s="230"/>
      <c r="J9" s="230"/>
      <c r="K9" s="230"/>
      <c r="L9" s="230"/>
      <c r="M9" s="230"/>
      <c r="N9" s="230"/>
      <c r="O9" s="231"/>
    </row>
    <row r="10" spans="1:15" ht="15.75">
      <c r="A10" s="3"/>
      <c r="B10" s="218">
        <v>2015</v>
      </c>
      <c r="C10" s="219"/>
      <c r="D10" s="219"/>
      <c r="E10" s="219"/>
      <c r="F10" s="219"/>
      <c r="G10" s="219"/>
      <c r="H10" s="219"/>
      <c r="I10" s="219"/>
      <c r="J10" s="219"/>
      <c r="K10" s="219"/>
      <c r="L10" s="219"/>
      <c r="M10" s="219"/>
      <c r="N10" s="219"/>
      <c r="O10" s="220"/>
    </row>
    <row r="11" spans="1:15" ht="12">
      <c r="A11" s="3"/>
      <c r="B11" s="8"/>
      <c r="C11" s="2"/>
      <c r="D11" s="2"/>
      <c r="E11" s="2"/>
      <c r="F11" s="2"/>
      <c r="G11" s="2"/>
      <c r="H11" s="2"/>
      <c r="I11" s="2"/>
      <c r="J11" s="2"/>
      <c r="K11" s="2"/>
      <c r="L11" s="2"/>
      <c r="M11" s="2"/>
      <c r="N11" s="2"/>
      <c r="O11" s="9"/>
    </row>
    <row r="12" spans="1:15" ht="15" customHeight="1">
      <c r="A12" s="3"/>
      <c r="B12" s="8"/>
      <c r="C12" s="2"/>
      <c r="D12" s="2"/>
      <c r="E12" s="2"/>
      <c r="F12" s="2"/>
      <c r="G12" s="2"/>
      <c r="H12" s="2"/>
      <c r="I12" s="2"/>
      <c r="J12" s="2"/>
      <c r="K12" s="2"/>
      <c r="L12" s="2"/>
      <c r="M12" s="2"/>
      <c r="N12" s="2"/>
      <c r="O12" s="9"/>
    </row>
    <row r="13" spans="1:15" ht="15" customHeight="1">
      <c r="A13" s="3"/>
      <c r="B13" s="212" t="s">
        <v>20</v>
      </c>
      <c r="C13" s="213"/>
      <c r="D13" s="213"/>
      <c r="E13" s="213"/>
      <c r="F13" s="213"/>
      <c r="G13" s="213"/>
      <c r="H13" s="213"/>
      <c r="I13" s="213"/>
      <c r="J13" s="213"/>
      <c r="K13" s="213"/>
      <c r="L13" s="213"/>
      <c r="M13" s="213"/>
      <c r="N13" s="213"/>
      <c r="O13" s="214"/>
    </row>
    <row r="14" spans="1:15" ht="15" customHeight="1">
      <c r="A14" s="3"/>
      <c r="B14" s="212" t="s">
        <v>27</v>
      </c>
      <c r="C14" s="213"/>
      <c r="D14" s="213"/>
      <c r="E14" s="213"/>
      <c r="F14" s="213"/>
      <c r="G14" s="213"/>
      <c r="H14" s="213"/>
      <c r="I14" s="213"/>
      <c r="J14" s="213"/>
      <c r="K14" s="213"/>
      <c r="L14" s="213"/>
      <c r="M14" s="213"/>
      <c r="N14" s="213"/>
      <c r="O14" s="214"/>
    </row>
    <row r="15" spans="1:15" ht="15" customHeight="1">
      <c r="A15" s="3"/>
      <c r="B15" s="212" t="s">
        <v>28</v>
      </c>
      <c r="C15" s="213"/>
      <c r="D15" s="213"/>
      <c r="E15" s="213"/>
      <c r="F15" s="213"/>
      <c r="G15" s="213"/>
      <c r="H15" s="213"/>
      <c r="I15" s="213"/>
      <c r="J15" s="213"/>
      <c r="K15" s="213"/>
      <c r="L15" s="213"/>
      <c r="M15" s="213"/>
      <c r="N15" s="213"/>
      <c r="O15" s="214"/>
    </row>
    <row r="16" spans="1:15" ht="15" customHeight="1">
      <c r="A16" s="3"/>
      <c r="B16" s="212" t="s">
        <v>29</v>
      </c>
      <c r="C16" s="213"/>
      <c r="D16" s="213"/>
      <c r="E16" s="213"/>
      <c r="F16" s="213"/>
      <c r="G16" s="213"/>
      <c r="H16" s="213"/>
      <c r="I16" s="213"/>
      <c r="J16" s="213"/>
      <c r="K16" s="213"/>
      <c r="L16" s="213"/>
      <c r="M16" s="213"/>
      <c r="N16" s="213"/>
      <c r="O16" s="214"/>
    </row>
    <row r="17" spans="1:15" ht="15" customHeight="1">
      <c r="A17" s="3"/>
      <c r="B17" s="212" t="s">
        <v>38</v>
      </c>
      <c r="C17" s="213"/>
      <c r="D17" s="213"/>
      <c r="E17" s="213"/>
      <c r="F17" s="213"/>
      <c r="G17" s="213"/>
      <c r="H17" s="213"/>
      <c r="I17" s="213"/>
      <c r="J17" s="213"/>
      <c r="K17" s="213"/>
      <c r="L17" s="213"/>
      <c r="M17" s="213"/>
      <c r="N17" s="213"/>
      <c r="O17" s="214"/>
    </row>
    <row r="18" spans="1:15" ht="15" customHeight="1">
      <c r="A18" s="3"/>
      <c r="B18" s="212" t="s">
        <v>41</v>
      </c>
      <c r="C18" s="213"/>
      <c r="D18" s="213"/>
      <c r="E18" s="213"/>
      <c r="F18" s="213"/>
      <c r="G18" s="213"/>
      <c r="H18" s="213"/>
      <c r="I18" s="213"/>
      <c r="J18" s="213"/>
      <c r="K18" s="213"/>
      <c r="L18" s="213"/>
      <c r="M18" s="213"/>
      <c r="N18" s="213"/>
      <c r="O18" s="214"/>
    </row>
    <row r="19" spans="1:15" ht="15" customHeight="1">
      <c r="A19" s="3"/>
      <c r="B19" s="212" t="s">
        <v>46</v>
      </c>
      <c r="C19" s="213"/>
      <c r="D19" s="213"/>
      <c r="E19" s="213"/>
      <c r="F19" s="213"/>
      <c r="G19" s="213"/>
      <c r="H19" s="213"/>
      <c r="I19" s="213"/>
      <c r="J19" s="213"/>
      <c r="K19" s="213"/>
      <c r="L19" s="213"/>
      <c r="M19" s="213"/>
      <c r="N19" s="213"/>
      <c r="O19" s="214"/>
    </row>
    <row r="20" spans="1:15" ht="15" customHeight="1">
      <c r="A20" s="3"/>
      <c r="B20" s="215" t="s">
        <v>74</v>
      </c>
      <c r="C20" s="216"/>
      <c r="D20" s="216"/>
      <c r="E20" s="216"/>
      <c r="F20" s="216"/>
      <c r="G20" s="216"/>
      <c r="H20" s="216"/>
      <c r="I20" s="216"/>
      <c r="J20" s="216"/>
      <c r="K20" s="216"/>
      <c r="L20" s="216"/>
      <c r="M20" s="216"/>
      <c r="N20" s="216"/>
      <c r="O20" s="217"/>
    </row>
    <row r="21" spans="1:15" ht="15" customHeight="1">
      <c r="A21" s="3"/>
      <c r="B21" s="212" t="s">
        <v>54</v>
      </c>
      <c r="C21" s="213"/>
      <c r="D21" s="213"/>
      <c r="E21" s="213"/>
      <c r="F21" s="213"/>
      <c r="G21" s="213"/>
      <c r="H21" s="213"/>
      <c r="I21" s="213"/>
      <c r="J21" s="213"/>
      <c r="K21" s="213"/>
      <c r="L21" s="213"/>
      <c r="M21" s="213"/>
      <c r="N21" s="213"/>
      <c r="O21" s="214"/>
    </row>
    <row r="22" spans="1:15" ht="15" customHeight="1">
      <c r="A22" s="3"/>
      <c r="B22" s="221"/>
      <c r="C22" s="222"/>
      <c r="D22" s="222"/>
      <c r="E22" s="222"/>
      <c r="F22" s="222"/>
      <c r="G22" s="222"/>
      <c r="H22" s="222"/>
      <c r="I22" s="222"/>
      <c r="J22" s="222"/>
      <c r="K22" s="222"/>
      <c r="L22" s="222"/>
      <c r="M22" s="222"/>
      <c r="N22" s="222"/>
      <c r="O22" s="223"/>
    </row>
    <row r="23" spans="1:15" ht="15" customHeight="1">
      <c r="A23" s="3"/>
      <c r="B23" s="8"/>
      <c r="C23" s="2"/>
      <c r="D23" s="2"/>
      <c r="E23" s="2"/>
      <c r="F23" s="2"/>
      <c r="G23" s="2"/>
      <c r="H23" s="2"/>
      <c r="I23" s="2"/>
      <c r="J23" s="2"/>
      <c r="K23" s="2"/>
      <c r="L23" s="2"/>
      <c r="M23" s="2"/>
      <c r="N23" s="2"/>
      <c r="O23" s="9"/>
    </row>
    <row r="24" spans="1:15" ht="15" customHeight="1" thickBot="1">
      <c r="A24" s="3"/>
      <c r="B24" s="10"/>
      <c r="C24" s="11"/>
      <c r="D24" s="11"/>
      <c r="E24" s="11"/>
      <c r="F24" s="11"/>
      <c r="G24" s="11"/>
      <c r="H24" s="11"/>
      <c r="I24" s="11"/>
      <c r="J24" s="11"/>
      <c r="K24" s="11"/>
      <c r="L24" s="11"/>
      <c r="M24" s="11"/>
      <c r="N24" s="11"/>
      <c r="O24" s="12"/>
    </row>
    <row r="25" ht="12">
      <c r="B25" s="1" t="s">
        <v>75</v>
      </c>
    </row>
  </sheetData>
  <sheetProtection/>
  <mergeCells count="14">
    <mergeCell ref="B7:O7"/>
    <mergeCell ref="C8:O8"/>
    <mergeCell ref="B9:O9"/>
    <mergeCell ref="B13:O13"/>
    <mergeCell ref="B14:O14"/>
    <mergeCell ref="B15:O15"/>
    <mergeCell ref="B18:O18"/>
    <mergeCell ref="B19:O19"/>
    <mergeCell ref="B20:O20"/>
    <mergeCell ref="B10:O10"/>
    <mergeCell ref="B22:O22"/>
    <mergeCell ref="B21:O21"/>
    <mergeCell ref="B16:O16"/>
    <mergeCell ref="B17:O17"/>
  </mergeCells>
  <hyperlinks>
    <hyperlink ref="B13:O13" location="'Cuadro 1.'!A1" display="1. Variables principales EAH, según región"/>
    <hyperlink ref="B14:O14" location="'Cuadro 2.'!A1" display="2. Inversiones por tipo de actividad de manejo ambiental, según región"/>
    <hyperlink ref="B15:O15" location="'Cuadro 3.'!A1" display="3. Gastos por tipo de actividad de manejo ambiental, según región"/>
    <hyperlink ref="B16:O16" location="'Cuadro 4.'!A1" display="4. Volumen de agua utilizada según fuentes de abastecimiento"/>
    <hyperlink ref="B17:O17" location="'Cuadro 5.'!A1" display="5. Volumen de agua residual vertida (incluye agua tratada y no tratada), por lugar de disposición, según región"/>
    <hyperlink ref="B18:O18" location="'Cuadro 6.'!A1" display="6. Cantidad de residuos sólidos convencionales generados y dispuestos o aprovechados, según región"/>
    <hyperlink ref="B19:O19" location="'Cuadro 7.'!A1" display="7. Consumo de energía, según tipo de energético"/>
    <hyperlink ref="B20:O20" location="'Cuadro 8.'!A1" display="8. Cantidad de hoteles con certificaciones de gestión y ambientales en implementación u otorgadas, según tipo de certificación"/>
    <hyperlink ref="B21:O21" location="'Cuadro 9.'!A1" display="9. Serie histórica variables principales EAH, según región"/>
  </hyperlinks>
  <printOptions/>
  <pageMargins left="0.7" right="0.7" top="0.75" bottom="0.75" header="0.3" footer="0.3"/>
  <pageSetup horizontalDpi="600" verticalDpi="600" orientation="portrait" paperSize="9" scale="48" r:id="rId2"/>
  <colBreaks count="1" manualBreakCount="1">
    <brk id="15" max="34" man="1"/>
  </colBreaks>
  <drawing r:id="rId1"/>
</worksheet>
</file>

<file path=xl/worksheets/sheet10.xml><?xml version="1.0" encoding="utf-8"?>
<worksheet xmlns="http://schemas.openxmlformats.org/spreadsheetml/2006/main" xmlns:r="http://schemas.openxmlformats.org/officeDocument/2006/relationships">
  <dimension ref="A1:AA22"/>
  <sheetViews>
    <sheetView zoomScale="85" zoomScaleNormal="85" zoomScaleSheetLayoutView="100" zoomScalePageLayoutView="0" workbookViewId="0" topLeftCell="A1">
      <selection activeCell="A22" sqref="A22:IV22"/>
    </sheetView>
  </sheetViews>
  <sheetFormatPr defaultColWidth="11.421875" defaultRowHeight="15"/>
  <cols>
    <col min="1" max="1" width="5.140625" style="101" customWidth="1"/>
    <col min="2" max="2" width="20.7109375" style="101" customWidth="1"/>
    <col min="3" max="5" width="11.7109375" style="101" customWidth="1"/>
    <col min="6" max="6" width="3.7109375" style="101" customWidth="1"/>
    <col min="7" max="9" width="11.7109375" style="101" customWidth="1"/>
    <col min="10" max="10" width="3.7109375" style="101" customWidth="1"/>
    <col min="11" max="13" width="11.7109375" style="101" customWidth="1"/>
    <col min="14" max="14" width="3.7109375" style="101" customWidth="1"/>
    <col min="15" max="17" width="11.7109375" style="101" customWidth="1"/>
    <col min="18" max="18" width="3.7109375" style="101" customWidth="1"/>
    <col min="19" max="21" width="11.7109375" style="101" customWidth="1"/>
    <col min="22" max="22" width="3.7109375" style="101" customWidth="1"/>
    <col min="23" max="25" width="11.7109375" style="101" customWidth="1"/>
    <col min="26" max="16384" width="11.421875" style="101" customWidth="1"/>
  </cols>
  <sheetData>
    <row r="1" spans="1:25" ht="12.75">
      <c r="A1" s="100"/>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5" ht="12.75">
      <c r="A2" s="100"/>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12.75">
      <c r="A3" s="100"/>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5" ht="12.75">
      <c r="A4" s="100"/>
      <c r="B4" s="100"/>
      <c r="C4" s="100"/>
      <c r="D4" s="100"/>
      <c r="E4" s="100"/>
      <c r="F4" s="100"/>
      <c r="G4" s="100"/>
      <c r="H4" s="100"/>
      <c r="I4" s="100"/>
      <c r="J4" s="100"/>
      <c r="K4" s="100"/>
      <c r="L4" s="100"/>
      <c r="M4" s="100"/>
      <c r="N4" s="100"/>
      <c r="O4" s="100"/>
      <c r="P4" s="100"/>
      <c r="Q4" s="100"/>
      <c r="R4" s="100"/>
      <c r="S4" s="100"/>
      <c r="T4" s="100"/>
      <c r="U4" s="100"/>
      <c r="V4" s="100"/>
      <c r="W4" s="100"/>
      <c r="X4" s="100"/>
      <c r="Y4" s="100"/>
    </row>
    <row r="5" spans="1:25" ht="12.75">
      <c r="A5" s="100"/>
      <c r="B5" s="100"/>
      <c r="C5" s="100"/>
      <c r="D5" s="100"/>
      <c r="E5" s="100"/>
      <c r="F5" s="100"/>
      <c r="G5" s="100"/>
      <c r="H5" s="100"/>
      <c r="I5" s="100"/>
      <c r="J5" s="100"/>
      <c r="K5" s="100"/>
      <c r="L5" s="100"/>
      <c r="M5" s="100"/>
      <c r="N5" s="100"/>
      <c r="O5" s="100"/>
      <c r="P5" s="100"/>
      <c r="Q5" s="100"/>
      <c r="R5" s="100"/>
      <c r="S5" s="100"/>
      <c r="T5" s="100"/>
      <c r="U5" s="100"/>
      <c r="V5" s="100"/>
      <c r="W5" s="100"/>
      <c r="X5" s="100"/>
      <c r="Y5" s="100"/>
    </row>
    <row r="6" spans="1:25" ht="15">
      <c r="A6" s="100"/>
      <c r="B6" s="161" t="s">
        <v>19</v>
      </c>
      <c r="C6" s="103"/>
      <c r="D6" s="103"/>
      <c r="E6" s="103"/>
      <c r="F6" s="103"/>
      <c r="G6" s="103"/>
      <c r="H6" s="103"/>
      <c r="I6" s="103"/>
      <c r="J6" s="103"/>
      <c r="K6" s="103"/>
      <c r="L6" s="100"/>
      <c r="M6" s="100"/>
      <c r="N6" s="100"/>
      <c r="O6" s="100"/>
      <c r="P6" s="100"/>
      <c r="Q6" s="100"/>
      <c r="R6" s="100"/>
      <c r="S6" s="100"/>
      <c r="T6" s="100"/>
      <c r="U6" s="100"/>
      <c r="V6" s="100"/>
      <c r="W6" s="100"/>
      <c r="X6" s="100"/>
      <c r="Y6" s="100"/>
    </row>
    <row r="7" spans="1:25" ht="15">
      <c r="A7" s="100"/>
      <c r="B7" s="249" t="s">
        <v>54</v>
      </c>
      <c r="C7" s="249"/>
      <c r="D7" s="249"/>
      <c r="E7" s="249"/>
      <c r="F7" s="249"/>
      <c r="G7" s="249"/>
      <c r="H7" s="249"/>
      <c r="I7" s="249"/>
      <c r="J7" s="103"/>
      <c r="K7" s="103"/>
      <c r="L7" s="100"/>
      <c r="M7" s="100"/>
      <c r="N7" s="100"/>
      <c r="O7" s="100"/>
      <c r="P7" s="100"/>
      <c r="Q7" s="100"/>
      <c r="R7" s="100"/>
      <c r="S7" s="100"/>
      <c r="T7" s="100"/>
      <c r="U7" s="100"/>
      <c r="V7" s="100"/>
      <c r="W7" s="100"/>
      <c r="X7" s="100"/>
      <c r="Y7" s="100"/>
    </row>
    <row r="8" spans="1:25" ht="15">
      <c r="A8" s="100"/>
      <c r="B8" s="195" t="s">
        <v>91</v>
      </c>
      <c r="C8" s="255"/>
      <c r="D8" s="255"/>
      <c r="E8" s="255"/>
      <c r="F8" s="255"/>
      <c r="G8" s="255"/>
      <c r="H8" s="255"/>
      <c r="I8" s="255"/>
      <c r="J8" s="255"/>
      <c r="K8" s="255"/>
      <c r="L8" s="100"/>
      <c r="M8" s="100"/>
      <c r="N8" s="100"/>
      <c r="O8" s="100"/>
      <c r="P8" s="100"/>
      <c r="Q8" s="100"/>
      <c r="R8" s="100"/>
      <c r="S8" s="100"/>
      <c r="T8" s="100"/>
      <c r="U8" s="100"/>
      <c r="V8" s="100"/>
      <c r="W8" s="100"/>
      <c r="X8" s="100"/>
      <c r="Y8" s="100"/>
    </row>
    <row r="9" spans="1:25" ht="41.25" customHeight="1">
      <c r="A9" s="100"/>
      <c r="B9" s="244" t="s">
        <v>0</v>
      </c>
      <c r="C9" s="242" t="s">
        <v>24</v>
      </c>
      <c r="D9" s="242"/>
      <c r="E9" s="242"/>
      <c r="F9" s="108"/>
      <c r="G9" s="242" t="s">
        <v>25</v>
      </c>
      <c r="H9" s="242"/>
      <c r="I9" s="242"/>
      <c r="J9" s="108"/>
      <c r="K9" s="242" t="s">
        <v>89</v>
      </c>
      <c r="L9" s="242"/>
      <c r="M9" s="242"/>
      <c r="N9" s="108"/>
      <c r="O9" s="242" t="s">
        <v>90</v>
      </c>
      <c r="P9" s="242"/>
      <c r="Q9" s="242"/>
      <c r="R9" s="108"/>
      <c r="S9" s="242" t="s">
        <v>21</v>
      </c>
      <c r="T9" s="242"/>
      <c r="U9" s="242"/>
      <c r="V9" s="108"/>
      <c r="W9" s="242" t="s">
        <v>22</v>
      </c>
      <c r="X9" s="242"/>
      <c r="Y9" s="242"/>
    </row>
    <row r="10" spans="1:25" ht="30" customHeight="1">
      <c r="A10" s="100"/>
      <c r="B10" s="246"/>
      <c r="C10" s="110">
        <v>2013</v>
      </c>
      <c r="D10" s="110">
        <v>2014</v>
      </c>
      <c r="E10" s="110">
        <v>2015</v>
      </c>
      <c r="F10" s="110"/>
      <c r="G10" s="110">
        <v>2013</v>
      </c>
      <c r="H10" s="110">
        <v>2014</v>
      </c>
      <c r="I10" s="110">
        <v>2015</v>
      </c>
      <c r="J10" s="110"/>
      <c r="K10" s="110">
        <v>2013</v>
      </c>
      <c r="L10" s="110">
        <v>2014</v>
      </c>
      <c r="M10" s="110">
        <v>2015</v>
      </c>
      <c r="N10" s="110"/>
      <c r="O10" s="110">
        <v>2013</v>
      </c>
      <c r="P10" s="110">
        <v>2014</v>
      </c>
      <c r="Q10" s="110">
        <v>2015</v>
      </c>
      <c r="R10" s="110"/>
      <c r="S10" s="110">
        <v>2013</v>
      </c>
      <c r="T10" s="110">
        <v>2014</v>
      </c>
      <c r="U10" s="110">
        <v>2015</v>
      </c>
      <c r="V10" s="110"/>
      <c r="W10" s="110">
        <v>2013</v>
      </c>
      <c r="X10" s="110">
        <v>2014</v>
      </c>
      <c r="Y10" s="110">
        <v>2015</v>
      </c>
    </row>
    <row r="11" spans="1:25" ht="15" customHeight="1">
      <c r="A11" s="100"/>
      <c r="B11" s="209" t="s">
        <v>94</v>
      </c>
      <c r="C11" s="112">
        <f>SUM(C12:C17)</f>
        <v>1177214</v>
      </c>
      <c r="D11" s="112">
        <f>SUM(D12:D17)</f>
        <v>1991140</v>
      </c>
      <c r="E11" s="112">
        <f>SUM(E12:E17)</f>
        <v>3092931</v>
      </c>
      <c r="F11" s="112"/>
      <c r="G11" s="112">
        <f>SUM(G12:G17)</f>
        <v>14596027</v>
      </c>
      <c r="H11" s="112">
        <f>SUM(H12:H17)</f>
        <v>17342753</v>
      </c>
      <c r="I11" s="123">
        <f>SUM(I12:I17)</f>
        <v>18299072</v>
      </c>
      <c r="J11" s="112"/>
      <c r="K11" s="112">
        <f>SUM(K12:K17)</f>
        <v>10562886</v>
      </c>
      <c r="L11" s="112">
        <f>SUM(L12:L17)</f>
        <v>10624708</v>
      </c>
      <c r="M11" s="123">
        <f>SUM(M12:M17)</f>
        <v>10508697</v>
      </c>
      <c r="N11" s="112"/>
      <c r="O11" s="112">
        <f>SUM(O12:O17)</f>
        <v>10668809</v>
      </c>
      <c r="P11" s="112">
        <f>SUM(P12:P17)</f>
        <v>10602691</v>
      </c>
      <c r="Q11" s="123">
        <f>SUM(Q12:Q17)</f>
        <v>10508464</v>
      </c>
      <c r="R11" s="112"/>
      <c r="S11" s="112">
        <f>SUM(S12:S17)</f>
        <v>21147318</v>
      </c>
      <c r="T11" s="112">
        <f>SUM(T12:T17)</f>
        <v>22980905</v>
      </c>
      <c r="U11" s="123">
        <f>SUM(U12:U17)</f>
        <v>22430985</v>
      </c>
      <c r="V11" s="112"/>
      <c r="W11" s="112">
        <f>SUM(W12:W17)</f>
        <v>2035.63</v>
      </c>
      <c r="X11" s="112">
        <f>SUM(X12:X17)</f>
        <v>2165.16</v>
      </c>
      <c r="Y11" s="123">
        <f>SUM(Y12:Y17)</f>
        <v>2274.9100000000003</v>
      </c>
    </row>
    <row r="12" spans="1:25" ht="15" customHeight="1">
      <c r="A12" s="100"/>
      <c r="B12" s="196" t="s">
        <v>1</v>
      </c>
      <c r="C12" s="117">
        <v>277223</v>
      </c>
      <c r="D12" s="117">
        <v>408580</v>
      </c>
      <c r="E12" s="117">
        <v>740599</v>
      </c>
      <c r="F12" s="137"/>
      <c r="G12" s="117">
        <v>3845810</v>
      </c>
      <c r="H12" s="117">
        <v>3506816</v>
      </c>
      <c r="I12" s="117">
        <v>4627063</v>
      </c>
      <c r="J12" s="137"/>
      <c r="K12" s="117">
        <v>2441683</v>
      </c>
      <c r="L12" s="117">
        <v>2741368</v>
      </c>
      <c r="M12" s="117">
        <v>2756164</v>
      </c>
      <c r="N12" s="137"/>
      <c r="O12" s="117">
        <v>2433925</v>
      </c>
      <c r="P12" s="117">
        <v>2740884</v>
      </c>
      <c r="Q12" s="117">
        <v>2756154</v>
      </c>
      <c r="R12" s="137"/>
      <c r="S12" s="117">
        <v>5782260</v>
      </c>
      <c r="T12" s="117">
        <v>7131601</v>
      </c>
      <c r="U12" s="117">
        <v>6516642</v>
      </c>
      <c r="V12" s="137"/>
      <c r="W12" s="117">
        <v>654.93</v>
      </c>
      <c r="X12" s="117">
        <v>723.55</v>
      </c>
      <c r="Y12" s="117">
        <v>786.07</v>
      </c>
    </row>
    <row r="13" spans="1:25" ht="15" customHeight="1">
      <c r="A13" s="100"/>
      <c r="B13" s="196" t="s">
        <v>5</v>
      </c>
      <c r="C13" s="117">
        <v>418866</v>
      </c>
      <c r="D13" s="117">
        <v>803767</v>
      </c>
      <c r="E13" s="117">
        <v>228832</v>
      </c>
      <c r="F13" s="137"/>
      <c r="G13" s="117">
        <v>3343248</v>
      </c>
      <c r="H13" s="117">
        <v>5636459</v>
      </c>
      <c r="I13" s="117">
        <v>3927615</v>
      </c>
      <c r="J13" s="137"/>
      <c r="K13" s="117">
        <v>1302290</v>
      </c>
      <c r="L13" s="117">
        <v>1296496</v>
      </c>
      <c r="M13" s="117">
        <v>1292583</v>
      </c>
      <c r="N13" s="137"/>
      <c r="O13" s="117">
        <v>1299259</v>
      </c>
      <c r="P13" s="117">
        <v>1295909</v>
      </c>
      <c r="Q13" s="117">
        <v>1292583</v>
      </c>
      <c r="R13" s="137"/>
      <c r="S13" s="117">
        <v>4754999</v>
      </c>
      <c r="T13" s="117">
        <v>4967512</v>
      </c>
      <c r="U13" s="117">
        <v>4838133</v>
      </c>
      <c r="V13" s="137"/>
      <c r="W13" s="117">
        <v>452.61</v>
      </c>
      <c r="X13" s="117">
        <v>460.08</v>
      </c>
      <c r="Y13" s="117">
        <v>451.82</v>
      </c>
    </row>
    <row r="14" spans="1:25" ht="27">
      <c r="A14" s="100"/>
      <c r="B14" s="210" t="s">
        <v>98</v>
      </c>
      <c r="C14" s="117">
        <v>170618</v>
      </c>
      <c r="D14" s="117">
        <v>215566</v>
      </c>
      <c r="E14" s="117">
        <v>465790</v>
      </c>
      <c r="F14" s="137"/>
      <c r="G14" s="117">
        <v>2333097</v>
      </c>
      <c r="H14" s="117">
        <v>3287302</v>
      </c>
      <c r="I14" s="117">
        <v>3825659</v>
      </c>
      <c r="J14" s="137"/>
      <c r="K14" s="117">
        <v>3223423</v>
      </c>
      <c r="L14" s="117">
        <v>2688012</v>
      </c>
      <c r="M14" s="117">
        <v>2635127</v>
      </c>
      <c r="N14" s="137"/>
      <c r="O14" s="117">
        <v>3369110</v>
      </c>
      <c r="P14" s="117">
        <v>2683368</v>
      </c>
      <c r="Q14" s="117">
        <v>2635107</v>
      </c>
      <c r="R14" s="137"/>
      <c r="S14" s="117">
        <v>3394085</v>
      </c>
      <c r="T14" s="117">
        <v>3585144</v>
      </c>
      <c r="U14" s="117">
        <v>3599623</v>
      </c>
      <c r="V14" s="137"/>
      <c r="W14" s="117">
        <v>348.52</v>
      </c>
      <c r="X14" s="117">
        <v>358.23</v>
      </c>
      <c r="Y14" s="117">
        <v>371.08</v>
      </c>
    </row>
    <row r="15" spans="1:25" ht="15" customHeight="1">
      <c r="A15" s="100"/>
      <c r="B15" s="196" t="s">
        <v>2</v>
      </c>
      <c r="C15" s="117">
        <v>135337</v>
      </c>
      <c r="D15" s="117">
        <v>136841</v>
      </c>
      <c r="E15" s="117">
        <v>1181582</v>
      </c>
      <c r="F15" s="137"/>
      <c r="G15" s="117">
        <v>1859982</v>
      </c>
      <c r="H15" s="117">
        <v>2710580</v>
      </c>
      <c r="I15" s="117">
        <v>3480846</v>
      </c>
      <c r="J15" s="137"/>
      <c r="K15" s="117">
        <v>2354311</v>
      </c>
      <c r="L15" s="117">
        <v>2526423</v>
      </c>
      <c r="M15" s="117">
        <v>2396241</v>
      </c>
      <c r="N15" s="137"/>
      <c r="O15" s="117">
        <v>2353522</v>
      </c>
      <c r="P15" s="117">
        <v>2523147</v>
      </c>
      <c r="Q15" s="117">
        <v>2396041</v>
      </c>
      <c r="R15" s="137"/>
      <c r="S15" s="117">
        <v>1916887</v>
      </c>
      <c r="T15" s="117">
        <v>2259974</v>
      </c>
      <c r="U15" s="117">
        <v>2445208</v>
      </c>
      <c r="V15" s="137"/>
      <c r="W15" s="117">
        <v>244.19</v>
      </c>
      <c r="X15" s="117">
        <v>258.75</v>
      </c>
      <c r="Y15" s="117">
        <v>284.7</v>
      </c>
    </row>
    <row r="16" spans="1:25" ht="15" customHeight="1">
      <c r="A16" s="100"/>
      <c r="B16" s="196" t="s">
        <v>3</v>
      </c>
      <c r="C16" s="117">
        <v>48618</v>
      </c>
      <c r="D16" s="117">
        <v>360425</v>
      </c>
      <c r="E16" s="117">
        <v>464030</v>
      </c>
      <c r="F16" s="137"/>
      <c r="G16" s="117">
        <v>1719624</v>
      </c>
      <c r="H16" s="117">
        <v>713542</v>
      </c>
      <c r="I16" s="117">
        <v>1166790</v>
      </c>
      <c r="J16" s="137"/>
      <c r="K16" s="117">
        <v>569818</v>
      </c>
      <c r="L16" s="117">
        <v>657169</v>
      </c>
      <c r="M16" s="117">
        <v>684457</v>
      </c>
      <c r="N16" s="137"/>
      <c r="O16" s="117">
        <v>551987</v>
      </c>
      <c r="P16" s="117">
        <v>647077</v>
      </c>
      <c r="Q16" s="117">
        <v>684454</v>
      </c>
      <c r="R16" s="137"/>
      <c r="S16" s="117">
        <v>1287413</v>
      </c>
      <c r="T16" s="117">
        <v>1520910</v>
      </c>
      <c r="U16" s="117">
        <v>1606329</v>
      </c>
      <c r="V16" s="137"/>
      <c r="W16" s="117">
        <v>126.71</v>
      </c>
      <c r="X16" s="117">
        <v>147.44</v>
      </c>
      <c r="Y16" s="117">
        <v>158.01</v>
      </c>
    </row>
    <row r="17" spans="1:25" ht="15" customHeight="1">
      <c r="A17" s="100"/>
      <c r="B17" s="197" t="s">
        <v>4</v>
      </c>
      <c r="C17" s="156">
        <v>126552</v>
      </c>
      <c r="D17" s="156">
        <v>65961</v>
      </c>
      <c r="E17" s="156">
        <v>12098</v>
      </c>
      <c r="F17" s="158"/>
      <c r="G17" s="156">
        <v>1494266</v>
      </c>
      <c r="H17" s="156">
        <v>1488054</v>
      </c>
      <c r="I17" s="156">
        <v>1271099</v>
      </c>
      <c r="J17" s="158"/>
      <c r="K17" s="156">
        <v>671361</v>
      </c>
      <c r="L17" s="156">
        <v>715240</v>
      </c>
      <c r="M17" s="156">
        <v>744125</v>
      </c>
      <c r="N17" s="158"/>
      <c r="O17" s="156">
        <v>661006</v>
      </c>
      <c r="P17" s="156">
        <v>712306</v>
      </c>
      <c r="Q17" s="156">
        <v>744125</v>
      </c>
      <c r="R17" s="158"/>
      <c r="S17" s="156">
        <v>4011674</v>
      </c>
      <c r="T17" s="156">
        <v>3515764</v>
      </c>
      <c r="U17" s="156">
        <v>3425050</v>
      </c>
      <c r="V17" s="158"/>
      <c r="W17" s="156">
        <v>208.67</v>
      </c>
      <c r="X17" s="156">
        <v>217.11</v>
      </c>
      <c r="Y17" s="156">
        <v>223.23</v>
      </c>
    </row>
    <row r="18" spans="1:25" ht="12.75">
      <c r="A18" s="100"/>
      <c r="B18" s="159" t="s">
        <v>75</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row>
    <row r="19" spans="1:25" s="60" customFormat="1" ht="11.25">
      <c r="A19" s="59"/>
      <c r="B19" s="201" t="s">
        <v>97</v>
      </c>
      <c r="C19" s="59"/>
      <c r="D19" s="59"/>
      <c r="E19" s="59"/>
      <c r="F19" s="59"/>
      <c r="G19" s="59"/>
      <c r="H19" s="59"/>
      <c r="I19" s="59"/>
      <c r="J19" s="59"/>
      <c r="K19" s="59"/>
      <c r="L19" s="59"/>
      <c r="M19" s="59"/>
      <c r="N19" s="59"/>
      <c r="O19" s="59"/>
      <c r="P19" s="59"/>
      <c r="Q19" s="59"/>
      <c r="R19" s="59"/>
      <c r="S19" s="59"/>
      <c r="T19" s="59"/>
      <c r="U19" s="59"/>
      <c r="V19" s="59"/>
      <c r="W19" s="59"/>
      <c r="X19" s="59"/>
      <c r="Y19" s="59"/>
    </row>
    <row r="20" spans="1:25" ht="12.75">
      <c r="A20" s="100"/>
      <c r="B20" s="248" t="s">
        <v>70</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row>
    <row r="21" spans="1:27" s="60" customFormat="1" ht="11.25">
      <c r="A21" s="59"/>
      <c r="B21" s="59" t="s">
        <v>96</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2" spans="1:13" ht="12.75">
      <c r="A22" s="100"/>
      <c r="B22" s="159" t="s">
        <v>77</v>
      </c>
      <c r="C22" s="100"/>
      <c r="D22" s="100"/>
      <c r="E22" s="100"/>
      <c r="F22" s="100"/>
      <c r="G22" s="100"/>
      <c r="H22" s="100"/>
      <c r="I22" s="100"/>
      <c r="J22" s="100"/>
      <c r="K22" s="100"/>
      <c r="L22" s="100"/>
      <c r="M22" s="100"/>
    </row>
  </sheetData>
  <sheetProtection/>
  <mergeCells count="10">
    <mergeCell ref="O9:Q9"/>
    <mergeCell ref="S9:U9"/>
    <mergeCell ref="W9:Y9"/>
    <mergeCell ref="B20:Y20"/>
    <mergeCell ref="B7:I7"/>
    <mergeCell ref="C8:K8"/>
    <mergeCell ref="B9:B10"/>
    <mergeCell ref="C9:E9"/>
    <mergeCell ref="G9:I9"/>
    <mergeCell ref="K9:M9"/>
  </mergeCells>
  <printOptions/>
  <pageMargins left="0.7" right="0.7" top="0.75" bottom="0.75" header="0.3" footer="0.3"/>
  <pageSetup horizontalDpi="600" verticalDpi="600" orientation="portrait" paperSize="9" scale="32" r:id="rId2"/>
  <drawing r:id="rId1"/>
</worksheet>
</file>

<file path=xl/worksheets/sheet2.xml><?xml version="1.0" encoding="utf-8"?>
<worksheet xmlns="http://schemas.openxmlformats.org/spreadsheetml/2006/main" xmlns:r="http://schemas.openxmlformats.org/officeDocument/2006/relationships">
  <dimension ref="A1:AA38"/>
  <sheetViews>
    <sheetView zoomScale="85" zoomScaleNormal="85" zoomScaleSheetLayoutView="100" zoomScalePageLayoutView="0" workbookViewId="0" topLeftCell="A1">
      <selection activeCell="Z31" sqref="Z31"/>
    </sheetView>
  </sheetViews>
  <sheetFormatPr defaultColWidth="11.421875" defaultRowHeight="15"/>
  <cols>
    <col min="1" max="1" width="5.140625" style="15" customWidth="1"/>
    <col min="2" max="2" width="20.7109375" style="15" customWidth="1"/>
    <col min="3" max="5" width="10.7109375" style="15" customWidth="1"/>
    <col min="6" max="6" width="3.7109375" style="15" customWidth="1"/>
    <col min="7" max="9" width="10.7109375" style="15" customWidth="1"/>
    <col min="10" max="11" width="11.421875" style="15" hidden="1" customWidth="1"/>
    <col min="12" max="12" width="5.7109375" style="15" hidden="1" customWidth="1"/>
    <col min="13" max="15" width="10.7109375" style="15" customWidth="1"/>
    <col min="16" max="16" width="3.7109375" style="15" customWidth="1"/>
    <col min="17" max="19" width="10.7109375" style="15" customWidth="1"/>
    <col min="20" max="20" width="3.7109375" style="15" customWidth="1"/>
    <col min="21" max="23" width="10.7109375" style="15" customWidth="1"/>
    <col min="24" max="24" width="3.7109375" style="15" customWidth="1"/>
    <col min="25" max="27" width="10.7109375" style="15" customWidth="1"/>
    <col min="28" max="16384" width="11.421875" style="15" customWidth="1"/>
  </cols>
  <sheetData>
    <row r="1" spans="1:27" ht="12.75">
      <c r="A1" s="13"/>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12.7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2.75">
      <c r="A3" s="13"/>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9.7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row>
    <row r="6" spans="1:27" s="57" customFormat="1" ht="15">
      <c r="A6" s="55"/>
      <c r="B6" s="56" t="s">
        <v>19</v>
      </c>
      <c r="C6" s="55"/>
      <c r="D6" s="55"/>
      <c r="E6" s="55"/>
      <c r="F6" s="55"/>
      <c r="G6" s="55"/>
      <c r="H6" s="55"/>
      <c r="I6" s="55"/>
      <c r="J6" s="55"/>
      <c r="K6" s="55"/>
      <c r="L6" s="55"/>
      <c r="M6" s="55"/>
      <c r="N6" s="55"/>
      <c r="O6" s="55"/>
      <c r="P6" s="55"/>
      <c r="Q6" s="55"/>
      <c r="R6" s="55"/>
      <c r="S6" s="55"/>
      <c r="T6" s="55"/>
      <c r="U6" s="55"/>
      <c r="V6" s="55"/>
      <c r="W6" s="55"/>
      <c r="X6" s="55"/>
      <c r="Y6" s="55"/>
      <c r="Z6" s="55"/>
      <c r="AA6" s="55"/>
    </row>
    <row r="7" spans="1:27" s="57" customFormat="1" ht="15">
      <c r="A7" s="55"/>
      <c r="B7" s="233" t="s">
        <v>20</v>
      </c>
      <c r="C7" s="233"/>
      <c r="D7" s="233"/>
      <c r="E7" s="233"/>
      <c r="F7" s="233"/>
      <c r="G7" s="233"/>
      <c r="H7" s="233"/>
      <c r="I7" s="233"/>
      <c r="J7" s="55"/>
      <c r="K7" s="55"/>
      <c r="L7" s="55"/>
      <c r="M7" s="55"/>
      <c r="N7" s="55"/>
      <c r="O7" s="55"/>
      <c r="P7" s="55"/>
      <c r="Q7" s="55"/>
      <c r="R7" s="55"/>
      <c r="S7" s="55"/>
      <c r="T7" s="55"/>
      <c r="U7" s="55"/>
      <c r="V7" s="55"/>
      <c r="W7" s="55"/>
      <c r="X7" s="55"/>
      <c r="Y7" s="55"/>
      <c r="Z7" s="55"/>
      <c r="AA7" s="55"/>
    </row>
    <row r="8" spans="1:27" s="57" customFormat="1" ht="17.25" customHeight="1">
      <c r="A8" s="55"/>
      <c r="B8" s="58" t="s">
        <v>76</v>
      </c>
      <c r="C8" s="236"/>
      <c r="D8" s="236"/>
      <c r="E8" s="236"/>
      <c r="F8" s="236"/>
      <c r="G8" s="236"/>
      <c r="H8" s="236"/>
      <c r="I8" s="236"/>
      <c r="J8" s="236"/>
      <c r="K8" s="236"/>
      <c r="L8" s="236"/>
      <c r="M8" s="236"/>
      <c r="N8" s="55"/>
      <c r="O8" s="55"/>
      <c r="P8" s="55"/>
      <c r="Q8" s="55"/>
      <c r="R8" s="55"/>
      <c r="S8" s="55"/>
      <c r="T8" s="55"/>
      <c r="U8" s="55"/>
      <c r="V8" s="55"/>
      <c r="W8" s="55"/>
      <c r="X8" s="55"/>
      <c r="Y8" s="55"/>
      <c r="Z8" s="55"/>
      <c r="AA8" s="55"/>
    </row>
    <row r="9" spans="1:27" ht="40.5" customHeight="1">
      <c r="A9" s="13"/>
      <c r="B9" s="234" t="s">
        <v>0</v>
      </c>
      <c r="C9" s="232" t="s">
        <v>24</v>
      </c>
      <c r="D9" s="232"/>
      <c r="E9" s="232"/>
      <c r="F9" s="16"/>
      <c r="G9" s="232" t="s">
        <v>25</v>
      </c>
      <c r="H9" s="232"/>
      <c r="I9" s="232"/>
      <c r="J9" s="17"/>
      <c r="K9" s="17"/>
      <c r="L9" s="16"/>
      <c r="M9" s="232" t="s">
        <v>78</v>
      </c>
      <c r="N9" s="232"/>
      <c r="O9" s="232"/>
      <c r="P9" s="16"/>
      <c r="Q9" s="232" t="s">
        <v>79</v>
      </c>
      <c r="R9" s="232"/>
      <c r="S9" s="232"/>
      <c r="T9" s="16"/>
      <c r="U9" s="232" t="s">
        <v>21</v>
      </c>
      <c r="V9" s="232"/>
      <c r="W9" s="232"/>
      <c r="X9" s="16"/>
      <c r="Y9" s="232" t="s">
        <v>22</v>
      </c>
      <c r="Z9" s="232"/>
      <c r="AA9" s="232"/>
    </row>
    <row r="10" spans="1:27" ht="38.25">
      <c r="A10" s="13"/>
      <c r="B10" s="235"/>
      <c r="C10" s="18">
        <v>2014</v>
      </c>
      <c r="D10" s="18">
        <v>2015</v>
      </c>
      <c r="E10" s="19" t="s">
        <v>92</v>
      </c>
      <c r="F10" s="18"/>
      <c r="G10" s="18">
        <v>2014</v>
      </c>
      <c r="H10" s="18">
        <v>2015</v>
      </c>
      <c r="I10" s="200" t="s">
        <v>92</v>
      </c>
      <c r="J10" s="17"/>
      <c r="K10" s="17"/>
      <c r="L10" s="18"/>
      <c r="M10" s="18">
        <v>2014</v>
      </c>
      <c r="N10" s="18">
        <v>2015</v>
      </c>
      <c r="O10" s="200" t="s">
        <v>92</v>
      </c>
      <c r="P10" s="18"/>
      <c r="Q10" s="18">
        <v>2014</v>
      </c>
      <c r="R10" s="18">
        <v>2015</v>
      </c>
      <c r="S10" s="200" t="s">
        <v>92</v>
      </c>
      <c r="T10" s="18"/>
      <c r="U10" s="18">
        <v>2014</v>
      </c>
      <c r="V10" s="18">
        <v>2015</v>
      </c>
      <c r="W10" s="200" t="s">
        <v>92</v>
      </c>
      <c r="X10" s="18"/>
      <c r="Y10" s="18">
        <v>2014</v>
      </c>
      <c r="Z10" s="18">
        <v>2015</v>
      </c>
      <c r="AA10" s="200" t="s">
        <v>92</v>
      </c>
    </row>
    <row r="11" spans="1:27" ht="15" customHeight="1">
      <c r="A11" s="13"/>
      <c r="B11" s="20" t="s">
        <v>23</v>
      </c>
      <c r="C11" s="21">
        <f>+C12+C13</f>
        <v>1991140</v>
      </c>
      <c r="D11" s="21">
        <f>+D12+D13</f>
        <v>3092931</v>
      </c>
      <c r="E11" s="21"/>
      <c r="F11" s="21"/>
      <c r="G11" s="21">
        <f>+G12+G13</f>
        <v>17342753</v>
      </c>
      <c r="H11" s="21">
        <f>+H12+H13</f>
        <v>18299072</v>
      </c>
      <c r="I11" s="22"/>
      <c r="J11" s="22"/>
      <c r="K11" s="22"/>
      <c r="L11" s="21"/>
      <c r="M11" s="21">
        <f>+M12+M13</f>
        <v>10624708</v>
      </c>
      <c r="N11" s="21">
        <f>+N12+N13</f>
        <v>10508697</v>
      </c>
      <c r="O11" s="22"/>
      <c r="P11" s="21"/>
      <c r="Q11" s="21">
        <f>+Q12+Q13</f>
        <v>10602691</v>
      </c>
      <c r="R11" s="21">
        <f>+R12+R13</f>
        <v>10508464</v>
      </c>
      <c r="S11" s="22"/>
      <c r="T11" s="21"/>
      <c r="U11" s="21">
        <f>+U12+U13</f>
        <v>22980905</v>
      </c>
      <c r="V11" s="21">
        <f>+V12+V13</f>
        <v>22430985</v>
      </c>
      <c r="W11" s="22"/>
      <c r="X11" s="21"/>
      <c r="Y11" s="21">
        <f>+Y12+Y13</f>
        <v>2165.17</v>
      </c>
      <c r="Z11" s="21">
        <f>+Z12+Z13</f>
        <v>2274.9200000000005</v>
      </c>
      <c r="AA11" s="22"/>
    </row>
    <row r="12" spans="1:27" ht="15" customHeight="1">
      <c r="A12" s="13"/>
      <c r="B12" s="23" t="s">
        <v>56</v>
      </c>
      <c r="C12" s="24">
        <f>C15+C18+C21+C24+C27+C30</f>
        <v>1872827</v>
      </c>
      <c r="D12" s="24">
        <f>D15+D18+D21+D24+D27+D30</f>
        <v>2887539</v>
      </c>
      <c r="E12" s="25">
        <f>+D12/C12*100-100</f>
        <v>54.18076522818177</v>
      </c>
      <c r="F12" s="24"/>
      <c r="G12" s="24">
        <f>+G15+G18+G21+G24+G27+G30</f>
        <v>16287555</v>
      </c>
      <c r="H12" s="24">
        <f>+H15+H18+H21+H24+H27+H30</f>
        <v>16906549</v>
      </c>
      <c r="I12" s="26">
        <f>+H12/G12*100-100</f>
        <v>3.800410804445491</v>
      </c>
      <c r="J12" s="27"/>
      <c r="K12" s="27"/>
      <c r="L12" s="24"/>
      <c r="M12" s="24">
        <f>+M15+M18+M21+M24+M27+M30</f>
        <v>10100142</v>
      </c>
      <c r="N12" s="24">
        <f>+N15+N18+N21+N24+N27+N30</f>
        <v>10050393</v>
      </c>
      <c r="O12" s="26">
        <f>+N12/M12*100-100</f>
        <v>-0.4925574313707699</v>
      </c>
      <c r="P12" s="24"/>
      <c r="Q12" s="24">
        <f>+Q15+Q18+Q21+Q24+Q27+Q30</f>
        <v>10095440</v>
      </c>
      <c r="R12" s="24">
        <f>+R15+R18+R21+R24+R27+R30</f>
        <v>10050174</v>
      </c>
      <c r="S12" s="26">
        <f>+R12/Q12*100-100</f>
        <v>-0.44838065502841573</v>
      </c>
      <c r="T12" s="24"/>
      <c r="U12" s="24">
        <f>+U15+U18+U21+U24+U27+U30</f>
        <v>21971480</v>
      </c>
      <c r="V12" s="24">
        <f>+V15+V18+V21+V24+V27+V30</f>
        <v>21526806</v>
      </c>
      <c r="W12" s="26">
        <f>+V12/U12*100-100</f>
        <v>-2.023869124883717</v>
      </c>
      <c r="X12" s="24"/>
      <c r="Y12" s="24">
        <f>+Y15+Y18+Y21+Y24+Y27+Y30</f>
        <v>2107.76</v>
      </c>
      <c r="Z12" s="24">
        <f>+Z15+Z18+Z21+Z24+Z27+Z30</f>
        <v>2121.6600000000003</v>
      </c>
      <c r="AA12" s="28">
        <f>+Z12/Y12*100-100</f>
        <v>0.6594678711048658</v>
      </c>
    </row>
    <row r="13" spans="1:27" ht="15" customHeight="1">
      <c r="A13" s="13"/>
      <c r="B13" s="23" t="s">
        <v>58</v>
      </c>
      <c r="C13" s="24">
        <f>C16+C19+C22+C25+C28+C31</f>
        <v>118313</v>
      </c>
      <c r="D13" s="24">
        <f>+D16+D19+D22+D25+D28+D31</f>
        <v>205392</v>
      </c>
      <c r="E13" s="25"/>
      <c r="F13" s="24"/>
      <c r="G13" s="24">
        <f>+G16+G19+G22+G25+G28+G31</f>
        <v>1055198</v>
      </c>
      <c r="H13" s="24">
        <f>+H16+H19+H22+H25+H28+H31</f>
        <v>1392523</v>
      </c>
      <c r="I13" s="26"/>
      <c r="J13" s="27"/>
      <c r="K13" s="27"/>
      <c r="L13" s="24"/>
      <c r="M13" s="24">
        <f>+M16+M19+M22+M25+M28+M31</f>
        <v>524566</v>
      </c>
      <c r="N13" s="24">
        <f>+N16+N19+N22+N25+N28+N31</f>
        <v>458304</v>
      </c>
      <c r="O13" s="26"/>
      <c r="P13" s="24"/>
      <c r="Q13" s="24">
        <f>+Q16+Q19+Q22+Q25+Q28+Q31</f>
        <v>507251</v>
      </c>
      <c r="R13" s="24">
        <f>+R16+R19+R22+R25+R28+R31</f>
        <v>458290</v>
      </c>
      <c r="S13" s="26"/>
      <c r="T13" s="24"/>
      <c r="U13" s="24">
        <f>+U16+U19+U22+U25+U28+U31</f>
        <v>1009425</v>
      </c>
      <c r="V13" s="24">
        <f>+V16+V19+V22+V25+V28+V31</f>
        <v>904179</v>
      </c>
      <c r="W13" s="26"/>
      <c r="X13" s="24"/>
      <c r="Y13" s="24">
        <f>+Y16+Y19+Y22+Y25+Y28+Y31</f>
        <v>57.410000000000004</v>
      </c>
      <c r="Z13" s="24">
        <f>+Z16+Z19+Z22+Z25+Z28+Z31</f>
        <v>153.26000000000002</v>
      </c>
      <c r="AA13" s="28"/>
    </row>
    <row r="14" spans="1:27" s="35" customFormat="1" ht="15" customHeight="1">
      <c r="A14" s="14"/>
      <c r="B14" s="29" t="s">
        <v>1</v>
      </c>
      <c r="C14" s="30">
        <f>+C15+C16</f>
        <v>408580</v>
      </c>
      <c r="D14" s="30">
        <f>+D15+D16</f>
        <v>740599</v>
      </c>
      <c r="E14" s="31"/>
      <c r="F14" s="32"/>
      <c r="G14" s="32">
        <f>+G15+G16</f>
        <v>3506816</v>
      </c>
      <c r="H14" s="22">
        <f>+H15+H16</f>
        <v>4627063</v>
      </c>
      <c r="I14" s="33"/>
      <c r="J14" s="22"/>
      <c r="K14" s="22"/>
      <c r="L14" s="32"/>
      <c r="M14" s="32">
        <f>+M15+M16</f>
        <v>2741368</v>
      </c>
      <c r="N14" s="32">
        <f>+N15+N16</f>
        <v>2756164</v>
      </c>
      <c r="O14" s="33"/>
      <c r="P14" s="32"/>
      <c r="Q14" s="32">
        <f>+Q15+Q16</f>
        <v>2740884</v>
      </c>
      <c r="R14" s="32">
        <f>+R15+R16</f>
        <v>2756154</v>
      </c>
      <c r="S14" s="33"/>
      <c r="T14" s="32"/>
      <c r="U14" s="34">
        <f>+U15+U16</f>
        <v>7131601</v>
      </c>
      <c r="V14" s="34">
        <f>+V15+V16</f>
        <v>6516642</v>
      </c>
      <c r="W14" s="33"/>
      <c r="X14" s="32"/>
      <c r="Y14" s="32">
        <f>+Y15+Y16</f>
        <v>723.56</v>
      </c>
      <c r="Z14" s="32">
        <f>+Z15+Z16</f>
        <v>786.07</v>
      </c>
      <c r="AA14" s="33"/>
    </row>
    <row r="15" spans="1:27" s="41" customFormat="1" ht="15" customHeight="1">
      <c r="A15" s="13"/>
      <c r="B15" s="36" t="s">
        <v>56</v>
      </c>
      <c r="C15" s="24">
        <v>357226</v>
      </c>
      <c r="D15" s="24">
        <v>651461</v>
      </c>
      <c r="E15" s="25">
        <f>+D15/C15*100-100</f>
        <v>82.36662504968842</v>
      </c>
      <c r="F15" s="37"/>
      <c r="G15" s="38">
        <v>3220693</v>
      </c>
      <c r="H15" s="38">
        <v>4306181</v>
      </c>
      <c r="I15" s="26">
        <f>+H15/G15*100-100</f>
        <v>33.703553862476184</v>
      </c>
      <c r="J15" s="27"/>
      <c r="K15" s="27"/>
      <c r="L15" s="37"/>
      <c r="M15" s="38">
        <v>2636866</v>
      </c>
      <c r="N15" s="38">
        <v>2599260</v>
      </c>
      <c r="O15" s="39">
        <f>+N15/M15*100-100</f>
        <v>-1.42616272499248</v>
      </c>
      <c r="P15" s="37"/>
      <c r="Q15" s="38">
        <v>2636587</v>
      </c>
      <c r="R15" s="38">
        <v>2599250</v>
      </c>
      <c r="S15" s="39">
        <f>+R15/Q15*100-100</f>
        <v>-1.4161110556943441</v>
      </c>
      <c r="T15" s="37"/>
      <c r="U15" s="40">
        <v>6727850</v>
      </c>
      <c r="V15" s="40">
        <v>6311609</v>
      </c>
      <c r="W15" s="39">
        <f>+V15/U15*100-100</f>
        <v>-6.1868353188611565</v>
      </c>
      <c r="X15" s="37"/>
      <c r="Y15" s="40">
        <v>706.02</v>
      </c>
      <c r="Z15" s="40">
        <v>713.58</v>
      </c>
      <c r="AA15" s="39">
        <f>+Z15/Y15*100-100</f>
        <v>1.0707911957168506</v>
      </c>
    </row>
    <row r="16" spans="1:27" ht="15" customHeight="1">
      <c r="A16" s="13"/>
      <c r="B16" s="36" t="s">
        <v>58</v>
      </c>
      <c r="C16" s="24">
        <v>51354</v>
      </c>
      <c r="D16" s="24">
        <v>89138</v>
      </c>
      <c r="E16" s="25"/>
      <c r="F16" s="37"/>
      <c r="G16" s="38">
        <v>286123</v>
      </c>
      <c r="H16" s="38">
        <v>320882</v>
      </c>
      <c r="I16" s="39"/>
      <c r="J16" s="27"/>
      <c r="K16" s="27"/>
      <c r="L16" s="37"/>
      <c r="M16" s="38">
        <v>104502</v>
      </c>
      <c r="N16" s="38">
        <v>156904</v>
      </c>
      <c r="O16" s="39"/>
      <c r="P16" s="37"/>
      <c r="Q16" s="38">
        <v>104297</v>
      </c>
      <c r="R16" s="38">
        <v>156904</v>
      </c>
      <c r="S16" s="39"/>
      <c r="T16" s="37"/>
      <c r="U16" s="40">
        <v>403751</v>
      </c>
      <c r="V16" s="40">
        <v>205033</v>
      </c>
      <c r="W16" s="39"/>
      <c r="X16" s="37"/>
      <c r="Y16" s="40">
        <v>17.54</v>
      </c>
      <c r="Z16" s="40">
        <v>72.49</v>
      </c>
      <c r="AA16" s="39"/>
    </row>
    <row r="17" spans="1:27" s="35" customFormat="1" ht="15" customHeight="1">
      <c r="A17" s="14"/>
      <c r="B17" s="29" t="s">
        <v>5</v>
      </c>
      <c r="C17" s="30">
        <f>+C18+C19</f>
        <v>803767</v>
      </c>
      <c r="D17" s="30">
        <f>+D18+D19</f>
        <v>228832</v>
      </c>
      <c r="E17" s="31"/>
      <c r="F17" s="32"/>
      <c r="G17" s="32">
        <f>+G18+G19</f>
        <v>5636459</v>
      </c>
      <c r="H17" s="22">
        <f>+H18+H19</f>
        <v>3927615</v>
      </c>
      <c r="I17" s="33"/>
      <c r="J17" s="22"/>
      <c r="K17" s="22"/>
      <c r="L17" s="32"/>
      <c r="M17" s="32">
        <f>+M18+M19</f>
        <v>1296496</v>
      </c>
      <c r="N17" s="32">
        <f>+N18+N19</f>
        <v>1292583</v>
      </c>
      <c r="O17" s="33"/>
      <c r="P17" s="32"/>
      <c r="Q17" s="32">
        <f>+Q18+Q19</f>
        <v>1295909</v>
      </c>
      <c r="R17" s="32">
        <f>+R18+R19</f>
        <v>1292583</v>
      </c>
      <c r="S17" s="33"/>
      <c r="T17" s="32"/>
      <c r="U17" s="34">
        <f>+U18+U19</f>
        <v>4967512</v>
      </c>
      <c r="V17" s="34">
        <f>+V18+V19</f>
        <v>4838133</v>
      </c>
      <c r="W17" s="33"/>
      <c r="X17" s="32"/>
      <c r="Y17" s="32">
        <f>+Y18+Y19</f>
        <v>460.08</v>
      </c>
      <c r="Z17" s="32">
        <f>+Z18+Z19</f>
        <v>451.83</v>
      </c>
      <c r="AA17" s="33"/>
    </row>
    <row r="18" spans="1:27" s="41" customFormat="1" ht="15" customHeight="1">
      <c r="A18" s="13"/>
      <c r="B18" s="36" t="s">
        <v>56</v>
      </c>
      <c r="C18" s="24">
        <v>798757</v>
      </c>
      <c r="D18" s="24">
        <v>180667</v>
      </c>
      <c r="E18" s="25">
        <f>+D18/C18*100-100</f>
        <v>-77.38148147684464</v>
      </c>
      <c r="F18" s="37"/>
      <c r="G18" s="38">
        <v>5538811</v>
      </c>
      <c r="H18" s="38">
        <v>3649984</v>
      </c>
      <c r="I18" s="26">
        <f>+H18/G18*100-100</f>
        <v>-34.101669112739174</v>
      </c>
      <c r="J18" s="27"/>
      <c r="K18" s="27"/>
      <c r="L18" s="37"/>
      <c r="M18" s="38">
        <v>1266155</v>
      </c>
      <c r="N18" s="38">
        <v>1251213</v>
      </c>
      <c r="O18" s="39">
        <f>+N18/M18*100-100</f>
        <v>-1.1801082805817629</v>
      </c>
      <c r="P18" s="37"/>
      <c r="Q18" s="38">
        <v>1265628</v>
      </c>
      <c r="R18" s="38">
        <v>1251213</v>
      </c>
      <c r="S18" s="39">
        <f>+R18/Q18*100-100</f>
        <v>-1.1389602632053055</v>
      </c>
      <c r="T18" s="37"/>
      <c r="U18" s="40">
        <v>4831717</v>
      </c>
      <c r="V18" s="40">
        <v>4766438</v>
      </c>
      <c r="W18" s="39">
        <f>+V18/U18*100-100</f>
        <v>-1.3510518103605875</v>
      </c>
      <c r="X18" s="37"/>
      <c r="Y18" s="40">
        <v>452.8</v>
      </c>
      <c r="Z18" s="40">
        <v>436.89</v>
      </c>
      <c r="AA18" s="39">
        <f>+Z18/Y18*100-100</f>
        <v>-3.513692579505303</v>
      </c>
    </row>
    <row r="19" spans="1:27" ht="15" customHeight="1">
      <c r="A19" s="13"/>
      <c r="B19" s="36" t="s">
        <v>58</v>
      </c>
      <c r="C19" s="24">
        <v>5010</v>
      </c>
      <c r="D19" s="24">
        <v>48165</v>
      </c>
      <c r="E19" s="25"/>
      <c r="F19" s="37"/>
      <c r="G19" s="38">
        <v>97648</v>
      </c>
      <c r="H19" s="38">
        <v>277631</v>
      </c>
      <c r="I19" s="39"/>
      <c r="J19" s="27"/>
      <c r="K19" s="27"/>
      <c r="L19" s="37"/>
      <c r="M19" s="38">
        <v>30341</v>
      </c>
      <c r="N19" s="38">
        <v>41370</v>
      </c>
      <c r="O19" s="39"/>
      <c r="P19" s="37"/>
      <c r="Q19" s="38">
        <v>30281</v>
      </c>
      <c r="R19" s="38">
        <v>41370</v>
      </c>
      <c r="S19" s="39"/>
      <c r="T19" s="37"/>
      <c r="U19" s="40">
        <v>135795</v>
      </c>
      <c r="V19" s="40">
        <v>71695</v>
      </c>
      <c r="W19" s="39"/>
      <c r="X19" s="37"/>
      <c r="Y19" s="40">
        <v>7.28</v>
      </c>
      <c r="Z19" s="40">
        <v>14.94</v>
      </c>
      <c r="AA19" s="39"/>
    </row>
    <row r="20" spans="1:27" s="35" customFormat="1" ht="27">
      <c r="A20" s="14"/>
      <c r="B20" s="29" t="s">
        <v>95</v>
      </c>
      <c r="C20" s="30">
        <f>+C21+C22</f>
        <v>215566</v>
      </c>
      <c r="D20" s="30">
        <f>+D21+D22</f>
        <v>465790</v>
      </c>
      <c r="E20" s="31"/>
      <c r="F20" s="32"/>
      <c r="G20" s="32">
        <f>+G21+G22</f>
        <v>3287302</v>
      </c>
      <c r="H20" s="22">
        <f>+H21+H22</f>
        <v>3825659</v>
      </c>
      <c r="I20" s="33"/>
      <c r="J20" s="22"/>
      <c r="K20" s="22"/>
      <c r="L20" s="32"/>
      <c r="M20" s="32">
        <f>+M21+M22</f>
        <v>2688012</v>
      </c>
      <c r="N20" s="32">
        <f>+N21+N22</f>
        <v>2635127</v>
      </c>
      <c r="O20" s="33"/>
      <c r="P20" s="32"/>
      <c r="Q20" s="32">
        <f>+Q21+Q22</f>
        <v>2683368</v>
      </c>
      <c r="R20" s="32">
        <f>+R21+R22</f>
        <v>2635107</v>
      </c>
      <c r="S20" s="33"/>
      <c r="T20" s="32"/>
      <c r="U20" s="34">
        <f>+U21+U22</f>
        <v>3585144</v>
      </c>
      <c r="V20" s="34">
        <f>+V21+V22</f>
        <v>3599623</v>
      </c>
      <c r="W20" s="33"/>
      <c r="X20" s="32"/>
      <c r="Y20" s="32">
        <f>+Y21+Y22</f>
        <v>358.23</v>
      </c>
      <c r="Z20" s="32">
        <f>+Z21+Z22</f>
        <v>371.08000000000004</v>
      </c>
      <c r="AA20" s="33"/>
    </row>
    <row r="21" spans="1:27" s="41" customFormat="1" ht="15" customHeight="1">
      <c r="A21" s="13"/>
      <c r="B21" s="36" t="s">
        <v>56</v>
      </c>
      <c r="C21" s="24">
        <v>161987</v>
      </c>
      <c r="D21" s="24">
        <v>411598</v>
      </c>
      <c r="E21" s="25">
        <f>+D21/C21*100-100</f>
        <v>154.0932297036182</v>
      </c>
      <c r="F21" s="37"/>
      <c r="G21" s="38">
        <v>2911338</v>
      </c>
      <c r="H21" s="38">
        <v>3516677</v>
      </c>
      <c r="I21" s="26">
        <f>+H21/G21*100-100</f>
        <v>20.79246724358353</v>
      </c>
      <c r="J21" s="27"/>
      <c r="K21" s="27"/>
      <c r="L21" s="37"/>
      <c r="M21" s="38">
        <v>2443977</v>
      </c>
      <c r="N21" s="38">
        <v>2507131</v>
      </c>
      <c r="O21" s="39">
        <f>+N21/M21*100-100</f>
        <v>2.5840668713330786</v>
      </c>
      <c r="P21" s="37"/>
      <c r="Q21" s="38">
        <v>2442797</v>
      </c>
      <c r="R21" s="38">
        <v>2507123</v>
      </c>
      <c r="S21" s="39">
        <f>+R21/Q21*100-100</f>
        <v>2.633292901538681</v>
      </c>
      <c r="T21" s="37"/>
      <c r="U21" s="40">
        <v>3294077</v>
      </c>
      <c r="V21" s="40">
        <v>3351183</v>
      </c>
      <c r="W21" s="39">
        <f>+V21/U21*100-100</f>
        <v>1.7335963913411803</v>
      </c>
      <c r="X21" s="37"/>
      <c r="Y21" s="40">
        <v>338.63</v>
      </c>
      <c r="Z21" s="40">
        <v>346.35</v>
      </c>
      <c r="AA21" s="39">
        <f>+Z21/Y21*100-100</f>
        <v>2.2797743850220087</v>
      </c>
    </row>
    <row r="22" spans="1:27" ht="15" customHeight="1">
      <c r="A22" s="13"/>
      <c r="B22" s="36" t="s">
        <v>58</v>
      </c>
      <c r="C22" s="24">
        <v>53579</v>
      </c>
      <c r="D22" s="24">
        <v>54192</v>
      </c>
      <c r="E22" s="25"/>
      <c r="F22" s="37"/>
      <c r="G22" s="38">
        <v>375964</v>
      </c>
      <c r="H22" s="38">
        <v>308982</v>
      </c>
      <c r="I22" s="39"/>
      <c r="J22" s="27"/>
      <c r="K22" s="27"/>
      <c r="L22" s="37"/>
      <c r="M22" s="38">
        <v>244035</v>
      </c>
      <c r="N22" s="38">
        <v>127996</v>
      </c>
      <c r="O22" s="39"/>
      <c r="P22" s="37"/>
      <c r="Q22" s="38">
        <v>240571</v>
      </c>
      <c r="R22" s="38">
        <v>127984</v>
      </c>
      <c r="S22" s="39"/>
      <c r="T22" s="37"/>
      <c r="U22" s="40">
        <v>291067</v>
      </c>
      <c r="V22" s="40">
        <v>248440</v>
      </c>
      <c r="W22" s="39"/>
      <c r="X22" s="37"/>
      <c r="Y22" s="40">
        <v>19.6</v>
      </c>
      <c r="Z22" s="40">
        <v>24.73</v>
      </c>
      <c r="AA22" s="39"/>
    </row>
    <row r="23" spans="1:27" s="35" customFormat="1" ht="15" customHeight="1">
      <c r="A23" s="14"/>
      <c r="B23" s="29" t="s">
        <v>2</v>
      </c>
      <c r="C23" s="30">
        <f>+C24+C25</f>
        <v>136841</v>
      </c>
      <c r="D23" s="30">
        <f>+D24+D25</f>
        <v>1181582</v>
      </c>
      <c r="E23" s="31"/>
      <c r="F23" s="32"/>
      <c r="G23" s="32">
        <f>+G24+G25</f>
        <v>2710580</v>
      </c>
      <c r="H23" s="22">
        <f>+H24+H25</f>
        <v>3480846</v>
      </c>
      <c r="I23" s="33"/>
      <c r="J23" s="22"/>
      <c r="K23" s="22"/>
      <c r="L23" s="32"/>
      <c r="M23" s="32">
        <f>+M24+M25</f>
        <v>2526423</v>
      </c>
      <c r="N23" s="32">
        <f>+N24+N25</f>
        <v>2396241</v>
      </c>
      <c r="O23" s="33"/>
      <c r="P23" s="32"/>
      <c r="Q23" s="32">
        <f>+Q24+Q25</f>
        <v>2523147</v>
      </c>
      <c r="R23" s="32">
        <f>+R24+R25</f>
        <v>2396041</v>
      </c>
      <c r="S23" s="33"/>
      <c r="T23" s="32"/>
      <c r="U23" s="34">
        <f>+U24+U25</f>
        <v>2259974</v>
      </c>
      <c r="V23" s="34">
        <f>+V24+V25</f>
        <v>2445208</v>
      </c>
      <c r="W23" s="33"/>
      <c r="X23" s="32"/>
      <c r="Y23" s="32">
        <f>+Y24+Y25</f>
        <v>258.75</v>
      </c>
      <c r="Z23" s="32">
        <f>+Z24+Z25</f>
        <v>284.7</v>
      </c>
      <c r="AA23" s="33"/>
    </row>
    <row r="24" spans="1:27" s="41" customFormat="1" ht="15" customHeight="1">
      <c r="A24" s="13"/>
      <c r="B24" s="36" t="s">
        <v>56</v>
      </c>
      <c r="C24" s="24">
        <v>132491</v>
      </c>
      <c r="D24" s="24">
        <v>1173582</v>
      </c>
      <c r="E24" s="25">
        <f>+D24/C24*100-100</f>
        <v>785.7824305047135</v>
      </c>
      <c r="F24" s="37"/>
      <c r="G24" s="38">
        <v>2542562</v>
      </c>
      <c r="H24" s="199">
        <v>3162661</v>
      </c>
      <c r="I24" s="26">
        <f>+H24/G24*100-100</f>
        <v>24.388746469112647</v>
      </c>
      <c r="J24" s="27"/>
      <c r="K24" s="27"/>
      <c r="L24" s="37"/>
      <c r="M24" s="38">
        <v>2471134</v>
      </c>
      <c r="N24" s="38">
        <v>2320242</v>
      </c>
      <c r="O24" s="39">
        <f>+N24/M24*100-100</f>
        <v>-6.1061844481116765</v>
      </c>
      <c r="P24" s="37"/>
      <c r="Q24" s="38">
        <v>2469075</v>
      </c>
      <c r="R24" s="38">
        <v>2320042</v>
      </c>
      <c r="S24" s="39">
        <f>+R24/Q24*100-100</f>
        <v>-6.035985136133988</v>
      </c>
      <c r="T24" s="37"/>
      <c r="U24" s="40">
        <v>2231744</v>
      </c>
      <c r="V24" s="40">
        <v>2220474</v>
      </c>
      <c r="W24" s="39">
        <f>+V24/U24*100-100</f>
        <v>-0.5049862349803504</v>
      </c>
      <c r="X24" s="37"/>
      <c r="Y24" s="40">
        <v>253.36</v>
      </c>
      <c r="Z24" s="40">
        <v>256.87</v>
      </c>
      <c r="AA24" s="39">
        <f>+Z24/Y24*100-100</f>
        <v>1.3853804862645944</v>
      </c>
    </row>
    <row r="25" spans="1:27" ht="15" customHeight="1">
      <c r="A25" s="13"/>
      <c r="B25" s="36" t="s">
        <v>58</v>
      </c>
      <c r="C25" s="24">
        <v>4350</v>
      </c>
      <c r="D25" s="24">
        <v>8000</v>
      </c>
      <c r="E25" s="25"/>
      <c r="F25" s="37"/>
      <c r="G25" s="38">
        <v>168018</v>
      </c>
      <c r="H25" s="38">
        <v>318185</v>
      </c>
      <c r="I25" s="39"/>
      <c r="J25" s="27"/>
      <c r="K25" s="27"/>
      <c r="L25" s="37"/>
      <c r="M25" s="38">
        <v>55289</v>
      </c>
      <c r="N25" s="38">
        <v>75999</v>
      </c>
      <c r="O25" s="39"/>
      <c r="P25" s="37"/>
      <c r="Q25" s="38">
        <v>54072</v>
      </c>
      <c r="R25" s="38">
        <v>75999</v>
      </c>
      <c r="S25" s="39"/>
      <c r="T25" s="37"/>
      <c r="U25" s="42">
        <v>28230</v>
      </c>
      <c r="V25" s="42">
        <v>224734</v>
      </c>
      <c r="W25" s="39"/>
      <c r="X25" s="37"/>
      <c r="Y25" s="24">
        <v>5.39</v>
      </c>
      <c r="Z25" s="211">
        <v>27.83</v>
      </c>
      <c r="AA25" s="39"/>
    </row>
    <row r="26" spans="1:27" s="35" customFormat="1" ht="15" customHeight="1">
      <c r="A26" s="14"/>
      <c r="B26" s="29" t="s">
        <v>3</v>
      </c>
      <c r="C26" s="30">
        <f>+C27+C28</f>
        <v>360425</v>
      </c>
      <c r="D26" s="30">
        <f>+D27+D28</f>
        <v>464030</v>
      </c>
      <c r="E26" s="31"/>
      <c r="F26" s="32"/>
      <c r="G26" s="32">
        <f>+G27+G28</f>
        <v>713542</v>
      </c>
      <c r="H26" s="22">
        <f>+H27+H28</f>
        <v>1166790</v>
      </c>
      <c r="I26" s="33"/>
      <c r="J26" s="22"/>
      <c r="K26" s="22"/>
      <c r="L26" s="32"/>
      <c r="M26" s="32">
        <f>+M27+M28</f>
        <v>657169</v>
      </c>
      <c r="N26" s="32">
        <f>+N27+N28</f>
        <v>684457</v>
      </c>
      <c r="O26" s="33"/>
      <c r="P26" s="32"/>
      <c r="Q26" s="32">
        <f>+Q27+Q28</f>
        <v>647077</v>
      </c>
      <c r="R26" s="32">
        <f>+R27+R28</f>
        <v>684454</v>
      </c>
      <c r="S26" s="33"/>
      <c r="T26" s="32"/>
      <c r="U26" s="34">
        <f>+U27+U28</f>
        <v>1520910</v>
      </c>
      <c r="V26" s="34">
        <f>+V27+V28</f>
        <v>1606329</v>
      </c>
      <c r="W26" s="33"/>
      <c r="X26" s="32"/>
      <c r="Y26" s="32">
        <f>+Y27+Y28</f>
        <v>147.44</v>
      </c>
      <c r="Z26" s="32">
        <f>+Z27+Z28</f>
        <v>158</v>
      </c>
      <c r="AA26" s="33"/>
    </row>
    <row r="27" spans="1:27" s="41" customFormat="1" ht="15" customHeight="1">
      <c r="A27" s="13"/>
      <c r="B27" s="36" t="s">
        <v>56</v>
      </c>
      <c r="C27" s="24">
        <v>358065</v>
      </c>
      <c r="D27" s="24">
        <v>458133</v>
      </c>
      <c r="E27" s="25">
        <f>+D27/C27*100-100</f>
        <v>27.9468811528633</v>
      </c>
      <c r="F27" s="37"/>
      <c r="G27" s="38">
        <v>662789</v>
      </c>
      <c r="H27" s="38">
        <v>1004701</v>
      </c>
      <c r="I27" s="26">
        <f>+H27/G27*100-100</f>
        <v>51.58685494176879</v>
      </c>
      <c r="J27" s="27"/>
      <c r="K27" s="27"/>
      <c r="L27" s="37"/>
      <c r="M27" s="38">
        <v>592764</v>
      </c>
      <c r="N27" s="38">
        <v>633847</v>
      </c>
      <c r="O27" s="39">
        <f>+N27/M27*100-100</f>
        <v>6.930751530119906</v>
      </c>
      <c r="P27" s="37"/>
      <c r="Q27" s="38">
        <v>592672</v>
      </c>
      <c r="R27" s="38">
        <v>633846</v>
      </c>
      <c r="S27" s="39">
        <f>+R27/Q27*100-100</f>
        <v>6.947181577668587</v>
      </c>
      <c r="T27" s="37"/>
      <c r="U27" s="40">
        <v>1429547</v>
      </c>
      <c r="V27" s="40">
        <v>1475315</v>
      </c>
      <c r="W27" s="39">
        <f>+V27/U27*100-100</f>
        <v>3.201573645357584</v>
      </c>
      <c r="X27" s="37"/>
      <c r="Y27" s="40">
        <v>144.7</v>
      </c>
      <c r="Z27" s="40">
        <v>146.44</v>
      </c>
      <c r="AA27" s="39">
        <f>+Z27/Y27*100-100</f>
        <v>1.2024879060124505</v>
      </c>
    </row>
    <row r="28" spans="1:27" ht="15" customHeight="1">
      <c r="A28" s="13"/>
      <c r="B28" s="36" t="s">
        <v>58</v>
      </c>
      <c r="C28" s="24">
        <v>2360</v>
      </c>
      <c r="D28" s="24">
        <v>5897</v>
      </c>
      <c r="E28" s="25"/>
      <c r="F28" s="37"/>
      <c r="G28" s="38">
        <v>50753</v>
      </c>
      <c r="H28" s="38">
        <v>162089</v>
      </c>
      <c r="I28" s="39"/>
      <c r="J28" s="27"/>
      <c r="K28" s="27"/>
      <c r="L28" s="37"/>
      <c r="M28" s="38">
        <v>64405</v>
      </c>
      <c r="N28" s="38">
        <v>50610</v>
      </c>
      <c r="O28" s="39"/>
      <c r="P28" s="37"/>
      <c r="Q28" s="38">
        <v>54405</v>
      </c>
      <c r="R28" s="38">
        <v>50608</v>
      </c>
      <c r="S28" s="39"/>
      <c r="T28" s="37"/>
      <c r="U28" s="42">
        <v>91363</v>
      </c>
      <c r="V28" s="42">
        <v>131014</v>
      </c>
      <c r="W28" s="39"/>
      <c r="X28" s="37"/>
      <c r="Y28" s="40">
        <v>2.74</v>
      </c>
      <c r="Z28" s="40">
        <v>11.56</v>
      </c>
      <c r="AA28" s="39"/>
    </row>
    <row r="29" spans="1:27" s="35" customFormat="1" ht="15" customHeight="1">
      <c r="A29" s="14"/>
      <c r="B29" s="29" t="s">
        <v>4</v>
      </c>
      <c r="C29" s="30">
        <f>+C30+C31</f>
        <v>65961</v>
      </c>
      <c r="D29" s="30">
        <f>+D30+D31</f>
        <v>12098</v>
      </c>
      <c r="E29" s="31"/>
      <c r="F29" s="43"/>
      <c r="G29" s="32">
        <f>+G30+G31</f>
        <v>1488054</v>
      </c>
      <c r="H29" s="22">
        <f>+H30+H31</f>
        <v>1271099</v>
      </c>
      <c r="I29" s="33"/>
      <c r="J29" s="22"/>
      <c r="K29" s="22"/>
      <c r="L29" s="43"/>
      <c r="M29" s="32">
        <f>+M30+M31</f>
        <v>715240</v>
      </c>
      <c r="N29" s="32">
        <f>+N30+N31</f>
        <v>744125</v>
      </c>
      <c r="O29" s="33"/>
      <c r="P29" s="43"/>
      <c r="Q29" s="32">
        <f>+Q30+Q31</f>
        <v>712306</v>
      </c>
      <c r="R29" s="32">
        <f>+R30+R31</f>
        <v>744125</v>
      </c>
      <c r="S29" s="33"/>
      <c r="T29" s="43"/>
      <c r="U29" s="34">
        <f>+U30+U31</f>
        <v>3515764</v>
      </c>
      <c r="V29" s="34">
        <f>+V30+V31</f>
        <v>3425050</v>
      </c>
      <c r="W29" s="33"/>
      <c r="X29" s="43"/>
      <c r="Y29" s="32">
        <f>+Y30+Y31</f>
        <v>217.11</v>
      </c>
      <c r="Z29" s="32">
        <f>+Z30+Z31</f>
        <v>223.24</v>
      </c>
      <c r="AA29" s="33"/>
    </row>
    <row r="30" spans="1:27" s="41" customFormat="1" ht="15" customHeight="1">
      <c r="A30" s="13"/>
      <c r="B30" s="36" t="s">
        <v>56</v>
      </c>
      <c r="C30" s="24">
        <v>64301</v>
      </c>
      <c r="D30" s="24">
        <v>12098</v>
      </c>
      <c r="E30" s="25">
        <f>+D30/C30*100-100</f>
        <v>-81.18536259156156</v>
      </c>
      <c r="F30" s="45"/>
      <c r="G30" s="38">
        <v>1411362</v>
      </c>
      <c r="H30" s="38">
        <v>1266345</v>
      </c>
      <c r="I30" s="26">
        <f>+H30/G30*100-100</f>
        <v>-10.274968434746015</v>
      </c>
      <c r="J30" s="27"/>
      <c r="K30" s="27"/>
      <c r="L30" s="45"/>
      <c r="M30" s="38">
        <v>689246</v>
      </c>
      <c r="N30" s="38">
        <v>738700</v>
      </c>
      <c r="O30" s="39">
        <f>+N30/M30*100-100</f>
        <v>7.175086979104691</v>
      </c>
      <c r="P30" s="45"/>
      <c r="Q30" s="38">
        <v>688681</v>
      </c>
      <c r="R30" s="38">
        <v>738700</v>
      </c>
      <c r="S30" s="39">
        <f>+R30/Q30*100-100</f>
        <v>7.263014370949691</v>
      </c>
      <c r="T30" s="45"/>
      <c r="U30" s="40">
        <v>3456545</v>
      </c>
      <c r="V30" s="40">
        <v>3401787</v>
      </c>
      <c r="W30" s="39">
        <f>+V30/U30*100-100</f>
        <v>-1.5841830498373355</v>
      </c>
      <c r="X30" s="45"/>
      <c r="Y30" s="40">
        <v>212.25</v>
      </c>
      <c r="Z30" s="40">
        <v>221.53</v>
      </c>
      <c r="AA30" s="39">
        <f>+Z30/Y30*100-100</f>
        <v>4.372202591283852</v>
      </c>
    </row>
    <row r="31" spans="1:27" ht="15" customHeight="1">
      <c r="A31" s="13"/>
      <c r="B31" s="46" t="s">
        <v>58</v>
      </c>
      <c r="C31" s="47">
        <v>1660</v>
      </c>
      <c r="D31" s="47">
        <v>0</v>
      </c>
      <c r="E31" s="48"/>
      <c r="F31" s="49"/>
      <c r="G31" s="50">
        <v>76692</v>
      </c>
      <c r="H31" s="50">
        <v>4754</v>
      </c>
      <c r="I31" s="51"/>
      <c r="J31" s="52"/>
      <c r="K31" s="52"/>
      <c r="L31" s="49"/>
      <c r="M31" s="50">
        <v>25994</v>
      </c>
      <c r="N31" s="50">
        <v>5425</v>
      </c>
      <c r="O31" s="51"/>
      <c r="P31" s="49"/>
      <c r="Q31" s="50">
        <v>23625</v>
      </c>
      <c r="R31" s="50">
        <v>5425</v>
      </c>
      <c r="S31" s="53"/>
      <c r="T31" s="49"/>
      <c r="U31" s="54">
        <v>59219</v>
      </c>
      <c r="V31" s="54">
        <v>23263</v>
      </c>
      <c r="W31" s="53"/>
      <c r="X31" s="49"/>
      <c r="Y31" s="47">
        <v>4.86</v>
      </c>
      <c r="Z31" s="47">
        <v>1.71</v>
      </c>
      <c r="AA31" s="51"/>
    </row>
    <row r="32" spans="1:27" s="60" customFormat="1" ht="11.25">
      <c r="A32" s="59"/>
      <c r="B32" s="59" t="s">
        <v>75</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spans="1:27" s="60" customFormat="1" ht="11.25">
      <c r="A33" s="59"/>
      <c r="B33" s="59" t="s">
        <v>80</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row>
    <row r="34" spans="1:27" s="60" customFormat="1" ht="11.25">
      <c r="A34" s="59"/>
      <c r="B34" s="201" t="s">
        <v>97</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s="60" customFormat="1" ht="11.25">
      <c r="A35" s="59"/>
      <c r="B35" s="59" t="s">
        <v>57</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s="60" customFormat="1" ht="11.25">
      <c r="A36" s="59"/>
      <c r="B36" s="59" t="s">
        <v>96</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s="60" customFormat="1" ht="11.25">
      <c r="A37" s="59"/>
      <c r="B37" s="59" t="s">
        <v>99</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13" s="60" customFormat="1" ht="11.25">
      <c r="A38" s="59"/>
      <c r="B38" s="59" t="s">
        <v>77</v>
      </c>
      <c r="C38" s="59"/>
      <c r="D38" s="59"/>
      <c r="E38" s="59"/>
      <c r="F38" s="59"/>
      <c r="G38" s="59"/>
      <c r="H38" s="59"/>
      <c r="I38" s="59"/>
      <c r="J38" s="59"/>
      <c r="K38" s="59"/>
      <c r="L38" s="59"/>
      <c r="M38" s="59"/>
    </row>
  </sheetData>
  <sheetProtection/>
  <mergeCells count="9">
    <mergeCell ref="Q9:S9"/>
    <mergeCell ref="U9:W9"/>
    <mergeCell ref="Y9:AA9"/>
    <mergeCell ref="B7:I7"/>
    <mergeCell ref="B9:B10"/>
    <mergeCell ref="C8:M8"/>
    <mergeCell ref="C9:E9"/>
    <mergeCell ref="G9:I9"/>
    <mergeCell ref="M9:O9"/>
  </mergeCells>
  <printOptions/>
  <pageMargins left="0.7" right="0.7" top="0.75" bottom="0.75" header="0.3" footer="0.3"/>
  <pageSetup horizontalDpi="600" verticalDpi="600" orientation="portrait" paperSize="9" scale="32" r:id="rId2"/>
  <ignoredErrors>
    <ignoredError sqref="C11 D11 E12 E15 E18 E21 E24 E27 E30 G11 H11 I12 M11 N11 O12 Q11 R11 S12 U11 V11 W12 AA15 AA18 AA21 AA24 AA27 AA30 W15 W18 W21 W24 W27 W30 C14 D14 G14 H14 I15 I18 I21 I24 I27 I30 M14 N14 O15 O18 O21 O24 O27 O30 Q14 R14 S15 S18 S21 S24 S30 S27 U14 V14 Y11 Z11 Y14 Z14" evalError="1"/>
  </ignoredErrors>
  <drawing r:id="rId1"/>
</worksheet>
</file>

<file path=xl/worksheets/sheet3.xml><?xml version="1.0" encoding="utf-8"?>
<worksheet xmlns="http://schemas.openxmlformats.org/spreadsheetml/2006/main" xmlns:r="http://schemas.openxmlformats.org/officeDocument/2006/relationships">
  <dimension ref="A1:IV37"/>
  <sheetViews>
    <sheetView zoomScale="85" zoomScaleNormal="85" zoomScaleSheetLayoutView="100" zoomScalePageLayoutView="0" workbookViewId="0" topLeftCell="A1">
      <selection activeCell="B35" sqref="B35"/>
    </sheetView>
  </sheetViews>
  <sheetFormatPr defaultColWidth="11.421875" defaultRowHeight="15"/>
  <cols>
    <col min="1" max="1" width="5.140625" style="15" customWidth="1"/>
    <col min="2" max="2" width="20.7109375" style="15" customWidth="1"/>
    <col min="3" max="5" width="11.421875" style="15" customWidth="1"/>
    <col min="6" max="6" width="3.7109375" style="15" customWidth="1"/>
    <col min="7" max="9" width="10.7109375" style="15" customWidth="1"/>
    <col min="10" max="10" width="3.7109375" style="15" customWidth="1"/>
    <col min="11" max="13" width="10.7109375" style="15" customWidth="1"/>
    <col min="14" max="14" width="3.7109375" style="15" customWidth="1"/>
    <col min="15" max="17" width="10.7109375" style="15" customWidth="1"/>
    <col min="18" max="18" width="3.7109375" style="15" customWidth="1"/>
    <col min="19" max="16384" width="11.421875" style="15" customWidth="1"/>
  </cols>
  <sheetData>
    <row r="1" spans="1:21" ht="12.75">
      <c r="A1" s="13"/>
      <c r="B1" s="13"/>
      <c r="C1" s="13"/>
      <c r="D1" s="13"/>
      <c r="E1" s="13"/>
      <c r="F1" s="13"/>
      <c r="G1" s="13"/>
      <c r="H1" s="13"/>
      <c r="I1" s="13"/>
      <c r="J1" s="13"/>
      <c r="K1" s="13"/>
      <c r="L1" s="13"/>
      <c r="M1" s="13"/>
      <c r="N1" s="13"/>
      <c r="O1" s="13"/>
      <c r="P1" s="13"/>
      <c r="Q1" s="13"/>
      <c r="R1" s="13"/>
      <c r="S1" s="13"/>
      <c r="T1" s="13"/>
      <c r="U1" s="13"/>
    </row>
    <row r="2" spans="1:21" ht="12.75">
      <c r="A2" s="13"/>
      <c r="B2" s="13"/>
      <c r="C2" s="13"/>
      <c r="D2" s="13"/>
      <c r="E2" s="13"/>
      <c r="F2" s="13"/>
      <c r="G2" s="13"/>
      <c r="H2" s="13"/>
      <c r="I2" s="13"/>
      <c r="J2" s="13"/>
      <c r="K2" s="13"/>
      <c r="L2" s="13"/>
      <c r="M2" s="13"/>
      <c r="N2" s="13"/>
      <c r="O2" s="13"/>
      <c r="P2" s="13"/>
      <c r="Q2" s="13"/>
      <c r="R2" s="13"/>
      <c r="S2" s="13"/>
      <c r="T2" s="13"/>
      <c r="U2" s="13"/>
    </row>
    <row r="3" spans="1:21" ht="12.75">
      <c r="A3" s="13"/>
      <c r="B3" s="13"/>
      <c r="C3" s="13"/>
      <c r="D3" s="13"/>
      <c r="E3" s="13"/>
      <c r="F3" s="13"/>
      <c r="G3" s="13"/>
      <c r="H3" s="13"/>
      <c r="I3" s="13"/>
      <c r="J3" s="13"/>
      <c r="K3" s="13"/>
      <c r="L3" s="13"/>
      <c r="M3" s="13"/>
      <c r="N3" s="13"/>
      <c r="O3" s="13"/>
      <c r="P3" s="13"/>
      <c r="Q3" s="13"/>
      <c r="R3" s="13"/>
      <c r="S3" s="13"/>
      <c r="T3" s="13"/>
      <c r="U3" s="13"/>
    </row>
    <row r="4" spans="1:21" ht="12.75">
      <c r="A4" s="13"/>
      <c r="B4" s="13"/>
      <c r="C4" s="13"/>
      <c r="D4" s="13"/>
      <c r="E4" s="13"/>
      <c r="F4" s="13"/>
      <c r="G4" s="13"/>
      <c r="H4" s="13"/>
      <c r="I4" s="13"/>
      <c r="J4" s="13"/>
      <c r="K4" s="13"/>
      <c r="L4" s="13"/>
      <c r="M4" s="13"/>
      <c r="N4" s="13"/>
      <c r="O4" s="13"/>
      <c r="P4" s="13"/>
      <c r="Q4" s="13"/>
      <c r="R4" s="13"/>
      <c r="S4" s="13"/>
      <c r="T4" s="13"/>
      <c r="U4" s="13"/>
    </row>
    <row r="5" spans="1:21" ht="12.75">
      <c r="A5" s="13"/>
      <c r="B5" s="13"/>
      <c r="C5" s="13"/>
      <c r="D5" s="13"/>
      <c r="E5" s="13"/>
      <c r="F5" s="13"/>
      <c r="G5" s="13"/>
      <c r="H5" s="13"/>
      <c r="I5" s="13"/>
      <c r="J5" s="13"/>
      <c r="K5" s="13"/>
      <c r="L5" s="13"/>
      <c r="M5" s="13"/>
      <c r="N5" s="13"/>
      <c r="O5" s="13"/>
      <c r="P5" s="13"/>
      <c r="Q5" s="13"/>
      <c r="R5" s="13"/>
      <c r="S5" s="13"/>
      <c r="T5" s="13"/>
      <c r="U5" s="13"/>
    </row>
    <row r="6" spans="1:21" s="57" customFormat="1" ht="15">
      <c r="A6" s="55"/>
      <c r="B6" s="74" t="s">
        <v>19</v>
      </c>
      <c r="C6" s="55"/>
      <c r="D6" s="55"/>
      <c r="E6" s="55"/>
      <c r="F6" s="55"/>
      <c r="G6" s="75"/>
      <c r="H6" s="75"/>
      <c r="I6" s="75"/>
      <c r="J6" s="75"/>
      <c r="K6" s="75"/>
      <c r="L6" s="75"/>
      <c r="M6" s="75"/>
      <c r="N6" s="75"/>
      <c r="O6" s="75"/>
      <c r="P6" s="75"/>
      <c r="Q6" s="75"/>
      <c r="R6" s="75"/>
      <c r="S6" s="75"/>
      <c r="T6" s="75"/>
      <c r="U6" s="75"/>
    </row>
    <row r="7" spans="1:21" s="57" customFormat="1" ht="15">
      <c r="A7" s="55"/>
      <c r="B7" s="237" t="s">
        <v>27</v>
      </c>
      <c r="C7" s="237"/>
      <c r="D7" s="237"/>
      <c r="E7" s="237"/>
      <c r="F7" s="237"/>
      <c r="G7" s="237"/>
      <c r="H7" s="237"/>
      <c r="I7" s="237"/>
      <c r="J7" s="237"/>
      <c r="K7" s="237"/>
      <c r="L7" s="237"/>
      <c r="M7" s="237"/>
      <c r="N7" s="75"/>
      <c r="O7" s="75"/>
      <c r="P7" s="75"/>
      <c r="Q7" s="75"/>
      <c r="R7" s="75"/>
      <c r="S7" s="75"/>
      <c r="T7" s="75"/>
      <c r="U7" s="75"/>
    </row>
    <row r="8" spans="1:21" s="57" customFormat="1" ht="15">
      <c r="A8" s="55"/>
      <c r="B8" s="99" t="s">
        <v>76</v>
      </c>
      <c r="C8" s="99"/>
      <c r="D8" s="99"/>
      <c r="E8" s="99"/>
      <c r="F8" s="99"/>
      <c r="G8" s="99"/>
      <c r="H8" s="99"/>
      <c r="I8" s="99"/>
      <c r="J8" s="99"/>
      <c r="K8" s="99"/>
      <c r="L8" s="99"/>
      <c r="M8" s="99"/>
      <c r="N8" s="99"/>
      <c r="O8" s="99"/>
      <c r="P8" s="99"/>
      <c r="Q8" s="99"/>
      <c r="R8" s="99"/>
      <c r="S8" s="99"/>
      <c r="T8" s="99"/>
      <c r="U8" s="99"/>
    </row>
    <row r="9" spans="1:21" ht="38.25" customHeight="1">
      <c r="A9" s="13"/>
      <c r="B9" s="234" t="s">
        <v>0</v>
      </c>
      <c r="C9" s="238" t="s">
        <v>24</v>
      </c>
      <c r="D9" s="238"/>
      <c r="E9" s="238"/>
      <c r="F9" s="64"/>
      <c r="G9" s="232" t="s">
        <v>30</v>
      </c>
      <c r="H9" s="232"/>
      <c r="I9" s="232"/>
      <c r="J9" s="16"/>
      <c r="K9" s="232" t="s">
        <v>31</v>
      </c>
      <c r="L9" s="232"/>
      <c r="M9" s="232"/>
      <c r="N9" s="16"/>
      <c r="O9" s="232" t="s">
        <v>55</v>
      </c>
      <c r="P9" s="232"/>
      <c r="Q9" s="232"/>
      <c r="R9" s="16"/>
      <c r="S9" s="232" t="s">
        <v>81</v>
      </c>
      <c r="T9" s="232"/>
      <c r="U9" s="232"/>
    </row>
    <row r="10" spans="1:21" ht="38.25">
      <c r="A10" s="13"/>
      <c r="B10" s="235"/>
      <c r="C10" s="18">
        <v>2014</v>
      </c>
      <c r="D10" s="18">
        <v>2015</v>
      </c>
      <c r="E10" s="200" t="s">
        <v>92</v>
      </c>
      <c r="F10" s="65"/>
      <c r="G10" s="18">
        <v>2014</v>
      </c>
      <c r="H10" s="18">
        <v>2015</v>
      </c>
      <c r="I10" s="200" t="s">
        <v>92</v>
      </c>
      <c r="J10" s="18"/>
      <c r="K10" s="18">
        <v>2014</v>
      </c>
      <c r="L10" s="18">
        <v>2015</v>
      </c>
      <c r="M10" s="200" t="s">
        <v>92</v>
      </c>
      <c r="N10" s="18"/>
      <c r="O10" s="18">
        <v>2014</v>
      </c>
      <c r="P10" s="18">
        <v>2015</v>
      </c>
      <c r="Q10" s="200" t="s">
        <v>92</v>
      </c>
      <c r="R10" s="18"/>
      <c r="S10" s="18">
        <v>2014</v>
      </c>
      <c r="T10" s="18">
        <v>2015</v>
      </c>
      <c r="U10" s="200" t="s">
        <v>92</v>
      </c>
    </row>
    <row r="11" spans="1:21" ht="15" customHeight="1">
      <c r="A11" s="13"/>
      <c r="B11" s="66" t="s">
        <v>23</v>
      </c>
      <c r="C11" s="21">
        <f>+C12+C13</f>
        <v>1991140</v>
      </c>
      <c r="D11" s="21">
        <f>+D12+D13</f>
        <v>3092931</v>
      </c>
      <c r="E11" s="22"/>
      <c r="F11" s="67"/>
      <c r="G11" s="21">
        <f>+G12+G13</f>
        <v>603324</v>
      </c>
      <c r="H11" s="21">
        <f>+H12+H13</f>
        <v>1548616</v>
      </c>
      <c r="I11" s="21"/>
      <c r="J11" s="21"/>
      <c r="K11" s="21">
        <f>+K12+K13</f>
        <v>361730</v>
      </c>
      <c r="L11" s="21">
        <f>+L12+L13</f>
        <v>280797</v>
      </c>
      <c r="M11" s="22"/>
      <c r="N11" s="21"/>
      <c r="O11" s="21">
        <f>+O12+O13</f>
        <v>444940</v>
      </c>
      <c r="P11" s="21">
        <f>+P12+P13</f>
        <v>81845</v>
      </c>
      <c r="Q11" s="22"/>
      <c r="R11" s="21"/>
      <c r="S11" s="21">
        <f>+S12+S13</f>
        <v>581146</v>
      </c>
      <c r="T11" s="21">
        <f>+T12+T13</f>
        <v>1181673</v>
      </c>
      <c r="U11" s="22"/>
    </row>
    <row r="12" spans="1:21" ht="15" customHeight="1">
      <c r="A12" s="13"/>
      <c r="B12" s="36" t="s">
        <v>56</v>
      </c>
      <c r="C12" s="24">
        <f>+C15+C18+C21+C24+C27+C30</f>
        <v>1872827</v>
      </c>
      <c r="D12" s="24">
        <f>+D15+D18+D21+D24+D27+D30</f>
        <v>2887539</v>
      </c>
      <c r="E12" s="26">
        <f>+D12/C12*100-100</f>
        <v>54.18076522818177</v>
      </c>
      <c r="F12" s="26"/>
      <c r="G12" s="24">
        <f>+G15+G18+G21+G24+G27+G30</f>
        <v>562185</v>
      </c>
      <c r="H12" s="24">
        <f>+H15+H18+H21+H24+H27+H30</f>
        <v>1517843</v>
      </c>
      <c r="I12" s="25">
        <f>+H12/G12*100-100</f>
        <v>169.98994992751494</v>
      </c>
      <c r="J12" s="24"/>
      <c r="K12" s="24">
        <f>+K15+K18+K21+K24+K27+K30</f>
        <v>346743</v>
      </c>
      <c r="L12" s="24">
        <f>+L15+L18+L21+L24+L27+L30</f>
        <v>247253</v>
      </c>
      <c r="M12" s="26">
        <f>+L12/K12*100-100</f>
        <v>-28.69272054518764</v>
      </c>
      <c r="N12" s="24"/>
      <c r="O12" s="24">
        <f>+O15+O18+O21+O24+O27+O30</f>
        <v>402553</v>
      </c>
      <c r="P12" s="24">
        <f>+P15+P18+P21+P24+P27+P30</f>
        <v>48270</v>
      </c>
      <c r="Q12" s="26">
        <f>+P12/O12*100-100</f>
        <v>-88.00903235101961</v>
      </c>
      <c r="R12" s="24"/>
      <c r="S12" s="24">
        <f>+S15+S18+S21+S24+S27+S30</f>
        <v>561346</v>
      </c>
      <c r="T12" s="24">
        <f>+T15+T18+T21+T24+T27+T30</f>
        <v>1074173</v>
      </c>
      <c r="U12" s="26">
        <f>+T12/S12*100-100</f>
        <v>91.35666772364993</v>
      </c>
    </row>
    <row r="13" spans="1:21" ht="15" customHeight="1">
      <c r="A13" s="13"/>
      <c r="B13" s="36" t="s">
        <v>58</v>
      </c>
      <c r="C13" s="24">
        <f>+C16+C19+C22+C25+C28+C31</f>
        <v>118313</v>
      </c>
      <c r="D13" s="24">
        <f>+D16+D19+D22+D25+D28+D31</f>
        <v>205392</v>
      </c>
      <c r="E13" s="26"/>
      <c r="F13" s="26"/>
      <c r="G13" s="24">
        <f>+G16+G19+G22+G25+G28+G31</f>
        <v>41139</v>
      </c>
      <c r="H13" s="24">
        <f>+H16+H19+H22+H25+H28+H31</f>
        <v>30773</v>
      </c>
      <c r="I13" s="25"/>
      <c r="J13" s="24"/>
      <c r="K13" s="24">
        <f>+K16+K19+K22+K25+K28+K31</f>
        <v>14987</v>
      </c>
      <c r="L13" s="24">
        <f>+L16+L19+L22+L25+L28+L31</f>
        <v>33544</v>
      </c>
      <c r="M13" s="26"/>
      <c r="N13" s="24"/>
      <c r="O13" s="24">
        <f>+O16+O19+O22+O25+O28+O31</f>
        <v>42387</v>
      </c>
      <c r="P13" s="24">
        <f>+P16+P19+P22+P25+P28+P31</f>
        <v>33575</v>
      </c>
      <c r="Q13" s="26"/>
      <c r="R13" s="24"/>
      <c r="S13" s="24">
        <f>+S16+S19+S22+S25+S28+S31</f>
        <v>19800</v>
      </c>
      <c r="T13" s="24">
        <f>+T16+T19+T22+T25+T28+T31</f>
        <v>107500</v>
      </c>
      <c r="U13" s="26"/>
    </row>
    <row r="14" spans="1:21" s="35" customFormat="1" ht="15" customHeight="1">
      <c r="A14" s="14"/>
      <c r="B14" s="68" t="s">
        <v>1</v>
      </c>
      <c r="C14" s="32">
        <f>+C15+C16</f>
        <v>408580</v>
      </c>
      <c r="D14" s="32">
        <f>+D15+D16</f>
        <v>740599</v>
      </c>
      <c r="E14" s="33"/>
      <c r="F14" s="33"/>
      <c r="G14" s="43">
        <f>+G15+G16</f>
        <v>325704</v>
      </c>
      <c r="H14" s="43">
        <f>+H15+H16</f>
        <v>310109</v>
      </c>
      <c r="I14" s="62"/>
      <c r="J14" s="32"/>
      <c r="K14" s="34">
        <f>+K15+K16</f>
        <v>39116</v>
      </c>
      <c r="L14" s="34">
        <f>+L15+L16</f>
        <v>46860</v>
      </c>
      <c r="M14" s="33"/>
      <c r="N14" s="32"/>
      <c r="O14" s="34">
        <f>+O15+O16</f>
        <v>18100</v>
      </c>
      <c r="P14" s="34">
        <f>+P15+P16</f>
        <v>27543</v>
      </c>
      <c r="Q14" s="33"/>
      <c r="R14" s="32"/>
      <c r="S14" s="34">
        <f>+S15+S16</f>
        <v>25660</v>
      </c>
      <c r="T14" s="34">
        <f>+T15+T16</f>
        <v>356087</v>
      </c>
      <c r="U14" s="33"/>
    </row>
    <row r="15" spans="1:21" ht="15" customHeight="1">
      <c r="A15" s="13"/>
      <c r="B15" s="36" t="s">
        <v>56</v>
      </c>
      <c r="C15" s="27">
        <f>+G15+K15+O15+S15</f>
        <v>357226</v>
      </c>
      <c r="D15" s="27">
        <f>+H15+L15+P15+T15</f>
        <v>651461</v>
      </c>
      <c r="E15" s="39">
        <f>+D15/C15*100-100</f>
        <v>82.36662504968842</v>
      </c>
      <c r="F15" s="39"/>
      <c r="G15" s="24">
        <v>299950</v>
      </c>
      <c r="H15" s="24">
        <v>296929</v>
      </c>
      <c r="I15" s="69">
        <f>+H15/G15*100-100</f>
        <v>-1.0071678613102222</v>
      </c>
      <c r="J15" s="37"/>
      <c r="K15" s="40">
        <v>33516</v>
      </c>
      <c r="L15" s="40">
        <v>32990</v>
      </c>
      <c r="M15" s="39">
        <f>+L15/K15*100-100</f>
        <v>-1.5693996897004467</v>
      </c>
      <c r="N15" s="37"/>
      <c r="O15" s="40">
        <v>3100</v>
      </c>
      <c r="P15" s="40">
        <v>5455</v>
      </c>
      <c r="Q15" s="39">
        <f>+P15/O15*100-100</f>
        <v>75.96774193548387</v>
      </c>
      <c r="R15" s="37"/>
      <c r="S15" s="40">
        <v>20660</v>
      </c>
      <c r="T15" s="40">
        <v>316087</v>
      </c>
      <c r="U15" s="39">
        <f>+T15/S15*100-100</f>
        <v>1429.946757018393</v>
      </c>
    </row>
    <row r="16" spans="1:21" ht="15" customHeight="1">
      <c r="A16" s="13"/>
      <c r="B16" s="36" t="s">
        <v>58</v>
      </c>
      <c r="C16" s="27">
        <f>+G16+K16+O16+S16</f>
        <v>51354</v>
      </c>
      <c r="D16" s="27">
        <f>+H16+L16+P16+T16</f>
        <v>89138</v>
      </c>
      <c r="E16" s="39"/>
      <c r="F16" s="39"/>
      <c r="G16" s="24">
        <v>25754</v>
      </c>
      <c r="H16" s="24">
        <v>13180</v>
      </c>
      <c r="I16" s="69"/>
      <c r="J16" s="37"/>
      <c r="K16" s="42">
        <v>5600</v>
      </c>
      <c r="L16" s="42">
        <v>13870</v>
      </c>
      <c r="M16" s="39"/>
      <c r="N16" s="37"/>
      <c r="O16" s="42">
        <v>15000</v>
      </c>
      <c r="P16" s="42">
        <v>22088</v>
      </c>
      <c r="Q16" s="39"/>
      <c r="R16" s="37"/>
      <c r="S16" s="42">
        <v>5000</v>
      </c>
      <c r="T16" s="42">
        <v>40000</v>
      </c>
      <c r="U16" s="39"/>
    </row>
    <row r="17" spans="1:21" s="35" customFormat="1" ht="15" customHeight="1">
      <c r="A17" s="14"/>
      <c r="B17" s="68" t="s">
        <v>5</v>
      </c>
      <c r="C17" s="32">
        <f>+C18+C19</f>
        <v>803767</v>
      </c>
      <c r="D17" s="32">
        <f>+D18+D19</f>
        <v>228832</v>
      </c>
      <c r="E17" s="33"/>
      <c r="F17" s="33"/>
      <c r="G17" s="30">
        <f>G18+G19</f>
        <v>114945</v>
      </c>
      <c r="H17" s="30">
        <f>H18+H19</f>
        <v>50468</v>
      </c>
      <c r="I17" s="62"/>
      <c r="J17" s="32"/>
      <c r="K17" s="34">
        <f>+K18+K19</f>
        <v>220331</v>
      </c>
      <c r="L17" s="34">
        <f>+L18+L19</f>
        <v>78051</v>
      </c>
      <c r="M17" s="33"/>
      <c r="N17" s="32"/>
      <c r="O17" s="34">
        <f>+O18+O19</f>
        <v>58000</v>
      </c>
      <c r="P17" s="34">
        <f>+P18+P19</f>
        <v>11250</v>
      </c>
      <c r="Q17" s="33"/>
      <c r="R17" s="32"/>
      <c r="S17" s="34">
        <f>+S18+S19</f>
        <v>410491</v>
      </c>
      <c r="T17" s="34">
        <f>+T18+T19</f>
        <v>89063</v>
      </c>
      <c r="U17" s="33"/>
    </row>
    <row r="18" spans="1:21" ht="15" customHeight="1">
      <c r="A18" s="13"/>
      <c r="B18" s="36" t="s">
        <v>56</v>
      </c>
      <c r="C18" s="27">
        <f>+G18+K18+O18+S18</f>
        <v>798757</v>
      </c>
      <c r="D18" s="27">
        <f>+H18+L18+P18+T18</f>
        <v>180667</v>
      </c>
      <c r="E18" s="39">
        <f>+D18/C18*100-100</f>
        <v>-77.38148147684464</v>
      </c>
      <c r="F18" s="39"/>
      <c r="G18" s="24">
        <v>114945</v>
      </c>
      <c r="H18" s="24">
        <v>41503</v>
      </c>
      <c r="I18" s="69">
        <f>+H18/G18*100-100</f>
        <v>-63.89316629692461</v>
      </c>
      <c r="J18" s="37"/>
      <c r="K18" s="40">
        <v>215321</v>
      </c>
      <c r="L18" s="40">
        <v>70651</v>
      </c>
      <c r="M18" s="39">
        <f>+L18/K18*100-100</f>
        <v>-67.1880587587834</v>
      </c>
      <c r="N18" s="37"/>
      <c r="O18" s="40">
        <v>58000</v>
      </c>
      <c r="P18" s="40">
        <v>11250</v>
      </c>
      <c r="Q18" s="39">
        <f>+P18/O18*100-100</f>
        <v>-80.60344827586206</v>
      </c>
      <c r="R18" s="37"/>
      <c r="S18" s="40">
        <v>410491</v>
      </c>
      <c r="T18" s="40">
        <v>57263</v>
      </c>
      <c r="U18" s="39">
        <f>+T18/S18*100-100</f>
        <v>-86.05012046549132</v>
      </c>
    </row>
    <row r="19" spans="1:21" ht="15" customHeight="1">
      <c r="A19" s="13"/>
      <c r="B19" s="36" t="s">
        <v>58</v>
      </c>
      <c r="C19" s="27">
        <f>+G19+K19+O19+S19</f>
        <v>5010</v>
      </c>
      <c r="D19" s="27">
        <f>+H19+L19+P19+T19</f>
        <v>48165</v>
      </c>
      <c r="E19" s="39"/>
      <c r="F19" s="39"/>
      <c r="G19" s="24">
        <v>0</v>
      </c>
      <c r="H19" s="24">
        <v>8965</v>
      </c>
      <c r="I19" s="69"/>
      <c r="J19" s="37"/>
      <c r="K19" s="42">
        <v>5010</v>
      </c>
      <c r="L19" s="42">
        <v>7400</v>
      </c>
      <c r="M19" s="39"/>
      <c r="N19" s="37"/>
      <c r="O19" s="42">
        <v>0</v>
      </c>
      <c r="P19" s="42">
        <v>0</v>
      </c>
      <c r="Q19" s="39"/>
      <c r="R19" s="37"/>
      <c r="S19" s="42">
        <v>0</v>
      </c>
      <c r="T19" s="42">
        <v>31800</v>
      </c>
      <c r="U19" s="39"/>
    </row>
    <row r="20" spans="1:21" s="35" customFormat="1" ht="27">
      <c r="A20" s="14"/>
      <c r="B20" s="29" t="s">
        <v>95</v>
      </c>
      <c r="C20" s="71">
        <f>+C21+C22</f>
        <v>215566</v>
      </c>
      <c r="D20" s="32">
        <f>+D21+D22</f>
        <v>465790</v>
      </c>
      <c r="E20" s="33"/>
      <c r="F20" s="33"/>
      <c r="G20" s="30">
        <f>G21+G22</f>
        <v>115204</v>
      </c>
      <c r="H20" s="30">
        <f>H21+H22</f>
        <v>349156</v>
      </c>
      <c r="I20" s="62"/>
      <c r="J20" s="32"/>
      <c r="K20" s="34">
        <f>+K21+K22</f>
        <v>48290</v>
      </c>
      <c r="L20" s="34">
        <f>+L21+L22</f>
        <v>40838</v>
      </c>
      <c r="M20" s="33"/>
      <c r="N20" s="32"/>
      <c r="O20" s="34">
        <f>+O21+O22</f>
        <v>31967</v>
      </c>
      <c r="P20" s="34">
        <f>+P21+P22</f>
        <v>34626</v>
      </c>
      <c r="Q20" s="33"/>
      <c r="R20" s="32"/>
      <c r="S20" s="34">
        <f>+S21+S22</f>
        <v>20105</v>
      </c>
      <c r="T20" s="34">
        <f>+T21+T22</f>
        <v>41170</v>
      </c>
      <c r="U20" s="33"/>
    </row>
    <row r="21" spans="1:21" ht="15" customHeight="1">
      <c r="A21" s="13"/>
      <c r="B21" s="36" t="s">
        <v>56</v>
      </c>
      <c r="C21" s="27">
        <f>+G21+K21+O21+S21</f>
        <v>161987</v>
      </c>
      <c r="D21" s="27">
        <f>+H21+L21+P21+T21</f>
        <v>411598</v>
      </c>
      <c r="E21" s="39">
        <f>+D21/C21*100-100</f>
        <v>154.0932297036182</v>
      </c>
      <c r="F21" s="39"/>
      <c r="G21" s="24">
        <v>101939</v>
      </c>
      <c r="H21" s="24">
        <v>345211</v>
      </c>
      <c r="I21" s="69">
        <f>+H21/G21*100-100</f>
        <v>238.64467966136613</v>
      </c>
      <c r="J21" s="37"/>
      <c r="K21" s="40">
        <v>44993</v>
      </c>
      <c r="L21" s="40">
        <v>33828</v>
      </c>
      <c r="M21" s="39">
        <f>+L21/K21*100-100</f>
        <v>-24.814971217744983</v>
      </c>
      <c r="N21" s="37"/>
      <c r="O21" s="40">
        <v>5420</v>
      </c>
      <c r="P21" s="40">
        <v>24139</v>
      </c>
      <c r="Q21" s="39">
        <f>+P21/O21*100-100</f>
        <v>345.3690036900369</v>
      </c>
      <c r="R21" s="37"/>
      <c r="S21" s="40">
        <v>9635</v>
      </c>
      <c r="T21" s="40">
        <v>8420</v>
      </c>
      <c r="U21" s="39">
        <f>+T21/S21*100-100</f>
        <v>-12.610275038920605</v>
      </c>
    </row>
    <row r="22" spans="1:21" ht="15" customHeight="1">
      <c r="A22" s="13"/>
      <c r="B22" s="36" t="s">
        <v>58</v>
      </c>
      <c r="C22" s="27">
        <f>+G22+K22+O22+S22</f>
        <v>53579</v>
      </c>
      <c r="D22" s="27">
        <f>+H22+L22+P22+T22</f>
        <v>54192</v>
      </c>
      <c r="E22" s="39"/>
      <c r="F22" s="39"/>
      <c r="G22" s="24">
        <v>13265</v>
      </c>
      <c r="H22" s="24">
        <v>3945</v>
      </c>
      <c r="I22" s="69"/>
      <c r="J22" s="37"/>
      <c r="K22" s="42">
        <v>3297</v>
      </c>
      <c r="L22" s="42">
        <v>7010</v>
      </c>
      <c r="M22" s="39"/>
      <c r="N22" s="37"/>
      <c r="O22" s="42">
        <v>26547</v>
      </c>
      <c r="P22" s="42">
        <v>10487</v>
      </c>
      <c r="Q22" s="39"/>
      <c r="R22" s="37"/>
      <c r="S22" s="42">
        <v>10470</v>
      </c>
      <c r="T22" s="42">
        <v>32750</v>
      </c>
      <c r="U22" s="39"/>
    </row>
    <row r="23" spans="1:21" s="35" customFormat="1" ht="15" customHeight="1">
      <c r="A23" s="14"/>
      <c r="B23" s="68" t="s">
        <v>2</v>
      </c>
      <c r="C23" s="32">
        <f>+C24+C25</f>
        <v>136841</v>
      </c>
      <c r="D23" s="32">
        <f>+D24+D25</f>
        <v>1181582</v>
      </c>
      <c r="E23" s="33"/>
      <c r="F23" s="33"/>
      <c r="G23" s="30">
        <f>SUM(G24:G25)</f>
        <v>7649</v>
      </c>
      <c r="H23" s="30">
        <f>SUM(H24:H25)</f>
        <v>684953</v>
      </c>
      <c r="I23" s="62"/>
      <c r="J23" s="32"/>
      <c r="K23" s="34">
        <f>+K24+K25</f>
        <v>35282</v>
      </c>
      <c r="L23" s="34">
        <f>+L24+L25</f>
        <v>40580</v>
      </c>
      <c r="M23" s="33"/>
      <c r="N23" s="32"/>
      <c r="O23" s="34">
        <f>+O24+O25</f>
        <v>12080</v>
      </c>
      <c r="P23" s="34">
        <f>+P24+P25</f>
        <v>8426</v>
      </c>
      <c r="Q23" s="33"/>
      <c r="R23" s="32"/>
      <c r="S23" s="34">
        <f>+S24+S25</f>
        <v>81830</v>
      </c>
      <c r="T23" s="34">
        <f>+T24+T25</f>
        <v>447623</v>
      </c>
      <c r="U23" s="33"/>
    </row>
    <row r="24" spans="1:21" ht="15" customHeight="1">
      <c r="A24" s="13"/>
      <c r="B24" s="36" t="s">
        <v>56</v>
      </c>
      <c r="C24" s="27">
        <f>+G24+K24+O24+S24</f>
        <v>132491</v>
      </c>
      <c r="D24" s="27">
        <f>+H24+L24+P24+T24</f>
        <v>1173582</v>
      </c>
      <c r="E24" s="39">
        <f>+D24/C24*100-100</f>
        <v>785.7824305047135</v>
      </c>
      <c r="F24" s="39"/>
      <c r="G24" s="24">
        <v>6429</v>
      </c>
      <c r="H24" s="24">
        <v>682953</v>
      </c>
      <c r="I24" s="69">
        <f>+H24/G24*100-100</f>
        <v>10523.005132991133</v>
      </c>
      <c r="J24" s="37"/>
      <c r="K24" s="40">
        <v>34762</v>
      </c>
      <c r="L24" s="40">
        <v>38080</v>
      </c>
      <c r="M24" s="39">
        <f>+L24/K24*100-100</f>
        <v>9.54490535642367</v>
      </c>
      <c r="N24" s="37"/>
      <c r="O24" s="40">
        <v>11300</v>
      </c>
      <c r="P24" s="40">
        <v>7426</v>
      </c>
      <c r="Q24" s="39">
        <f>+P24/O24*100-100</f>
        <v>-34.28318584070796</v>
      </c>
      <c r="R24" s="37"/>
      <c r="S24" s="40">
        <v>80000</v>
      </c>
      <c r="T24" s="40">
        <v>445123</v>
      </c>
      <c r="U24" s="39">
        <f>+T24/S24*100-100</f>
        <v>456.40375000000006</v>
      </c>
    </row>
    <row r="25" spans="1:21" ht="15" customHeight="1">
      <c r="A25" s="13"/>
      <c r="B25" s="36" t="s">
        <v>58</v>
      </c>
      <c r="C25" s="27">
        <f>+G25+K25+O25+S25</f>
        <v>4350</v>
      </c>
      <c r="D25" s="27">
        <f>+H25+L25+P25+T25</f>
        <v>8000</v>
      </c>
      <c r="E25" s="39"/>
      <c r="F25" s="39"/>
      <c r="G25" s="24">
        <v>1220</v>
      </c>
      <c r="H25" s="24">
        <v>2000</v>
      </c>
      <c r="I25" s="69"/>
      <c r="J25" s="37"/>
      <c r="K25" s="42">
        <v>520</v>
      </c>
      <c r="L25" s="42">
        <v>2500</v>
      </c>
      <c r="M25" s="39"/>
      <c r="N25" s="37"/>
      <c r="O25" s="42">
        <v>780</v>
      </c>
      <c r="P25" s="42">
        <v>1000</v>
      </c>
      <c r="Q25" s="39"/>
      <c r="R25" s="37"/>
      <c r="S25" s="42">
        <v>1830</v>
      </c>
      <c r="T25" s="42">
        <v>2500</v>
      </c>
      <c r="U25" s="39"/>
    </row>
    <row r="26" spans="1:21" s="35" customFormat="1" ht="15" customHeight="1">
      <c r="A26" s="14"/>
      <c r="B26" s="68" t="s">
        <v>3</v>
      </c>
      <c r="C26" s="32">
        <f>+C27+C28</f>
        <v>360425</v>
      </c>
      <c r="D26" s="32">
        <f>+D27+D28</f>
        <v>464030</v>
      </c>
      <c r="E26" s="33"/>
      <c r="F26" s="33"/>
      <c r="G26" s="30">
        <f>SUM(G27:G28)</f>
        <v>27714</v>
      </c>
      <c r="H26" s="30">
        <f>SUM(H27:H28)</f>
        <v>144630</v>
      </c>
      <c r="I26" s="62"/>
      <c r="J26" s="32"/>
      <c r="K26" s="34">
        <f>+K27+K28</f>
        <v>10831</v>
      </c>
      <c r="L26" s="34">
        <f>+L27+L28</f>
        <v>71670</v>
      </c>
      <c r="M26" s="33"/>
      <c r="N26" s="32"/>
      <c r="O26" s="34">
        <f>+O27+O28</f>
        <v>317733</v>
      </c>
      <c r="P26" s="34">
        <f>+P27+P28</f>
        <v>0</v>
      </c>
      <c r="Q26" s="33"/>
      <c r="R26" s="32"/>
      <c r="S26" s="34">
        <f>+S27+S28</f>
        <v>4147</v>
      </c>
      <c r="T26" s="34">
        <f>+T27+T28</f>
        <v>247730</v>
      </c>
      <c r="U26" s="33"/>
    </row>
    <row r="27" spans="1:21" ht="15" customHeight="1">
      <c r="A27" s="13"/>
      <c r="B27" s="36" t="s">
        <v>56</v>
      </c>
      <c r="C27" s="27">
        <f>+G27+K27+O27+S27</f>
        <v>358065</v>
      </c>
      <c r="D27" s="27">
        <f>+H27+L27+P27+T27</f>
        <v>458133</v>
      </c>
      <c r="E27" s="39">
        <f>+D27/C27*100-100</f>
        <v>27.9468811528633</v>
      </c>
      <c r="F27" s="39"/>
      <c r="G27" s="24">
        <v>27714</v>
      </c>
      <c r="H27" s="24">
        <v>141947</v>
      </c>
      <c r="I27" s="69">
        <f>+H27/G27*100-100</f>
        <v>412.1851771667749</v>
      </c>
      <c r="J27" s="37"/>
      <c r="K27" s="40">
        <v>10271</v>
      </c>
      <c r="L27" s="40">
        <v>68906</v>
      </c>
      <c r="M27" s="39">
        <f>+L27/K27*100-100</f>
        <v>570.8791743744523</v>
      </c>
      <c r="N27" s="37"/>
      <c r="O27" s="40">
        <v>317733</v>
      </c>
      <c r="P27" s="40">
        <v>0</v>
      </c>
      <c r="Q27" s="70">
        <f>+P27/O27*100-100</f>
        <v>-100</v>
      </c>
      <c r="R27" s="37"/>
      <c r="S27" s="40">
        <v>2347</v>
      </c>
      <c r="T27" s="40">
        <v>247280</v>
      </c>
      <c r="U27" s="70">
        <f>+T27/S27*100-100</f>
        <v>10436.003408606732</v>
      </c>
    </row>
    <row r="28" spans="1:21" ht="15" customHeight="1">
      <c r="A28" s="13"/>
      <c r="B28" s="36" t="s">
        <v>58</v>
      </c>
      <c r="C28" s="27">
        <f>+G28+K28+O28+S28</f>
        <v>2360</v>
      </c>
      <c r="D28" s="27">
        <f>+H28+L28+P28+T28</f>
        <v>5897</v>
      </c>
      <c r="E28" s="39"/>
      <c r="F28" s="39"/>
      <c r="G28" s="24">
        <v>0</v>
      </c>
      <c r="H28" s="24">
        <v>2683</v>
      </c>
      <c r="I28" s="69"/>
      <c r="J28" s="37"/>
      <c r="K28" s="42">
        <v>560</v>
      </c>
      <c r="L28" s="42">
        <v>2764</v>
      </c>
      <c r="M28" s="39"/>
      <c r="N28" s="37"/>
      <c r="O28" s="42">
        <v>0</v>
      </c>
      <c r="P28" s="42">
        <v>0</v>
      </c>
      <c r="Q28" s="39"/>
      <c r="R28" s="37"/>
      <c r="S28" s="42">
        <v>1800</v>
      </c>
      <c r="T28" s="42">
        <v>450</v>
      </c>
      <c r="U28" s="39"/>
    </row>
    <row r="29" spans="1:21" s="35" customFormat="1" ht="15" customHeight="1">
      <c r="A29" s="14"/>
      <c r="B29" s="68" t="s">
        <v>4</v>
      </c>
      <c r="C29" s="43">
        <f>+C30+C31</f>
        <v>65961</v>
      </c>
      <c r="D29" s="43">
        <f>+D30+D31</f>
        <v>12098</v>
      </c>
      <c r="E29" s="33"/>
      <c r="F29" s="33"/>
      <c r="G29" s="30">
        <f>SUM(G30:G31)</f>
        <v>12108</v>
      </c>
      <c r="H29" s="30">
        <f>SUM(H30:H31)</f>
        <v>9300</v>
      </c>
      <c r="I29" s="63"/>
      <c r="J29" s="43"/>
      <c r="K29" s="34">
        <f>+K30+K31</f>
        <v>7880</v>
      </c>
      <c r="L29" s="34">
        <f>+L30+L31</f>
        <v>2798</v>
      </c>
      <c r="M29" s="33"/>
      <c r="N29" s="43"/>
      <c r="O29" s="34">
        <f>+O30+O31</f>
        <v>7060</v>
      </c>
      <c r="P29" s="34">
        <f>+P30+P31</f>
        <v>0</v>
      </c>
      <c r="Q29" s="33"/>
      <c r="R29" s="43"/>
      <c r="S29" s="34">
        <f>+S30+S31</f>
        <v>38913</v>
      </c>
      <c r="T29" s="34">
        <f>+T30+T31</f>
        <v>0</v>
      </c>
      <c r="U29" s="33"/>
    </row>
    <row r="30" spans="1:21" ht="15" customHeight="1">
      <c r="A30" s="13"/>
      <c r="B30" s="36" t="s">
        <v>56</v>
      </c>
      <c r="C30" s="27">
        <f>+G30+K30+O30+S30</f>
        <v>64301</v>
      </c>
      <c r="D30" s="27">
        <f>+H30+L30+P30+T30</f>
        <v>12098</v>
      </c>
      <c r="E30" s="39">
        <f>+D30/C30*100-100</f>
        <v>-81.18536259156156</v>
      </c>
      <c r="F30" s="39"/>
      <c r="G30" s="24">
        <v>11208</v>
      </c>
      <c r="H30" s="24">
        <v>9300</v>
      </c>
      <c r="I30" s="72">
        <f>+H30/G30*100-100</f>
        <v>-17.02355460385438</v>
      </c>
      <c r="J30" s="45"/>
      <c r="K30" s="40">
        <v>7880</v>
      </c>
      <c r="L30" s="40">
        <v>2798</v>
      </c>
      <c r="M30" s="39">
        <f>+L30/K30*100-100</f>
        <v>-64.49238578680203</v>
      </c>
      <c r="N30" s="45"/>
      <c r="O30" s="40">
        <v>7000</v>
      </c>
      <c r="P30" s="40">
        <v>0</v>
      </c>
      <c r="Q30" s="39">
        <f>+P30/O30*100-100</f>
        <v>-100</v>
      </c>
      <c r="R30" s="45"/>
      <c r="S30" s="40">
        <v>38213</v>
      </c>
      <c r="T30" s="40">
        <v>0</v>
      </c>
      <c r="U30" s="39">
        <f>+T30/S30*100-100</f>
        <v>-100</v>
      </c>
    </row>
    <row r="31" spans="1:21" ht="15" customHeight="1">
      <c r="A31" s="13"/>
      <c r="B31" s="46" t="s">
        <v>58</v>
      </c>
      <c r="C31" s="52">
        <f>+G31+K31+O31+S31</f>
        <v>1660</v>
      </c>
      <c r="D31" s="52">
        <f>+H31+L31+P31+T31</f>
        <v>0</v>
      </c>
      <c r="E31" s="51"/>
      <c r="F31" s="51"/>
      <c r="G31" s="47">
        <v>900</v>
      </c>
      <c r="H31" s="47">
        <v>0</v>
      </c>
      <c r="I31" s="73"/>
      <c r="J31" s="49"/>
      <c r="K31" s="54">
        <v>0</v>
      </c>
      <c r="L31" s="54">
        <v>0</v>
      </c>
      <c r="M31" s="51"/>
      <c r="N31" s="49"/>
      <c r="O31" s="54">
        <v>60</v>
      </c>
      <c r="P31" s="54">
        <v>0</v>
      </c>
      <c r="Q31" s="51"/>
      <c r="R31" s="49"/>
      <c r="S31" s="54">
        <v>700</v>
      </c>
      <c r="T31" s="54">
        <v>0</v>
      </c>
      <c r="U31" s="51"/>
    </row>
    <row r="32" spans="1:21" s="60" customFormat="1" ht="11.25">
      <c r="A32" s="59"/>
      <c r="B32" s="59" t="s">
        <v>75</v>
      </c>
      <c r="C32" s="76"/>
      <c r="D32" s="76"/>
      <c r="E32" s="76"/>
      <c r="F32" s="76"/>
      <c r="G32" s="59"/>
      <c r="H32" s="59"/>
      <c r="I32" s="59"/>
      <c r="J32" s="59"/>
      <c r="K32" s="59"/>
      <c r="L32" s="59"/>
      <c r="M32" s="59"/>
      <c r="N32" s="59"/>
      <c r="O32" s="59"/>
      <c r="P32" s="59"/>
      <c r="Q32" s="59"/>
      <c r="R32" s="59"/>
      <c r="S32" s="59"/>
      <c r="T32" s="59"/>
      <c r="U32" s="59"/>
    </row>
    <row r="33" spans="1:21" s="60" customFormat="1" ht="11.25">
      <c r="A33" s="59"/>
      <c r="B33" s="59" t="s">
        <v>80</v>
      </c>
      <c r="C33" s="76"/>
      <c r="D33" s="76"/>
      <c r="E33" s="76"/>
      <c r="F33" s="76"/>
      <c r="G33" s="59"/>
      <c r="H33" s="59"/>
      <c r="I33" s="59"/>
      <c r="J33" s="59"/>
      <c r="K33" s="59"/>
      <c r="L33" s="59"/>
      <c r="M33" s="59"/>
      <c r="N33" s="59"/>
      <c r="O33" s="59"/>
      <c r="P33" s="59"/>
      <c r="Q33" s="59"/>
      <c r="R33" s="59"/>
      <c r="S33" s="59"/>
      <c r="T33" s="59"/>
      <c r="U33" s="59"/>
    </row>
    <row r="34" spans="1:25" s="60" customFormat="1" ht="11.25">
      <c r="A34" s="59"/>
      <c r="B34" s="201" t="s">
        <v>97</v>
      </c>
      <c r="C34" s="59"/>
      <c r="D34" s="59"/>
      <c r="E34" s="59"/>
      <c r="F34" s="59"/>
      <c r="G34" s="59"/>
      <c r="H34" s="59"/>
      <c r="I34" s="59"/>
      <c r="J34" s="59"/>
      <c r="K34" s="59"/>
      <c r="L34" s="59"/>
      <c r="M34" s="59"/>
      <c r="N34" s="59"/>
      <c r="O34" s="59"/>
      <c r="P34" s="59"/>
      <c r="Q34" s="59"/>
      <c r="R34" s="59"/>
      <c r="S34" s="59"/>
      <c r="T34" s="59"/>
      <c r="U34" s="59"/>
      <c r="V34" s="59"/>
      <c r="W34" s="59"/>
      <c r="X34" s="59"/>
      <c r="Y34" s="59"/>
    </row>
    <row r="35" spans="1:256" s="60" customFormat="1" ht="11.25">
      <c r="A35" s="59"/>
      <c r="B35" s="59" t="s">
        <v>99</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7" s="60" customFormat="1" ht="11.25">
      <c r="A36" s="59"/>
      <c r="B36" s="59" t="s">
        <v>96</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13" s="60" customFormat="1" ht="11.25">
      <c r="A37" s="59"/>
      <c r="B37" s="59" t="s">
        <v>77</v>
      </c>
      <c r="C37" s="59"/>
      <c r="D37" s="59"/>
      <c r="E37" s="59"/>
      <c r="F37" s="59"/>
      <c r="G37" s="59"/>
      <c r="H37" s="59"/>
      <c r="I37" s="59"/>
      <c r="J37" s="59"/>
      <c r="K37" s="59"/>
      <c r="L37" s="59"/>
      <c r="M37" s="59"/>
    </row>
  </sheetData>
  <sheetProtection/>
  <mergeCells count="7">
    <mergeCell ref="S9:U9"/>
    <mergeCell ref="B7:M7"/>
    <mergeCell ref="B9:B10"/>
    <mergeCell ref="G9:I9"/>
    <mergeCell ref="K9:M9"/>
    <mergeCell ref="O9:Q9"/>
    <mergeCell ref="C9:E9"/>
  </mergeCells>
  <printOptions/>
  <pageMargins left="0.7" right="0.7" top="0.75" bottom="0.75" header="0.3" footer="0.3"/>
  <pageSetup horizontalDpi="600" verticalDpi="600" orientation="portrait" paperSize="9" scale="45" r:id="rId2"/>
  <ignoredErrors>
    <ignoredError sqref="C11 D11 E12 E15 E18 E21 E24 G11 H11 K11 L11 O11 P11 M12 Q12 I12 G14 H14 K14 L14 M18 M21 M24 M27 M30 O14 P14 Q15 Q18 Q24 Q27 Q21 Q30 M15 E27 E30 I15 I18 I21 I24 I27 I30" evalError="1"/>
    <ignoredError sqref="C14 C17 C20 C23 C26 C29 D14 D17 D20 D23 D26 D29" evalError="1" formula="1"/>
  </ignoredErrors>
  <drawing r:id="rId1"/>
</worksheet>
</file>

<file path=xl/worksheets/sheet4.xml><?xml version="1.0" encoding="utf-8"?>
<worksheet xmlns="http://schemas.openxmlformats.org/spreadsheetml/2006/main" xmlns:r="http://schemas.openxmlformats.org/officeDocument/2006/relationships">
  <dimension ref="A1:AA37"/>
  <sheetViews>
    <sheetView zoomScale="85" zoomScaleNormal="85" zoomScaleSheetLayoutView="100" zoomScalePageLayoutView="0" workbookViewId="0" topLeftCell="A1">
      <selection activeCell="O22" sqref="O22"/>
    </sheetView>
  </sheetViews>
  <sheetFormatPr defaultColWidth="11.421875" defaultRowHeight="15"/>
  <cols>
    <col min="1" max="1" width="5.140625" style="15" customWidth="1"/>
    <col min="2" max="2" width="20.7109375" style="15" customWidth="1"/>
    <col min="3" max="5" width="11.421875" style="15" customWidth="1"/>
    <col min="6" max="6" width="3.7109375" style="15" customWidth="1"/>
    <col min="7" max="9" width="10.7109375" style="15" customWidth="1"/>
    <col min="10" max="10" width="3.7109375" style="15" customWidth="1"/>
    <col min="11" max="12" width="10.7109375" style="15" customWidth="1"/>
    <col min="13" max="13" width="12.421875" style="15" customWidth="1"/>
    <col min="14" max="14" width="3.7109375" style="15" customWidth="1"/>
    <col min="15" max="17" width="10.7109375" style="15" customWidth="1"/>
    <col min="18" max="18" width="3.7109375" style="15" customWidth="1"/>
    <col min="19" max="21" width="10.7109375" style="15" customWidth="1"/>
    <col min="22" max="22" width="3.7109375" style="15" customWidth="1"/>
    <col min="23" max="25" width="10.7109375" style="15" customWidth="1"/>
    <col min="26" max="16384" width="11.421875" style="15" customWidth="1"/>
  </cols>
  <sheetData>
    <row r="1" spans="1:25" ht="12.75">
      <c r="A1" s="13"/>
      <c r="B1" s="13"/>
      <c r="C1" s="13"/>
      <c r="D1" s="13"/>
      <c r="E1" s="13"/>
      <c r="F1" s="13"/>
      <c r="G1" s="13"/>
      <c r="H1" s="13"/>
      <c r="I1" s="13"/>
      <c r="J1" s="13"/>
      <c r="K1" s="13"/>
      <c r="L1" s="13"/>
      <c r="M1" s="13"/>
      <c r="N1" s="13"/>
      <c r="O1" s="13"/>
      <c r="P1" s="13"/>
      <c r="Q1" s="13"/>
      <c r="R1" s="13"/>
      <c r="S1" s="13"/>
      <c r="T1" s="13"/>
      <c r="U1" s="13"/>
      <c r="V1" s="13"/>
      <c r="W1" s="13"/>
      <c r="X1" s="13"/>
      <c r="Y1" s="13"/>
    </row>
    <row r="2" spans="1:25" ht="12.75">
      <c r="A2" s="13"/>
      <c r="B2" s="13"/>
      <c r="C2" s="13"/>
      <c r="D2" s="13"/>
      <c r="E2" s="13"/>
      <c r="F2" s="13"/>
      <c r="G2" s="13"/>
      <c r="H2" s="13"/>
      <c r="I2" s="13"/>
      <c r="J2" s="13"/>
      <c r="K2" s="13"/>
      <c r="L2" s="13"/>
      <c r="M2" s="13"/>
      <c r="N2" s="13"/>
      <c r="O2" s="13"/>
      <c r="P2" s="13"/>
      <c r="Q2" s="13"/>
      <c r="R2" s="13"/>
      <c r="S2" s="13"/>
      <c r="T2" s="13"/>
      <c r="U2" s="13"/>
      <c r="V2" s="13"/>
      <c r="W2" s="13"/>
      <c r="X2" s="13"/>
      <c r="Y2" s="13"/>
    </row>
    <row r="3" spans="1:25" ht="12.75">
      <c r="A3" s="13"/>
      <c r="B3" s="13"/>
      <c r="C3" s="13"/>
      <c r="D3" s="13"/>
      <c r="E3" s="13"/>
      <c r="F3" s="13"/>
      <c r="G3" s="13"/>
      <c r="H3" s="13"/>
      <c r="I3" s="13"/>
      <c r="J3" s="13"/>
      <c r="K3" s="13"/>
      <c r="L3" s="13"/>
      <c r="M3" s="13"/>
      <c r="N3" s="13"/>
      <c r="O3" s="13"/>
      <c r="P3" s="13"/>
      <c r="Q3" s="13"/>
      <c r="R3" s="13"/>
      <c r="S3" s="13"/>
      <c r="T3" s="13"/>
      <c r="U3" s="13"/>
      <c r="V3" s="13"/>
      <c r="W3" s="13"/>
      <c r="X3" s="13"/>
      <c r="Y3" s="13"/>
    </row>
    <row r="4" spans="1:25" ht="12.75">
      <c r="A4" s="13"/>
      <c r="B4" s="13"/>
      <c r="C4" s="13"/>
      <c r="D4" s="13"/>
      <c r="E4" s="13"/>
      <c r="F4" s="13"/>
      <c r="G4" s="13"/>
      <c r="H4" s="13"/>
      <c r="I4" s="13"/>
      <c r="J4" s="13"/>
      <c r="K4" s="13"/>
      <c r="L4" s="13"/>
      <c r="M4" s="13"/>
      <c r="N4" s="13"/>
      <c r="O4" s="13"/>
      <c r="P4" s="13"/>
      <c r="Q4" s="13"/>
      <c r="R4" s="13"/>
      <c r="S4" s="13"/>
      <c r="T4" s="13"/>
      <c r="U4" s="13"/>
      <c r="V4" s="13"/>
      <c r="W4" s="13"/>
      <c r="X4" s="13"/>
      <c r="Y4" s="13"/>
    </row>
    <row r="5" spans="1:25" ht="12.75">
      <c r="A5" s="13"/>
      <c r="B5" s="13"/>
      <c r="C5" s="13"/>
      <c r="D5" s="13"/>
      <c r="E5" s="13"/>
      <c r="F5" s="13"/>
      <c r="G5" s="13"/>
      <c r="H5" s="13"/>
      <c r="I5" s="13"/>
      <c r="J5" s="13"/>
      <c r="K5" s="13"/>
      <c r="L5" s="13"/>
      <c r="M5" s="13"/>
      <c r="N5" s="13"/>
      <c r="O5" s="13"/>
      <c r="P5" s="13"/>
      <c r="Q5" s="13"/>
      <c r="R5" s="13"/>
      <c r="S5" s="13"/>
      <c r="T5" s="13"/>
      <c r="U5" s="13"/>
      <c r="V5" s="13"/>
      <c r="W5" s="13"/>
      <c r="X5" s="13"/>
      <c r="Y5" s="13"/>
    </row>
    <row r="6" spans="1:25" s="57" customFormat="1" ht="15">
      <c r="A6" s="55"/>
      <c r="B6" s="74" t="s">
        <v>19</v>
      </c>
      <c r="C6" s="55"/>
      <c r="D6" s="55"/>
      <c r="E6" s="55"/>
      <c r="F6" s="55"/>
      <c r="G6" s="75"/>
      <c r="H6" s="75"/>
      <c r="I6" s="75"/>
      <c r="J6" s="75"/>
      <c r="K6" s="75"/>
      <c r="L6" s="75"/>
      <c r="M6" s="75"/>
      <c r="N6" s="75"/>
      <c r="O6" s="75"/>
      <c r="P6" s="75"/>
      <c r="Q6" s="75"/>
      <c r="R6" s="75"/>
      <c r="S6" s="75"/>
      <c r="T6" s="75"/>
      <c r="U6" s="75"/>
      <c r="V6" s="75"/>
      <c r="W6" s="75"/>
      <c r="X6" s="75"/>
      <c r="Y6" s="75"/>
    </row>
    <row r="7" spans="1:25" s="57" customFormat="1" ht="12.75" customHeight="1">
      <c r="A7" s="55"/>
      <c r="B7" s="91" t="s">
        <v>28</v>
      </c>
      <c r="C7" s="55"/>
      <c r="D7" s="55"/>
      <c r="E7" s="55"/>
      <c r="F7" s="55"/>
      <c r="G7" s="91"/>
      <c r="H7" s="91"/>
      <c r="I7" s="91"/>
      <c r="J7" s="91"/>
      <c r="K7" s="91"/>
      <c r="L7" s="91"/>
      <c r="M7" s="91"/>
      <c r="N7" s="75"/>
      <c r="O7" s="75"/>
      <c r="P7" s="75"/>
      <c r="Q7" s="75"/>
      <c r="R7" s="75"/>
      <c r="S7" s="75"/>
      <c r="T7" s="75"/>
      <c r="U7" s="75"/>
      <c r="V7" s="75"/>
      <c r="W7" s="75"/>
      <c r="X7" s="75"/>
      <c r="Y7" s="75"/>
    </row>
    <row r="8" spans="1:25" s="57" customFormat="1" ht="15">
      <c r="A8" s="55"/>
      <c r="B8" s="237" t="s">
        <v>76</v>
      </c>
      <c r="C8" s="237"/>
      <c r="D8" s="237"/>
      <c r="E8" s="237"/>
      <c r="F8" s="237"/>
      <c r="G8" s="237"/>
      <c r="H8" s="237"/>
      <c r="I8" s="237"/>
      <c r="J8" s="237"/>
      <c r="K8" s="237"/>
      <c r="L8" s="237"/>
      <c r="M8" s="237"/>
      <c r="N8" s="237"/>
      <c r="O8" s="237"/>
      <c r="P8" s="237"/>
      <c r="Q8" s="237"/>
      <c r="R8" s="237"/>
      <c r="S8" s="237"/>
      <c r="T8" s="237"/>
      <c r="U8" s="237"/>
      <c r="V8" s="237"/>
      <c r="W8" s="237"/>
      <c r="X8" s="237"/>
      <c r="Y8" s="237"/>
    </row>
    <row r="9" spans="1:25" ht="38.25" customHeight="1">
      <c r="A9" s="13"/>
      <c r="B9" s="234" t="s">
        <v>0</v>
      </c>
      <c r="C9" s="238" t="s">
        <v>25</v>
      </c>
      <c r="D9" s="238"/>
      <c r="E9" s="238"/>
      <c r="F9" s="16"/>
      <c r="G9" s="232" t="s">
        <v>32</v>
      </c>
      <c r="H9" s="232"/>
      <c r="I9" s="232"/>
      <c r="J9" s="16"/>
      <c r="K9" s="232" t="s">
        <v>33</v>
      </c>
      <c r="L9" s="232"/>
      <c r="M9" s="232"/>
      <c r="N9" s="16"/>
      <c r="O9" s="232" t="s">
        <v>34</v>
      </c>
      <c r="P9" s="232"/>
      <c r="Q9" s="232"/>
      <c r="R9" s="16"/>
      <c r="S9" s="232" t="s">
        <v>35</v>
      </c>
      <c r="T9" s="232"/>
      <c r="U9" s="232"/>
      <c r="V9" s="16"/>
      <c r="W9" s="232" t="s">
        <v>36</v>
      </c>
      <c r="X9" s="232"/>
      <c r="Y9" s="232"/>
    </row>
    <row r="10" spans="1:25" ht="38.25">
      <c r="A10" s="13"/>
      <c r="B10" s="235"/>
      <c r="C10" s="18">
        <v>2014</v>
      </c>
      <c r="D10" s="18">
        <v>2015</v>
      </c>
      <c r="E10" s="200" t="s">
        <v>92</v>
      </c>
      <c r="F10" s="65"/>
      <c r="G10" s="18">
        <v>2014</v>
      </c>
      <c r="H10" s="18">
        <v>2015</v>
      </c>
      <c r="I10" s="200" t="s">
        <v>92</v>
      </c>
      <c r="J10" s="18"/>
      <c r="K10" s="18">
        <v>2014</v>
      </c>
      <c r="L10" s="18">
        <v>2015</v>
      </c>
      <c r="M10" s="200" t="s">
        <v>92</v>
      </c>
      <c r="N10" s="18"/>
      <c r="O10" s="18">
        <v>2014</v>
      </c>
      <c r="P10" s="18">
        <v>2015</v>
      </c>
      <c r="Q10" s="200" t="s">
        <v>92</v>
      </c>
      <c r="R10" s="18"/>
      <c r="S10" s="18">
        <v>2014</v>
      </c>
      <c r="T10" s="18">
        <v>2015</v>
      </c>
      <c r="U10" s="200" t="s">
        <v>92</v>
      </c>
      <c r="V10" s="18"/>
      <c r="W10" s="18">
        <v>2014</v>
      </c>
      <c r="X10" s="18">
        <v>2015</v>
      </c>
      <c r="Y10" s="200" t="s">
        <v>92</v>
      </c>
    </row>
    <row r="11" spans="1:25" ht="15" customHeight="1">
      <c r="A11" s="13"/>
      <c r="B11" s="20" t="s">
        <v>23</v>
      </c>
      <c r="C11" s="77">
        <f>+C12+C13</f>
        <v>17342753</v>
      </c>
      <c r="D11" s="77">
        <f>+D12+D13</f>
        <v>18299072</v>
      </c>
      <c r="E11" s="78"/>
      <c r="F11" s="79"/>
      <c r="G11" s="202">
        <f>+G12+G13</f>
        <v>8855507</v>
      </c>
      <c r="H11" s="202">
        <f>+H12+H13</f>
        <v>9052888</v>
      </c>
      <c r="I11" s="20"/>
      <c r="J11" s="20"/>
      <c r="K11" s="202">
        <f>+K12+K13</f>
        <v>2984045</v>
      </c>
      <c r="L11" s="202">
        <f>+L12+L13</f>
        <v>2739147</v>
      </c>
      <c r="M11" s="80"/>
      <c r="N11" s="20"/>
      <c r="O11" s="202">
        <f>+O12+O13</f>
        <v>3195200</v>
      </c>
      <c r="P11" s="202">
        <f>+P12+P13</f>
        <v>3870084</v>
      </c>
      <c r="Q11" s="203"/>
      <c r="R11" s="204"/>
      <c r="S11" s="202">
        <f>+S12+S13</f>
        <v>1558530</v>
      </c>
      <c r="T11" s="202">
        <f>+T12+T13</f>
        <v>1635123</v>
      </c>
      <c r="U11" s="203"/>
      <c r="V11" s="204"/>
      <c r="W11" s="202">
        <f>+W12+W13</f>
        <v>749471</v>
      </c>
      <c r="X11" s="202">
        <f>+X12+X13</f>
        <v>1001830</v>
      </c>
      <c r="Y11" s="203"/>
    </row>
    <row r="12" spans="1:26" ht="15" customHeight="1">
      <c r="A12" s="13"/>
      <c r="B12" s="23" t="s">
        <v>56</v>
      </c>
      <c r="C12" s="24">
        <f>+C15+C18+C21+C24+C27+C30</f>
        <v>16287555</v>
      </c>
      <c r="D12" s="24">
        <f>+D15+D18+D21+D24+D27+D30</f>
        <v>16906549</v>
      </c>
      <c r="E12" s="26">
        <f>+D12/C12*100-100</f>
        <v>3.800410804445491</v>
      </c>
      <c r="F12" s="26"/>
      <c r="G12" s="24">
        <f>+G15+G18+G21+G24+G27+G30</f>
        <v>8260735</v>
      </c>
      <c r="H12" s="24">
        <f>+H15+H18+H21+H24+H27+H30</f>
        <v>8286469</v>
      </c>
      <c r="I12" s="25">
        <f>+H12/G12*100-100</f>
        <v>0.31152191663332474</v>
      </c>
      <c r="J12" s="24"/>
      <c r="K12" s="24">
        <f>+K15+K18+K21+K24+K27+K30</f>
        <v>2902210</v>
      </c>
      <c r="L12" s="24">
        <f>+L15+L18+L21+L24+L27+L30</f>
        <v>2540579</v>
      </c>
      <c r="M12" s="61">
        <f>+L12/K12*100-100</f>
        <v>-12.460538692927116</v>
      </c>
      <c r="N12" s="24"/>
      <c r="O12" s="24">
        <f>+O15+O18+O21+O24+O27+O30</f>
        <v>2942039</v>
      </c>
      <c r="P12" s="24">
        <f>+P15+P18+P21+P24+P27+P30</f>
        <v>3600710</v>
      </c>
      <c r="Q12" s="61">
        <f>+P12/O12*100-100</f>
        <v>22.38824842226768</v>
      </c>
      <c r="R12" s="24"/>
      <c r="S12" s="24">
        <f>+S15+S18+S21+S24+S27+S30</f>
        <v>1453958</v>
      </c>
      <c r="T12" s="24">
        <f>+T15+T18+T21+T24+T27+T30</f>
        <v>1579521</v>
      </c>
      <c r="U12" s="61">
        <f>+T12/S12*100-100</f>
        <v>8.635944091920123</v>
      </c>
      <c r="V12" s="24"/>
      <c r="W12" s="24">
        <f>+W15+W18+W21+W24+W27+W30</f>
        <v>728613</v>
      </c>
      <c r="X12" s="24">
        <f>+X15+X18+X21+X24+X27+X30</f>
        <v>899270</v>
      </c>
      <c r="Y12" s="61">
        <f>+X12/W12*100-100</f>
        <v>23.422173362265013</v>
      </c>
      <c r="Z12" s="81"/>
    </row>
    <row r="13" spans="1:26" ht="15" customHeight="1">
      <c r="A13" s="13"/>
      <c r="B13" s="23" t="s">
        <v>58</v>
      </c>
      <c r="C13" s="24">
        <f>+C16+C19+C22+C25+C28+C31</f>
        <v>1055198</v>
      </c>
      <c r="D13" s="24">
        <f>+D16+D19+D22+D25+D28+D31</f>
        <v>1392523</v>
      </c>
      <c r="E13" s="26"/>
      <c r="F13" s="26"/>
      <c r="G13" s="24">
        <f>+G16+G19+G22+G25+G28+G31</f>
        <v>594772</v>
      </c>
      <c r="H13" s="24">
        <f>+H16+H19+H22+H25+H28+H31</f>
        <v>766419</v>
      </c>
      <c r="I13" s="25"/>
      <c r="J13" s="24"/>
      <c r="K13" s="24">
        <f>+K16+K19+K22+K25+K28+K31</f>
        <v>81835</v>
      </c>
      <c r="L13" s="24">
        <f>+L16+L19+L22+L25+L28+L31</f>
        <v>198568</v>
      </c>
      <c r="M13" s="61"/>
      <c r="N13" s="24"/>
      <c r="O13" s="24">
        <f>+O16+O19+O22+O25+O28+O31</f>
        <v>253161</v>
      </c>
      <c r="P13" s="24">
        <f>+P16+P19+P22+P25+P28+P31</f>
        <v>269374</v>
      </c>
      <c r="Q13" s="61"/>
      <c r="R13" s="24"/>
      <c r="S13" s="24">
        <f>+S16+S19+S22+S25+S28+S31</f>
        <v>104572</v>
      </c>
      <c r="T13" s="24">
        <f>+T16+T19+T22+T25+T28+T31</f>
        <v>55602</v>
      </c>
      <c r="U13" s="61"/>
      <c r="V13" s="24"/>
      <c r="W13" s="24">
        <f>+W16+W19+W22+W25+W28+W31</f>
        <v>20858</v>
      </c>
      <c r="X13" s="24">
        <f>+X16+X19+X22+X25+X28+X31</f>
        <v>102560</v>
      </c>
      <c r="Y13" s="61"/>
      <c r="Z13" s="81"/>
    </row>
    <row r="14" spans="1:25" s="35" customFormat="1" ht="15" customHeight="1">
      <c r="A14" s="14"/>
      <c r="B14" s="82" t="s">
        <v>1</v>
      </c>
      <c r="C14" s="32">
        <f>+C15+C16</f>
        <v>3506816</v>
      </c>
      <c r="D14" s="32">
        <f>+D15+D16</f>
        <v>4627063</v>
      </c>
      <c r="E14" s="33"/>
      <c r="F14" s="33"/>
      <c r="G14" s="44">
        <f>+G15+G16</f>
        <v>1670316</v>
      </c>
      <c r="H14" s="44">
        <f>+H15+H16</f>
        <v>2216433</v>
      </c>
      <c r="I14" s="83"/>
      <c r="J14" s="32"/>
      <c r="K14" s="34">
        <f>+K15+K16</f>
        <v>215340</v>
      </c>
      <c r="L14" s="34">
        <f>+L15+L16</f>
        <v>378134</v>
      </c>
      <c r="M14" s="84"/>
      <c r="N14" s="32"/>
      <c r="O14" s="34">
        <f>+O15+O16</f>
        <v>888527</v>
      </c>
      <c r="P14" s="34">
        <f>+P15+P16</f>
        <v>1330794</v>
      </c>
      <c r="Q14" s="33"/>
      <c r="R14" s="32"/>
      <c r="S14" s="34">
        <f>+S15+S16</f>
        <v>442009</v>
      </c>
      <c r="T14" s="34">
        <f>+T15+T16</f>
        <v>485361</v>
      </c>
      <c r="U14" s="33"/>
      <c r="V14" s="32"/>
      <c r="W14" s="34">
        <f>+W15+W16</f>
        <v>290624</v>
      </c>
      <c r="X14" s="34">
        <f>+X15+X16</f>
        <v>216341</v>
      </c>
      <c r="Y14" s="33"/>
    </row>
    <row r="15" spans="1:25" ht="15" customHeight="1">
      <c r="A15" s="13"/>
      <c r="B15" s="36" t="s">
        <v>56</v>
      </c>
      <c r="C15" s="27">
        <f>+G15+K15+O15+S15+W15</f>
        <v>3220693</v>
      </c>
      <c r="D15" s="27">
        <f>+H15+L15+P15+T15+X15</f>
        <v>4306181</v>
      </c>
      <c r="E15" s="39">
        <f>+D15/C15*100-100</f>
        <v>33.703553862476184</v>
      </c>
      <c r="F15" s="39"/>
      <c r="G15" s="40">
        <v>1484529</v>
      </c>
      <c r="H15" s="40">
        <v>2083637</v>
      </c>
      <c r="I15" s="85">
        <f>+H15/G15*100-100</f>
        <v>40.35677309099384</v>
      </c>
      <c r="J15" s="37"/>
      <c r="K15" s="40">
        <v>202010</v>
      </c>
      <c r="L15" s="40">
        <v>312200</v>
      </c>
      <c r="M15" s="61">
        <f>+L15/K15*100-100</f>
        <v>54.546804613632986</v>
      </c>
      <c r="N15" s="37"/>
      <c r="O15" s="40">
        <v>830995</v>
      </c>
      <c r="P15" s="40">
        <v>1240814</v>
      </c>
      <c r="Q15" s="39">
        <f>+P15/O15*100-100</f>
        <v>49.31666255512971</v>
      </c>
      <c r="R15" s="37"/>
      <c r="S15" s="40">
        <v>412535</v>
      </c>
      <c r="T15" s="40">
        <v>471489</v>
      </c>
      <c r="U15" s="39">
        <f>+T15/S15*100-100</f>
        <v>14.290666246500308</v>
      </c>
      <c r="V15" s="37"/>
      <c r="W15" s="40">
        <v>290624</v>
      </c>
      <c r="X15" s="40">
        <v>198041</v>
      </c>
      <c r="Y15" s="39">
        <f>+X15/W15*100-100</f>
        <v>-31.856625743228363</v>
      </c>
    </row>
    <row r="16" spans="1:25" ht="15" customHeight="1">
      <c r="A16" s="13"/>
      <c r="B16" s="36" t="s">
        <v>58</v>
      </c>
      <c r="C16" s="27">
        <f>+G16+K16+O16+S16+W16</f>
        <v>286123</v>
      </c>
      <c r="D16" s="27">
        <f>+H16+L16+P16+T16+X16</f>
        <v>320882</v>
      </c>
      <c r="E16" s="39"/>
      <c r="F16" s="39"/>
      <c r="G16" s="40">
        <v>185787</v>
      </c>
      <c r="H16" s="40">
        <v>132796</v>
      </c>
      <c r="I16" s="85"/>
      <c r="J16" s="37"/>
      <c r="K16" s="40">
        <v>13330</v>
      </c>
      <c r="L16" s="40">
        <v>65934</v>
      </c>
      <c r="M16" s="61"/>
      <c r="N16" s="37"/>
      <c r="O16" s="40">
        <v>57532</v>
      </c>
      <c r="P16" s="40">
        <v>89980</v>
      </c>
      <c r="Q16" s="39"/>
      <c r="R16" s="37"/>
      <c r="S16" s="40">
        <v>29474</v>
      </c>
      <c r="T16" s="40">
        <v>13872</v>
      </c>
      <c r="U16" s="39"/>
      <c r="V16" s="37"/>
      <c r="W16" s="40">
        <v>0</v>
      </c>
      <c r="X16" s="40">
        <v>18300</v>
      </c>
      <c r="Y16" s="39"/>
    </row>
    <row r="17" spans="1:25" s="35" customFormat="1" ht="15" customHeight="1">
      <c r="A17" s="14"/>
      <c r="B17" s="82" t="s">
        <v>5</v>
      </c>
      <c r="C17" s="32">
        <f>+C18+C19</f>
        <v>5636459</v>
      </c>
      <c r="D17" s="32">
        <f>+D18+D19</f>
        <v>3927615</v>
      </c>
      <c r="E17" s="33"/>
      <c r="F17" s="33"/>
      <c r="G17" s="44">
        <f>+G18+G19</f>
        <v>3000630</v>
      </c>
      <c r="H17" s="44">
        <f>+H18+H19</f>
        <v>1848975</v>
      </c>
      <c r="I17" s="83"/>
      <c r="J17" s="32"/>
      <c r="K17" s="34">
        <f>+K18+K19</f>
        <v>1534644</v>
      </c>
      <c r="L17" s="34">
        <f>+L18+L19</f>
        <v>1044941</v>
      </c>
      <c r="M17" s="84"/>
      <c r="N17" s="32"/>
      <c r="O17" s="34">
        <f>+O18+O19</f>
        <v>646827</v>
      </c>
      <c r="P17" s="34">
        <f>+P18+P19</f>
        <v>539151</v>
      </c>
      <c r="Q17" s="33"/>
      <c r="R17" s="32"/>
      <c r="S17" s="34">
        <f>+S18+S19</f>
        <v>338504</v>
      </c>
      <c r="T17" s="34">
        <f>+T18+T19</f>
        <v>348794</v>
      </c>
      <c r="U17" s="33"/>
      <c r="V17" s="32"/>
      <c r="W17" s="34">
        <f>SUM(W18:W19)</f>
        <v>115854</v>
      </c>
      <c r="X17" s="34">
        <f>SUM(X18:X19)</f>
        <v>145754</v>
      </c>
      <c r="Y17" s="33"/>
    </row>
    <row r="18" spans="1:25" ht="15" customHeight="1">
      <c r="A18" s="13"/>
      <c r="B18" s="36" t="s">
        <v>56</v>
      </c>
      <c r="C18" s="27">
        <f>+G18+K18+O18+S18+W18</f>
        <v>5538811</v>
      </c>
      <c r="D18" s="27">
        <f>+H18+L18+P18+T18+X18</f>
        <v>3649984</v>
      </c>
      <c r="E18" s="39">
        <f>+D18/C18*100-100</f>
        <v>-34.101669112739174</v>
      </c>
      <c r="F18" s="39"/>
      <c r="G18" s="40">
        <v>2941075</v>
      </c>
      <c r="H18" s="40">
        <v>1662715</v>
      </c>
      <c r="I18" s="85">
        <f>+H18/G18*100-100</f>
        <v>-43.465739568015096</v>
      </c>
      <c r="J18" s="37"/>
      <c r="K18" s="40">
        <v>1528828</v>
      </c>
      <c r="L18" s="40">
        <v>1038001</v>
      </c>
      <c r="M18" s="61">
        <f>+L18/K18*100-100</f>
        <v>-32.10478876629679</v>
      </c>
      <c r="N18" s="37"/>
      <c r="O18" s="40">
        <v>619050</v>
      </c>
      <c r="P18" s="40">
        <v>520317</v>
      </c>
      <c r="Q18" s="39">
        <f>+P18/O18*100-100</f>
        <v>-15.949115580324687</v>
      </c>
      <c r="R18" s="37"/>
      <c r="S18" s="40">
        <v>334094</v>
      </c>
      <c r="T18" s="40">
        <v>345197</v>
      </c>
      <c r="U18" s="39">
        <f>+T18/S18*100-100</f>
        <v>3.3233161924488286</v>
      </c>
      <c r="V18" s="37"/>
      <c r="W18" s="40">
        <v>115764</v>
      </c>
      <c r="X18" s="40">
        <v>83754</v>
      </c>
      <c r="Y18" s="39">
        <f>+X18/W18*100-100</f>
        <v>-27.651083238312424</v>
      </c>
    </row>
    <row r="19" spans="1:25" ht="15" customHeight="1">
      <c r="A19" s="13"/>
      <c r="B19" s="36" t="s">
        <v>58</v>
      </c>
      <c r="C19" s="27">
        <f>+G19+K19+O19+S19+W19</f>
        <v>97648</v>
      </c>
      <c r="D19" s="27">
        <f>+H19+L19+P19+T19+X19</f>
        <v>277631</v>
      </c>
      <c r="E19" s="39"/>
      <c r="F19" s="39"/>
      <c r="G19" s="40">
        <v>59555</v>
      </c>
      <c r="H19" s="40">
        <v>186260</v>
      </c>
      <c r="I19" s="85"/>
      <c r="J19" s="37"/>
      <c r="K19" s="40">
        <v>5816</v>
      </c>
      <c r="L19" s="40">
        <v>6940</v>
      </c>
      <c r="M19" s="61"/>
      <c r="N19" s="37"/>
      <c r="O19" s="40">
        <v>27777</v>
      </c>
      <c r="P19" s="40">
        <v>18834</v>
      </c>
      <c r="Q19" s="39"/>
      <c r="R19" s="37"/>
      <c r="S19" s="40">
        <v>4410</v>
      </c>
      <c r="T19" s="40">
        <v>3597</v>
      </c>
      <c r="U19" s="39"/>
      <c r="V19" s="37"/>
      <c r="W19" s="40">
        <v>90</v>
      </c>
      <c r="X19" s="40">
        <v>62000</v>
      </c>
      <c r="Y19" s="39"/>
    </row>
    <row r="20" spans="1:25" s="35" customFormat="1" ht="27">
      <c r="A20" s="14"/>
      <c r="B20" s="29" t="s">
        <v>95</v>
      </c>
      <c r="C20" s="32">
        <f>+C21+C22</f>
        <v>3287302</v>
      </c>
      <c r="D20" s="32">
        <f>+D21+D22</f>
        <v>3825659</v>
      </c>
      <c r="E20" s="33"/>
      <c r="F20" s="33"/>
      <c r="G20" s="44">
        <f>+G21+G22</f>
        <v>1833783</v>
      </c>
      <c r="H20" s="44">
        <f>+H21+H22</f>
        <v>1964238</v>
      </c>
      <c r="I20" s="83"/>
      <c r="J20" s="32"/>
      <c r="K20" s="34">
        <f>+K21+K22</f>
        <v>471064</v>
      </c>
      <c r="L20" s="34">
        <f>+L21+L22</f>
        <v>467244</v>
      </c>
      <c r="M20" s="84"/>
      <c r="N20" s="32"/>
      <c r="O20" s="34">
        <f>+O21+O22</f>
        <v>611082</v>
      </c>
      <c r="P20" s="34">
        <f>+P21+P22</f>
        <v>720719</v>
      </c>
      <c r="Q20" s="33"/>
      <c r="R20" s="32"/>
      <c r="S20" s="34">
        <f>+S21+S22</f>
        <v>232243</v>
      </c>
      <c r="T20" s="34">
        <f>+T21+T22</f>
        <v>271691</v>
      </c>
      <c r="U20" s="33"/>
      <c r="V20" s="32"/>
      <c r="W20" s="34">
        <f>SUM(W21:W22)</f>
        <v>139130</v>
      </c>
      <c r="X20" s="34">
        <f>SUM(X21:X22)</f>
        <v>401767</v>
      </c>
      <c r="Y20" s="33"/>
    </row>
    <row r="21" spans="1:25" ht="15" customHeight="1">
      <c r="A21" s="13"/>
      <c r="B21" s="36" t="s">
        <v>56</v>
      </c>
      <c r="C21" s="27">
        <f>+G21+K21+O21+S21+W21</f>
        <v>2911338</v>
      </c>
      <c r="D21" s="27">
        <f>+H21+L21+P21+T21+X21</f>
        <v>3516677</v>
      </c>
      <c r="E21" s="39">
        <f>+D21/C21*100-100</f>
        <v>20.79246724358353</v>
      </c>
      <c r="F21" s="39"/>
      <c r="G21" s="40">
        <v>1628934</v>
      </c>
      <c r="H21" s="40">
        <v>1839888</v>
      </c>
      <c r="I21" s="85">
        <f>+H21/G21*100-100</f>
        <v>12.95043261421273</v>
      </c>
      <c r="J21" s="37"/>
      <c r="K21" s="40">
        <v>428349</v>
      </c>
      <c r="L21" s="40">
        <v>403846</v>
      </c>
      <c r="M21" s="61">
        <f>+L21/K21*100-100</f>
        <v>-5.720335520801967</v>
      </c>
      <c r="N21" s="37"/>
      <c r="O21" s="40">
        <v>515091</v>
      </c>
      <c r="P21" s="40">
        <v>645399</v>
      </c>
      <c r="Q21" s="39">
        <f>+P21/O21*100-100</f>
        <v>25.29805413024107</v>
      </c>
      <c r="R21" s="37"/>
      <c r="S21" s="40">
        <v>215752</v>
      </c>
      <c r="T21" s="40">
        <v>241577</v>
      </c>
      <c r="U21" s="39">
        <f>+T21/S21*100-100</f>
        <v>11.969761578108205</v>
      </c>
      <c r="V21" s="37"/>
      <c r="W21" s="40">
        <v>123212</v>
      </c>
      <c r="X21" s="40">
        <v>385967</v>
      </c>
      <c r="Y21" s="39">
        <f>+X21/W21*100-100</f>
        <v>213.25439080609033</v>
      </c>
    </row>
    <row r="22" spans="1:25" ht="15" customHeight="1">
      <c r="A22" s="13"/>
      <c r="B22" s="36" t="s">
        <v>58</v>
      </c>
      <c r="C22" s="27">
        <f>+G22+K22+O22+S22+W22</f>
        <v>375964</v>
      </c>
      <c r="D22" s="27">
        <f>+H22+L22+P22+T22+X22</f>
        <v>308982</v>
      </c>
      <c r="E22" s="39"/>
      <c r="F22" s="39"/>
      <c r="G22" s="40">
        <v>204849</v>
      </c>
      <c r="H22" s="40">
        <v>124350</v>
      </c>
      <c r="I22" s="85"/>
      <c r="J22" s="37"/>
      <c r="K22" s="40">
        <v>42715</v>
      </c>
      <c r="L22" s="40">
        <v>63398</v>
      </c>
      <c r="M22" s="61"/>
      <c r="N22" s="37"/>
      <c r="O22" s="40">
        <v>95991</v>
      </c>
      <c r="P22" s="40">
        <v>75320</v>
      </c>
      <c r="Q22" s="39"/>
      <c r="R22" s="37"/>
      <c r="S22" s="40">
        <v>16491</v>
      </c>
      <c r="T22" s="40">
        <v>30114</v>
      </c>
      <c r="U22" s="39"/>
      <c r="V22" s="37"/>
      <c r="W22" s="40">
        <v>15918</v>
      </c>
      <c r="X22" s="40">
        <v>15800</v>
      </c>
      <c r="Y22" s="39"/>
    </row>
    <row r="23" spans="1:25" s="35" customFormat="1" ht="15" customHeight="1">
      <c r="A23" s="14"/>
      <c r="B23" s="82" t="s">
        <v>2</v>
      </c>
      <c r="C23" s="32">
        <f>+C24+C25</f>
        <v>2710580</v>
      </c>
      <c r="D23" s="32">
        <f>+D24+D25</f>
        <v>3480846</v>
      </c>
      <c r="E23" s="33"/>
      <c r="F23" s="33"/>
      <c r="G23" s="44">
        <f>+G24+G25</f>
        <v>1223927</v>
      </c>
      <c r="H23" s="44">
        <f>+H24+H25</f>
        <v>2036936</v>
      </c>
      <c r="I23" s="83"/>
      <c r="J23" s="32"/>
      <c r="K23" s="34">
        <f>+K24+K25</f>
        <v>606721</v>
      </c>
      <c r="L23" s="34">
        <f>+L24+L25</f>
        <v>607395</v>
      </c>
      <c r="M23" s="84"/>
      <c r="N23" s="32"/>
      <c r="O23" s="34">
        <f>+O24+O25</f>
        <v>501132</v>
      </c>
      <c r="P23" s="34">
        <f>+P24+P25</f>
        <v>535704</v>
      </c>
      <c r="Q23" s="33"/>
      <c r="R23" s="32"/>
      <c r="S23" s="34">
        <f>+S24+S25</f>
        <v>272014</v>
      </c>
      <c r="T23" s="34">
        <f>+T24+T25</f>
        <v>172095</v>
      </c>
      <c r="U23" s="33"/>
      <c r="V23" s="32"/>
      <c r="W23" s="34">
        <f>SUM(W24:W25)</f>
        <v>106786</v>
      </c>
      <c r="X23" s="34">
        <f>SUM(X24:X25)</f>
        <v>128716</v>
      </c>
      <c r="Y23" s="33"/>
    </row>
    <row r="24" spans="1:25" ht="15" customHeight="1">
      <c r="A24" s="13"/>
      <c r="B24" s="36" t="s">
        <v>56</v>
      </c>
      <c r="C24" s="27">
        <f>+G24+K24+O24+S24+W24</f>
        <v>2542562</v>
      </c>
      <c r="D24" s="27">
        <f>+H24+L24+P24+T24+X24</f>
        <v>3162661</v>
      </c>
      <c r="E24" s="39">
        <f>+D24/C24*100-100</f>
        <v>24.388746469112647</v>
      </c>
      <c r="F24" s="39"/>
      <c r="G24" s="40">
        <v>1167774</v>
      </c>
      <c r="H24" s="40">
        <v>1809879</v>
      </c>
      <c r="I24" s="85">
        <f>+H24/G24*100-100</f>
        <v>54.98538244557594</v>
      </c>
      <c r="J24" s="37"/>
      <c r="K24" s="40">
        <v>598811</v>
      </c>
      <c r="L24" s="40">
        <v>574103</v>
      </c>
      <c r="M24" s="61">
        <f>+L24/K24*100-100</f>
        <v>-4.126176706840724</v>
      </c>
      <c r="N24" s="37"/>
      <c r="O24" s="40">
        <v>450067</v>
      </c>
      <c r="P24" s="40">
        <v>484687</v>
      </c>
      <c r="Q24" s="39">
        <f>+P24/O24*100-100</f>
        <v>7.692188052001143</v>
      </c>
      <c r="R24" s="37"/>
      <c r="S24" s="40">
        <v>221314</v>
      </c>
      <c r="T24" s="40">
        <v>165276</v>
      </c>
      <c r="U24" s="39">
        <f>+T24/S24*100-100</f>
        <v>-25.320585231842543</v>
      </c>
      <c r="V24" s="37"/>
      <c r="W24" s="40">
        <v>104596</v>
      </c>
      <c r="X24" s="40">
        <v>128716</v>
      </c>
      <c r="Y24" s="39">
        <f>+X24/W24*100-100</f>
        <v>23.06015526406364</v>
      </c>
    </row>
    <row r="25" spans="1:25" ht="15" customHeight="1">
      <c r="A25" s="13"/>
      <c r="B25" s="36" t="s">
        <v>58</v>
      </c>
      <c r="C25" s="27">
        <f>+G25+K25+O25+S25+W25</f>
        <v>168018</v>
      </c>
      <c r="D25" s="27">
        <f>+H25+L25+P25+T25+X25</f>
        <v>318185</v>
      </c>
      <c r="E25" s="39"/>
      <c r="F25" s="39"/>
      <c r="G25" s="40">
        <v>56153</v>
      </c>
      <c r="H25" s="40">
        <v>227057</v>
      </c>
      <c r="I25" s="85"/>
      <c r="J25" s="37"/>
      <c r="K25" s="40">
        <v>7910</v>
      </c>
      <c r="L25" s="40">
        <v>33292</v>
      </c>
      <c r="M25" s="61"/>
      <c r="N25" s="37"/>
      <c r="O25" s="40">
        <v>51065</v>
      </c>
      <c r="P25" s="40">
        <v>51017</v>
      </c>
      <c r="Q25" s="39"/>
      <c r="R25" s="37"/>
      <c r="S25" s="40">
        <v>50700</v>
      </c>
      <c r="T25" s="40">
        <v>6819</v>
      </c>
      <c r="U25" s="39"/>
      <c r="V25" s="37"/>
      <c r="W25" s="40">
        <v>2190</v>
      </c>
      <c r="X25" s="40">
        <v>0</v>
      </c>
      <c r="Y25" s="39"/>
    </row>
    <row r="26" spans="1:25" s="35" customFormat="1" ht="15" customHeight="1">
      <c r="A26" s="14"/>
      <c r="B26" s="82" t="s">
        <v>3</v>
      </c>
      <c r="C26" s="32">
        <f>+C27+C28</f>
        <v>713542</v>
      </c>
      <c r="D26" s="32">
        <f>+D27+D28</f>
        <v>1166790</v>
      </c>
      <c r="E26" s="33"/>
      <c r="F26" s="33"/>
      <c r="G26" s="44">
        <f>+G27+G28</f>
        <v>394395</v>
      </c>
      <c r="H26" s="44">
        <f>+H27+H28</f>
        <v>438993</v>
      </c>
      <c r="I26" s="83"/>
      <c r="J26" s="32"/>
      <c r="K26" s="34">
        <f>+K27+K28</f>
        <v>70434</v>
      </c>
      <c r="L26" s="34">
        <f>+L27+L28</f>
        <v>146782</v>
      </c>
      <c r="M26" s="84"/>
      <c r="N26" s="32"/>
      <c r="O26" s="34">
        <f>+O27+O28</f>
        <v>170460</v>
      </c>
      <c r="P26" s="34">
        <f>+P27+P28</f>
        <v>407582</v>
      </c>
      <c r="Q26" s="33"/>
      <c r="R26" s="32"/>
      <c r="S26" s="34">
        <f>+S27+S28</f>
        <v>36371</v>
      </c>
      <c r="T26" s="34">
        <f>+T27+T28</f>
        <v>116552</v>
      </c>
      <c r="U26" s="33"/>
      <c r="V26" s="32"/>
      <c r="W26" s="34">
        <f>SUM(W27:W28)</f>
        <v>41882</v>
      </c>
      <c r="X26" s="34">
        <f>SUM(X27:X28)</f>
        <v>56881</v>
      </c>
      <c r="Y26" s="33"/>
    </row>
    <row r="27" spans="1:25" ht="15" customHeight="1">
      <c r="A27" s="13"/>
      <c r="B27" s="36" t="s">
        <v>56</v>
      </c>
      <c r="C27" s="27">
        <f>+G27+K27+O27+S27+W27</f>
        <v>662789</v>
      </c>
      <c r="D27" s="27">
        <f>+H27+L27+P27+T27+X27</f>
        <v>1004701</v>
      </c>
      <c r="E27" s="39">
        <f>+D27/C27*100-100</f>
        <v>51.58685494176879</v>
      </c>
      <c r="F27" s="39"/>
      <c r="G27" s="40">
        <v>363775</v>
      </c>
      <c r="H27" s="40">
        <v>343957</v>
      </c>
      <c r="I27" s="85">
        <f>+H27/G27*100-100</f>
        <v>-5.447872998419356</v>
      </c>
      <c r="J27" s="37"/>
      <c r="K27" s="40">
        <v>63160</v>
      </c>
      <c r="L27" s="40">
        <v>117778</v>
      </c>
      <c r="M27" s="61">
        <f>+L27/K27*100-100</f>
        <v>86.47561747941734</v>
      </c>
      <c r="N27" s="37"/>
      <c r="O27" s="40">
        <v>160101</v>
      </c>
      <c r="P27" s="40">
        <v>377193</v>
      </c>
      <c r="Q27" s="39">
        <f>+P27/O27*100-100</f>
        <v>135.59690445406338</v>
      </c>
      <c r="R27" s="37"/>
      <c r="S27" s="40">
        <v>36371</v>
      </c>
      <c r="T27" s="40">
        <v>115352</v>
      </c>
      <c r="U27" s="39">
        <f>+T27/S27*100-100</f>
        <v>217.15377636028705</v>
      </c>
      <c r="V27" s="37"/>
      <c r="W27" s="40">
        <v>39382</v>
      </c>
      <c r="X27" s="40">
        <v>50421</v>
      </c>
      <c r="Y27" s="39">
        <f>+X27/W27*100-100</f>
        <v>28.030572342694626</v>
      </c>
    </row>
    <row r="28" spans="1:25" ht="15" customHeight="1">
      <c r="A28" s="13"/>
      <c r="B28" s="36" t="s">
        <v>58</v>
      </c>
      <c r="C28" s="27">
        <f>+G28+K28+O28+S28+W28</f>
        <v>50753</v>
      </c>
      <c r="D28" s="27">
        <f>+H28+L28+P28+T28+X28</f>
        <v>162089</v>
      </c>
      <c r="E28" s="39"/>
      <c r="F28" s="39"/>
      <c r="G28" s="40">
        <v>30620</v>
      </c>
      <c r="H28" s="40">
        <v>95036</v>
      </c>
      <c r="I28" s="85"/>
      <c r="J28" s="37"/>
      <c r="K28" s="40">
        <v>7274</v>
      </c>
      <c r="L28" s="40">
        <v>29004</v>
      </c>
      <c r="M28" s="61"/>
      <c r="N28" s="37"/>
      <c r="O28" s="40">
        <v>10359</v>
      </c>
      <c r="P28" s="40">
        <v>30389</v>
      </c>
      <c r="Q28" s="39"/>
      <c r="R28" s="37"/>
      <c r="S28" s="40">
        <v>0</v>
      </c>
      <c r="T28" s="40">
        <v>1200</v>
      </c>
      <c r="U28" s="39"/>
      <c r="V28" s="37"/>
      <c r="W28" s="40">
        <v>2500</v>
      </c>
      <c r="X28" s="40">
        <v>6460</v>
      </c>
      <c r="Y28" s="39"/>
    </row>
    <row r="29" spans="1:25" s="35" customFormat="1" ht="15" customHeight="1">
      <c r="A29" s="14"/>
      <c r="B29" s="82" t="s">
        <v>4</v>
      </c>
      <c r="C29" s="43">
        <f>+C30+C31</f>
        <v>1488054</v>
      </c>
      <c r="D29" s="43">
        <f>+D30+D31</f>
        <v>1271099</v>
      </c>
      <c r="E29" s="33"/>
      <c r="F29" s="33"/>
      <c r="G29" s="44">
        <f>+G30+G31</f>
        <v>732456</v>
      </c>
      <c r="H29" s="44">
        <f>+H30+H31</f>
        <v>547313</v>
      </c>
      <c r="I29" s="86"/>
      <c r="J29" s="43"/>
      <c r="K29" s="34">
        <f>+K30+K31</f>
        <v>85842</v>
      </c>
      <c r="L29" s="34">
        <f>+L30+L31</f>
        <v>94651</v>
      </c>
      <c r="M29" s="84"/>
      <c r="N29" s="43"/>
      <c r="O29" s="34">
        <f>+O30+O31</f>
        <v>377172</v>
      </c>
      <c r="P29" s="34">
        <f>+P30+P31</f>
        <v>336134</v>
      </c>
      <c r="Q29" s="33"/>
      <c r="R29" s="43"/>
      <c r="S29" s="34">
        <f>+S30+S31</f>
        <v>237389</v>
      </c>
      <c r="T29" s="34">
        <f>+T30+T31</f>
        <v>240630</v>
      </c>
      <c r="U29" s="33"/>
      <c r="V29" s="43"/>
      <c r="W29" s="44">
        <f>SUM(W30:W31)</f>
        <v>55195</v>
      </c>
      <c r="X29" s="44">
        <f>SUM(X30:X31)</f>
        <v>52371</v>
      </c>
      <c r="Y29" s="33"/>
    </row>
    <row r="30" spans="1:25" s="89" customFormat="1" ht="15" customHeight="1">
      <c r="A30" s="87"/>
      <c r="B30" s="36" t="s">
        <v>56</v>
      </c>
      <c r="C30" s="27">
        <f>+G30+K30+O30+S30+W30</f>
        <v>1411362</v>
      </c>
      <c r="D30" s="27">
        <f>+H30+L30+P30+T30+X30</f>
        <v>1266345</v>
      </c>
      <c r="E30" s="39">
        <f>+D30/C30*100-100</f>
        <v>-10.274968434746015</v>
      </c>
      <c r="F30" s="39"/>
      <c r="G30" s="40">
        <v>674648</v>
      </c>
      <c r="H30" s="40">
        <v>546393</v>
      </c>
      <c r="I30" s="88">
        <f>+H30/G30*100-100</f>
        <v>-19.010654444984638</v>
      </c>
      <c r="J30" s="45"/>
      <c r="K30" s="40">
        <v>81052</v>
      </c>
      <c r="L30" s="40">
        <v>94651</v>
      </c>
      <c r="M30" s="61">
        <f>+L30/K30*100-100</f>
        <v>16.778117751566896</v>
      </c>
      <c r="N30" s="45"/>
      <c r="O30" s="40">
        <v>366735</v>
      </c>
      <c r="P30" s="40">
        <v>332300</v>
      </c>
      <c r="Q30" s="39">
        <f>+P30/O30*100-100</f>
        <v>-9.389613753800433</v>
      </c>
      <c r="R30" s="45"/>
      <c r="S30" s="40">
        <v>233892</v>
      </c>
      <c r="T30" s="40">
        <v>240630</v>
      </c>
      <c r="U30" s="39">
        <f>+T30/S30*100-100</f>
        <v>2.8808167872351333</v>
      </c>
      <c r="V30" s="45"/>
      <c r="W30" s="40">
        <v>55035</v>
      </c>
      <c r="X30" s="40">
        <v>52371</v>
      </c>
      <c r="Y30" s="39">
        <f>+X30/W30*100-100</f>
        <v>-4.840556009811934</v>
      </c>
    </row>
    <row r="31" spans="1:25" ht="15" customHeight="1">
      <c r="A31" s="13"/>
      <c r="B31" s="46" t="s">
        <v>58</v>
      </c>
      <c r="C31" s="52">
        <f>+G31+K31+O31+S31+W31</f>
        <v>76692</v>
      </c>
      <c r="D31" s="52">
        <f>+H31+L31+P31+T31+X31</f>
        <v>4754</v>
      </c>
      <c r="E31" s="51"/>
      <c r="F31" s="51"/>
      <c r="G31" s="47">
        <v>57808</v>
      </c>
      <c r="H31" s="47">
        <v>920</v>
      </c>
      <c r="I31" s="90"/>
      <c r="J31" s="49"/>
      <c r="K31" s="47">
        <v>4790</v>
      </c>
      <c r="L31" s="47">
        <v>0</v>
      </c>
      <c r="M31" s="51"/>
      <c r="N31" s="49"/>
      <c r="O31" s="47">
        <v>10437</v>
      </c>
      <c r="P31" s="47">
        <v>3834</v>
      </c>
      <c r="Q31" s="51"/>
      <c r="R31" s="49"/>
      <c r="S31" s="47">
        <v>3497</v>
      </c>
      <c r="T31" s="47">
        <v>0</v>
      </c>
      <c r="U31" s="51"/>
      <c r="V31" s="49"/>
      <c r="W31" s="47">
        <v>160</v>
      </c>
      <c r="X31" s="47">
        <v>0</v>
      </c>
      <c r="Y31" s="51"/>
    </row>
    <row r="32" spans="1:25" s="60" customFormat="1" ht="11.25">
      <c r="A32" s="59"/>
      <c r="B32" s="59" t="s">
        <v>75</v>
      </c>
      <c r="G32" s="59"/>
      <c r="H32" s="59"/>
      <c r="I32" s="59"/>
      <c r="J32" s="59"/>
      <c r="K32" s="59"/>
      <c r="L32" s="59"/>
      <c r="M32" s="59"/>
      <c r="N32" s="59"/>
      <c r="O32" s="59"/>
      <c r="P32" s="59"/>
      <c r="Q32" s="59"/>
      <c r="R32" s="59"/>
      <c r="S32" s="59"/>
      <c r="T32" s="59"/>
      <c r="U32" s="59"/>
      <c r="V32" s="59"/>
      <c r="W32" s="59"/>
      <c r="X32" s="59"/>
      <c r="Y32" s="59"/>
    </row>
    <row r="33" spans="1:25" s="60" customFormat="1" ht="11.25">
      <c r="A33" s="59"/>
      <c r="B33" s="59" t="s">
        <v>80</v>
      </c>
      <c r="C33" s="59"/>
      <c r="D33" s="59"/>
      <c r="E33" s="59"/>
      <c r="F33" s="59"/>
      <c r="G33" s="59"/>
      <c r="H33" s="59"/>
      <c r="I33" s="59"/>
      <c r="J33" s="59"/>
      <c r="K33" s="59"/>
      <c r="L33" s="59"/>
      <c r="M33" s="59"/>
      <c r="N33" s="59"/>
      <c r="O33" s="59"/>
      <c r="P33" s="59"/>
      <c r="Q33" s="59"/>
      <c r="R33" s="59"/>
      <c r="S33" s="59"/>
      <c r="T33" s="59"/>
      <c r="U33" s="59"/>
      <c r="V33" s="59"/>
      <c r="W33" s="59"/>
      <c r="X33" s="59"/>
      <c r="Y33" s="59"/>
    </row>
    <row r="34" spans="1:25" s="60" customFormat="1" ht="11.25">
      <c r="A34" s="59"/>
      <c r="B34" s="201" t="s">
        <v>97</v>
      </c>
      <c r="C34" s="59"/>
      <c r="D34" s="59"/>
      <c r="E34" s="59"/>
      <c r="F34" s="59"/>
      <c r="G34" s="59"/>
      <c r="H34" s="59"/>
      <c r="I34" s="59"/>
      <c r="J34" s="59"/>
      <c r="K34" s="59"/>
      <c r="L34" s="59"/>
      <c r="M34" s="59"/>
      <c r="N34" s="59"/>
      <c r="O34" s="59"/>
      <c r="P34" s="59"/>
      <c r="Q34" s="59"/>
      <c r="R34" s="59"/>
      <c r="S34" s="59"/>
      <c r="T34" s="59"/>
      <c r="U34" s="59"/>
      <c r="V34" s="59"/>
      <c r="W34" s="59"/>
      <c r="X34" s="59"/>
      <c r="Y34" s="59"/>
    </row>
    <row r="35" spans="1:25" s="60" customFormat="1" ht="11.25">
      <c r="A35" s="59"/>
      <c r="B35" s="59" t="s">
        <v>99</v>
      </c>
      <c r="C35" s="59"/>
      <c r="D35" s="59"/>
      <c r="E35" s="59"/>
      <c r="F35" s="59"/>
      <c r="G35" s="59"/>
      <c r="H35" s="59"/>
      <c r="I35" s="59"/>
      <c r="J35" s="59"/>
      <c r="K35" s="59"/>
      <c r="L35" s="59"/>
      <c r="M35" s="59"/>
      <c r="N35" s="59"/>
      <c r="O35" s="59"/>
      <c r="P35" s="59"/>
      <c r="Q35" s="59"/>
      <c r="R35" s="59"/>
      <c r="S35" s="59"/>
      <c r="T35" s="59"/>
      <c r="U35" s="59"/>
      <c r="V35" s="59"/>
      <c r="W35" s="59"/>
      <c r="X35" s="59"/>
      <c r="Y35" s="59"/>
    </row>
    <row r="36" spans="1:27" s="60" customFormat="1" ht="11.25">
      <c r="A36" s="59"/>
      <c r="B36" s="59" t="s">
        <v>96</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12" s="60" customFormat="1" ht="11.25">
      <c r="A37" s="59"/>
      <c r="B37" s="59" t="s">
        <v>77</v>
      </c>
      <c r="C37" s="59"/>
      <c r="D37" s="59"/>
      <c r="E37" s="59"/>
      <c r="F37" s="59"/>
      <c r="G37" s="59"/>
      <c r="H37" s="59"/>
      <c r="I37" s="59"/>
      <c r="J37" s="59"/>
      <c r="K37" s="59"/>
      <c r="L37" s="59"/>
    </row>
  </sheetData>
  <sheetProtection/>
  <mergeCells count="8">
    <mergeCell ref="S9:U9"/>
    <mergeCell ref="W9:Y9"/>
    <mergeCell ref="B9:B10"/>
    <mergeCell ref="B8:Y8"/>
    <mergeCell ref="G9:I9"/>
    <mergeCell ref="K9:M9"/>
    <mergeCell ref="O9:Q9"/>
    <mergeCell ref="C9:E9"/>
  </mergeCells>
  <printOptions/>
  <pageMargins left="0.7" right="0.7" top="0.75" bottom="0.75" header="0.3" footer="0.3"/>
  <pageSetup horizontalDpi="600" verticalDpi="600" orientation="portrait" paperSize="9" scale="30" r:id="rId2"/>
  <ignoredErrors>
    <ignoredError sqref="C11 D11 G11 H11 E12 E15 E18 E30 E27 E24 E21" evalError="1"/>
    <ignoredError sqref="C14 D14 C17 D17 D29 C29 C20 D20 C26 D26 D23 C23" evalError="1" formula="1"/>
  </ignoredErrors>
  <drawing r:id="rId1"/>
</worksheet>
</file>

<file path=xl/worksheets/sheet5.xml><?xml version="1.0" encoding="utf-8"?>
<worksheet xmlns="http://schemas.openxmlformats.org/spreadsheetml/2006/main" xmlns:r="http://schemas.openxmlformats.org/officeDocument/2006/relationships">
  <dimension ref="A1:AE42"/>
  <sheetViews>
    <sheetView zoomScale="85" zoomScaleNormal="85" zoomScaleSheetLayoutView="100" zoomScalePageLayoutView="0" workbookViewId="0" topLeftCell="A1">
      <selection activeCell="B41" sqref="B41"/>
    </sheetView>
  </sheetViews>
  <sheetFormatPr defaultColWidth="11.421875" defaultRowHeight="15"/>
  <cols>
    <col min="1" max="1" width="5.140625" style="15" customWidth="1"/>
    <col min="2" max="2" width="58.421875" style="15" customWidth="1"/>
    <col min="3" max="5" width="10.7109375" style="15" customWidth="1"/>
    <col min="6" max="7" width="0" style="15" hidden="1" customWidth="1"/>
    <col min="8" max="16384" width="11.421875" style="15" customWidth="1"/>
  </cols>
  <sheetData>
    <row r="1" spans="1:5" ht="12.75">
      <c r="A1" s="13"/>
      <c r="B1" s="13"/>
      <c r="C1" s="13"/>
      <c r="D1" s="13"/>
      <c r="E1" s="13"/>
    </row>
    <row r="2" spans="1:5" ht="12.75">
      <c r="A2" s="13"/>
      <c r="B2" s="13"/>
      <c r="C2" s="13"/>
      <c r="D2" s="13"/>
      <c r="E2" s="13"/>
    </row>
    <row r="3" spans="1:5" ht="12.75">
      <c r="A3" s="13"/>
      <c r="B3" s="13"/>
      <c r="C3" s="13"/>
      <c r="D3" s="13"/>
      <c r="E3" s="13"/>
    </row>
    <row r="4" spans="1:5" ht="12.75">
      <c r="A4" s="13"/>
      <c r="B4" s="13"/>
      <c r="C4" s="13"/>
      <c r="D4" s="13"/>
      <c r="E4" s="13"/>
    </row>
    <row r="5" spans="1:5" ht="12.75">
      <c r="A5" s="13"/>
      <c r="B5" s="13"/>
      <c r="C5" s="13"/>
      <c r="D5" s="13"/>
      <c r="E5" s="13"/>
    </row>
    <row r="6" spans="1:5" s="57" customFormat="1" ht="15">
      <c r="A6" s="55"/>
      <c r="B6" s="74" t="s">
        <v>19</v>
      </c>
      <c r="C6" s="75"/>
      <c r="D6" s="75"/>
      <c r="E6" s="75"/>
    </row>
    <row r="7" spans="1:5" s="57" customFormat="1" ht="15">
      <c r="A7" s="55"/>
      <c r="B7" s="237" t="s">
        <v>29</v>
      </c>
      <c r="C7" s="237"/>
      <c r="D7" s="237"/>
      <c r="E7" s="237"/>
    </row>
    <row r="8" spans="1:5" s="57" customFormat="1" ht="15">
      <c r="A8" s="55"/>
      <c r="B8" s="241" t="s">
        <v>76</v>
      </c>
      <c r="C8" s="241"/>
      <c r="D8" s="241"/>
      <c r="E8" s="241"/>
    </row>
    <row r="9" spans="1:5" ht="34.5" customHeight="1">
      <c r="A9" s="13"/>
      <c r="B9" s="234" t="s">
        <v>10</v>
      </c>
      <c r="C9" s="232" t="s">
        <v>82</v>
      </c>
      <c r="D9" s="232"/>
      <c r="E9" s="232"/>
    </row>
    <row r="10" spans="1:5" ht="38.25">
      <c r="A10" s="13"/>
      <c r="B10" s="235"/>
      <c r="C10" s="18">
        <v>2014</v>
      </c>
      <c r="D10" s="18">
        <v>2015</v>
      </c>
      <c r="E10" s="200" t="s">
        <v>92</v>
      </c>
    </row>
    <row r="11" spans="1:5" ht="15" customHeight="1">
      <c r="A11" s="13"/>
      <c r="B11" s="92" t="s">
        <v>23</v>
      </c>
      <c r="C11" s="93">
        <f>+C12+C13</f>
        <v>10624708</v>
      </c>
      <c r="D11" s="93">
        <f>+D12+D13</f>
        <v>10508697</v>
      </c>
      <c r="E11" s="94"/>
    </row>
    <row r="12" spans="1:9" ht="15" customHeight="1">
      <c r="A12" s="13"/>
      <c r="B12" s="23" t="s">
        <v>56</v>
      </c>
      <c r="C12" s="95">
        <f>+C15+C18+C21+C24+C27+C30+C33+C36</f>
        <v>10100142</v>
      </c>
      <c r="D12" s="95">
        <f>+D15+D18+D21+D24+D27+D30+D33+D36</f>
        <v>10050393</v>
      </c>
      <c r="E12" s="25">
        <f>+D12/C12*100-100</f>
        <v>-0.4925574313707699</v>
      </c>
      <c r="I12" s="96"/>
    </row>
    <row r="13" spans="1:5" ht="15" customHeight="1">
      <c r="A13" s="13"/>
      <c r="B13" s="23" t="s">
        <v>58</v>
      </c>
      <c r="C13" s="95">
        <f>+C16+C19+C22+C25+C28+C31+C34+C37</f>
        <v>524566</v>
      </c>
      <c r="D13" s="95">
        <f>+D16+D19+D22+D25+D28+D31+D34+D37</f>
        <v>458304</v>
      </c>
      <c r="E13" s="97"/>
    </row>
    <row r="14" spans="1:5" s="35" customFormat="1" ht="15" customHeight="1">
      <c r="A14" s="14"/>
      <c r="B14" s="82" t="s">
        <v>6</v>
      </c>
      <c r="C14" s="21">
        <f>+C15+C16</f>
        <v>6543908</v>
      </c>
      <c r="D14" s="21">
        <f>+D15+D16</f>
        <v>6688716</v>
      </c>
      <c r="E14" s="31"/>
    </row>
    <row r="15" spans="1:5" ht="15" customHeight="1">
      <c r="A15" s="13"/>
      <c r="B15" s="36" t="s">
        <v>56</v>
      </c>
      <c r="C15" s="40">
        <v>6232182</v>
      </c>
      <c r="D15" s="40">
        <v>6284646</v>
      </c>
      <c r="E15" s="25">
        <f>+D15/C15*100-100</f>
        <v>0.8418239390313147</v>
      </c>
    </row>
    <row r="16" spans="1:5" ht="15" customHeight="1">
      <c r="A16" s="13"/>
      <c r="B16" s="36" t="s">
        <v>58</v>
      </c>
      <c r="C16" s="40">
        <v>311726</v>
      </c>
      <c r="D16" s="40">
        <v>404070</v>
      </c>
      <c r="E16" s="25"/>
    </row>
    <row r="17" spans="1:5" s="35" customFormat="1" ht="15" customHeight="1">
      <c r="A17" s="14"/>
      <c r="B17" s="82" t="s">
        <v>37</v>
      </c>
      <c r="C17" s="21">
        <f>+C18+C19</f>
        <v>95007</v>
      </c>
      <c r="D17" s="21">
        <f>+D18+D19</f>
        <v>98770</v>
      </c>
      <c r="E17" s="31"/>
    </row>
    <row r="18" spans="1:5" ht="15" customHeight="1">
      <c r="A18" s="13"/>
      <c r="B18" s="36" t="s">
        <v>56</v>
      </c>
      <c r="C18" s="40">
        <v>95007</v>
      </c>
      <c r="D18" s="40">
        <v>96500</v>
      </c>
      <c r="E18" s="25">
        <f>+D18/C18*100-100</f>
        <v>1.5714631553464358</v>
      </c>
    </row>
    <row r="19" spans="1:5" ht="15" customHeight="1">
      <c r="A19" s="13"/>
      <c r="B19" s="36" t="s">
        <v>58</v>
      </c>
      <c r="C19" s="40">
        <v>0</v>
      </c>
      <c r="D19" s="40">
        <v>2270</v>
      </c>
      <c r="E19" s="25"/>
    </row>
    <row r="20" spans="1:5" s="35" customFormat="1" ht="15" customHeight="1">
      <c r="A20" s="14"/>
      <c r="B20" s="82" t="s">
        <v>93</v>
      </c>
      <c r="C20" s="21">
        <f>+C21+C22</f>
        <v>379166</v>
      </c>
      <c r="D20" s="21">
        <f>+D21+D22</f>
        <v>394478</v>
      </c>
      <c r="E20" s="31"/>
    </row>
    <row r="21" spans="1:5" ht="15" customHeight="1">
      <c r="A21" s="13"/>
      <c r="B21" s="36" t="s">
        <v>56</v>
      </c>
      <c r="C21" s="40">
        <v>360325</v>
      </c>
      <c r="D21" s="40">
        <v>387299</v>
      </c>
      <c r="E21" s="25">
        <f>+D21/C21*100-100</f>
        <v>7.486019565669878</v>
      </c>
    </row>
    <row r="22" spans="1:5" ht="15" customHeight="1">
      <c r="A22" s="13"/>
      <c r="B22" s="36" t="s">
        <v>58</v>
      </c>
      <c r="C22" s="40">
        <v>18841</v>
      </c>
      <c r="D22" s="40">
        <v>7179</v>
      </c>
      <c r="E22" s="25"/>
    </row>
    <row r="23" spans="1:5" s="35" customFormat="1" ht="15" customHeight="1">
      <c r="A23" s="14"/>
      <c r="B23" s="82" t="s">
        <v>7</v>
      </c>
      <c r="C23" s="21">
        <f>+C24+C25</f>
        <v>17349</v>
      </c>
      <c r="D23" s="21">
        <f>+D24+D25</f>
        <v>10108</v>
      </c>
      <c r="E23" s="31"/>
    </row>
    <row r="24" spans="1:5" ht="15" customHeight="1">
      <c r="A24" s="13"/>
      <c r="B24" s="36" t="s">
        <v>56</v>
      </c>
      <c r="C24" s="40">
        <v>8660</v>
      </c>
      <c r="D24" s="40">
        <v>9875</v>
      </c>
      <c r="E24" s="25">
        <f>+D24/C24*100-100</f>
        <v>14.030023094688218</v>
      </c>
    </row>
    <row r="25" spans="1:5" ht="15" customHeight="1">
      <c r="A25" s="13"/>
      <c r="B25" s="36" t="s">
        <v>58</v>
      </c>
      <c r="C25" s="40">
        <v>8689</v>
      </c>
      <c r="D25" s="40">
        <v>233</v>
      </c>
      <c r="E25" s="25"/>
    </row>
    <row r="26" spans="1:5" s="35" customFormat="1" ht="15" customHeight="1">
      <c r="A26" s="14"/>
      <c r="B26" s="82" t="s">
        <v>72</v>
      </c>
      <c r="C26" s="21">
        <f>+C27+C28</f>
        <v>60502</v>
      </c>
      <c r="D26" s="21">
        <f>+D27+D28</f>
        <v>47640</v>
      </c>
      <c r="E26" s="31"/>
    </row>
    <row r="27" spans="1:5" ht="15" customHeight="1">
      <c r="A27" s="13"/>
      <c r="B27" s="36" t="s">
        <v>56</v>
      </c>
      <c r="C27" s="40">
        <v>38252</v>
      </c>
      <c r="D27" s="40">
        <v>35602</v>
      </c>
      <c r="E27" s="25">
        <f>+D27/C27*100-100</f>
        <v>-6.927742340269788</v>
      </c>
    </row>
    <row r="28" spans="1:5" ht="15" customHeight="1">
      <c r="A28" s="13"/>
      <c r="B28" s="36" t="s">
        <v>58</v>
      </c>
      <c r="C28" s="40">
        <v>22250</v>
      </c>
      <c r="D28" s="40">
        <v>12038</v>
      </c>
      <c r="E28" s="25"/>
    </row>
    <row r="29" spans="1:5" s="35" customFormat="1" ht="25.5">
      <c r="A29" s="14"/>
      <c r="B29" s="82" t="s">
        <v>8</v>
      </c>
      <c r="C29" s="21">
        <f>+C30+C31</f>
        <v>2290581</v>
      </c>
      <c r="D29" s="21">
        <f>+D30+D31</f>
        <v>2073716</v>
      </c>
      <c r="E29" s="31"/>
    </row>
    <row r="30" spans="1:5" ht="15" customHeight="1">
      <c r="A30" s="13"/>
      <c r="B30" s="36" t="s">
        <v>56</v>
      </c>
      <c r="C30" s="40">
        <v>2193495</v>
      </c>
      <c r="D30" s="40">
        <v>2061532</v>
      </c>
      <c r="E30" s="25">
        <f>+D30/C30*100-100</f>
        <v>-6.016106715538456</v>
      </c>
    </row>
    <row r="31" spans="1:5" ht="15" customHeight="1">
      <c r="A31" s="13"/>
      <c r="B31" s="36" t="s">
        <v>58</v>
      </c>
      <c r="C31" s="40">
        <v>97086</v>
      </c>
      <c r="D31" s="40">
        <v>12184</v>
      </c>
      <c r="E31" s="25"/>
    </row>
    <row r="32" spans="1:5" s="35" customFormat="1" ht="15" customHeight="1">
      <c r="A32" s="14"/>
      <c r="B32" s="82" t="s">
        <v>9</v>
      </c>
      <c r="C32" s="21">
        <f>+C33+C34</f>
        <v>1198730</v>
      </c>
      <c r="D32" s="21">
        <f>+D33+D34</f>
        <v>1156033</v>
      </c>
      <c r="E32" s="31"/>
    </row>
    <row r="33" spans="1:5" ht="15" customHeight="1">
      <c r="A33" s="13"/>
      <c r="B33" s="36" t="s">
        <v>56</v>
      </c>
      <c r="C33" s="40">
        <v>1132756</v>
      </c>
      <c r="D33" s="40">
        <v>1135703</v>
      </c>
      <c r="E33" s="25">
        <f>+D33/C33*100-100</f>
        <v>0.26016194131834425</v>
      </c>
    </row>
    <row r="34" spans="1:5" ht="15" customHeight="1">
      <c r="A34" s="13"/>
      <c r="B34" s="36" t="s">
        <v>58</v>
      </c>
      <c r="C34" s="40">
        <v>65974</v>
      </c>
      <c r="D34" s="40">
        <v>20330</v>
      </c>
      <c r="E34" s="25"/>
    </row>
    <row r="35" spans="1:5" s="35" customFormat="1" ht="15" customHeight="1">
      <c r="A35" s="14"/>
      <c r="B35" s="82" t="s">
        <v>73</v>
      </c>
      <c r="C35" s="44">
        <f>+C36+C37</f>
        <v>39465</v>
      </c>
      <c r="D35" s="44">
        <f>+D36+D37</f>
        <v>39236</v>
      </c>
      <c r="E35" s="31"/>
    </row>
    <row r="36" spans="1:5" ht="15" customHeight="1">
      <c r="A36" s="13"/>
      <c r="B36" s="36" t="s">
        <v>56</v>
      </c>
      <c r="C36" s="40">
        <v>39465</v>
      </c>
      <c r="D36" s="40">
        <v>39236</v>
      </c>
      <c r="E36" s="25">
        <f>+D36/C36*100-100</f>
        <v>-0.5802609907512988</v>
      </c>
    </row>
    <row r="37" spans="1:5" ht="15" customHeight="1">
      <c r="A37" s="13"/>
      <c r="B37" s="46" t="s">
        <v>58</v>
      </c>
      <c r="C37" s="47">
        <v>0</v>
      </c>
      <c r="D37" s="47">
        <v>0</v>
      </c>
      <c r="E37" s="98"/>
    </row>
    <row r="38" spans="1:5" s="60" customFormat="1" ht="11.25">
      <c r="A38" s="59"/>
      <c r="B38" s="159" t="s">
        <v>75</v>
      </c>
      <c r="C38" s="59"/>
      <c r="D38" s="59"/>
      <c r="E38" s="59"/>
    </row>
    <row r="39" spans="1:31" s="60" customFormat="1" ht="11.25">
      <c r="A39" s="59"/>
      <c r="B39" s="59" t="s">
        <v>80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31" s="60" customFormat="1" ht="23.25" customHeight="1">
      <c r="A40" s="59"/>
      <c r="B40" s="239" t="s">
        <v>97</v>
      </c>
      <c r="C40" s="240"/>
      <c r="D40" s="240"/>
      <c r="E40" s="240"/>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row>
    <row r="41" spans="1:31" s="60" customFormat="1" ht="11.25">
      <c r="A41" s="59"/>
      <c r="B41" s="59" t="s">
        <v>99</v>
      </c>
      <c r="C41" s="207"/>
      <c r="D41" s="207"/>
      <c r="E41" s="207"/>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row>
    <row r="42" spans="1:14" s="60" customFormat="1" ht="11.25">
      <c r="A42" s="59"/>
      <c r="B42" s="59" t="s">
        <v>77</v>
      </c>
      <c r="C42" s="59"/>
      <c r="D42" s="59"/>
      <c r="E42" s="59"/>
      <c r="F42" s="59"/>
      <c r="G42" s="59"/>
      <c r="H42" s="59"/>
      <c r="I42" s="59"/>
      <c r="J42" s="59"/>
      <c r="K42" s="59"/>
      <c r="L42" s="59"/>
      <c r="M42" s="59"/>
      <c r="N42" s="59"/>
    </row>
  </sheetData>
  <sheetProtection/>
  <mergeCells count="5">
    <mergeCell ref="B40:E40"/>
    <mergeCell ref="B7:E7"/>
    <mergeCell ref="B9:B10"/>
    <mergeCell ref="B8:E8"/>
    <mergeCell ref="C9:E9"/>
  </mergeCells>
  <printOptions/>
  <pageMargins left="0.7" right="0.7" top="0.75" bottom="0.75" header="0.3" footer="0.3"/>
  <pageSetup horizontalDpi="600" verticalDpi="600" orientation="portrait" paperSize="9" scale="48" r:id="rId2"/>
  <colBreaks count="1" manualBreakCount="1">
    <brk id="5" max="39" man="1"/>
  </colBreaks>
  <ignoredErrors>
    <ignoredError sqref="C11:C13 D11:D13 E12 E15 E18 E21 E24 E27 E30 E33 E36" evalError="1"/>
  </ignoredErrors>
  <drawing r:id="rId1"/>
</worksheet>
</file>

<file path=xl/worksheets/sheet6.xml><?xml version="1.0" encoding="utf-8"?>
<worksheet xmlns="http://schemas.openxmlformats.org/spreadsheetml/2006/main" xmlns:r="http://schemas.openxmlformats.org/officeDocument/2006/relationships">
  <dimension ref="A1:AX38"/>
  <sheetViews>
    <sheetView zoomScale="85" zoomScaleNormal="85" zoomScaleSheetLayoutView="100" zoomScalePageLayoutView="0" workbookViewId="0" topLeftCell="A1">
      <selection activeCell="L21" sqref="L21"/>
    </sheetView>
  </sheetViews>
  <sheetFormatPr defaultColWidth="11.421875" defaultRowHeight="15"/>
  <cols>
    <col min="1" max="1" width="5.140625" style="101" customWidth="1"/>
    <col min="2" max="2" width="20.7109375" style="101" customWidth="1"/>
    <col min="3" max="4" width="11.421875" style="101" customWidth="1"/>
    <col min="5" max="5" width="13.28125" style="101" customWidth="1"/>
    <col min="6" max="6" width="2.7109375" style="101" customWidth="1"/>
    <col min="7" max="8" width="11.421875" style="101" customWidth="1"/>
    <col min="9" max="9" width="10.7109375" style="101" customWidth="1"/>
    <col min="10" max="10" width="2.7109375" style="101" customWidth="1"/>
    <col min="11" max="12" width="11.421875" style="101" customWidth="1"/>
    <col min="13" max="13" width="12.28125" style="101" customWidth="1"/>
    <col min="14" max="14" width="2.7109375" style="101" customWidth="1"/>
    <col min="15" max="16" width="10.7109375" style="101" customWidth="1"/>
    <col min="17" max="17" width="5.7109375" style="101" customWidth="1"/>
    <col min="18" max="20" width="10.7109375" style="101" customWidth="1"/>
    <col min="21" max="21" width="2.7109375" style="101" customWidth="1"/>
    <col min="22" max="24" width="10.7109375" style="101" customWidth="1"/>
    <col min="25" max="25" width="5.7109375" style="101" customWidth="1"/>
    <col min="26" max="28" width="10.7109375" style="101" customWidth="1"/>
    <col min="29" max="29" width="2.7109375" style="101" customWidth="1"/>
    <col min="30" max="32" width="10.7109375" style="101" customWidth="1"/>
    <col min="33" max="33" width="5.7109375" style="101" customWidth="1"/>
    <col min="34" max="36" width="10.7109375" style="101" customWidth="1"/>
    <col min="37" max="37" width="2.7109375" style="101" customWidth="1"/>
    <col min="38" max="40" width="10.7109375" style="101" customWidth="1"/>
    <col min="41" max="41" width="5.7109375" style="101" customWidth="1"/>
    <col min="42" max="44" width="10.7109375" style="101" customWidth="1"/>
    <col min="45" max="45" width="2.7109375" style="101" customWidth="1"/>
    <col min="46" max="48" width="10.7109375" style="101" customWidth="1"/>
    <col min="49" max="16384" width="11.421875" style="101" customWidth="1"/>
  </cols>
  <sheetData>
    <row r="1" spans="1:48" ht="12.7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row>
    <row r="2" spans="1:48" ht="12.7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row>
    <row r="3" spans="1:48" ht="12.7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row>
    <row r="4" spans="1:48" ht="12.7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row>
    <row r="5" spans="1:48" ht="12.7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row>
    <row r="6" spans="1:48" ht="15">
      <c r="A6" s="100"/>
      <c r="B6" s="102" t="s">
        <v>19</v>
      </c>
      <c r="C6" s="103"/>
      <c r="D6" s="103"/>
      <c r="E6" s="103"/>
      <c r="F6" s="103"/>
      <c r="G6" s="103"/>
      <c r="H6" s="103"/>
      <c r="I6" s="103"/>
      <c r="J6" s="103"/>
      <c r="K6" s="103"/>
      <c r="L6" s="103"/>
      <c r="M6" s="103"/>
      <c r="N6" s="102"/>
      <c r="O6" s="102"/>
      <c r="P6" s="104"/>
      <c r="Q6" s="104"/>
      <c r="R6" s="102"/>
      <c r="S6" s="104"/>
      <c r="T6" s="104"/>
      <c r="U6" s="104"/>
      <c r="V6" s="104"/>
      <c r="W6" s="104"/>
      <c r="X6" s="104"/>
      <c r="Y6" s="105"/>
      <c r="Z6" s="100"/>
      <c r="AA6" s="100"/>
      <c r="AB6" s="100"/>
      <c r="AC6" s="100"/>
      <c r="AD6" s="100"/>
      <c r="AE6" s="100"/>
      <c r="AF6" s="100"/>
      <c r="AG6" s="100"/>
      <c r="AH6" s="100"/>
      <c r="AI6" s="100"/>
      <c r="AJ6" s="100"/>
      <c r="AK6" s="100"/>
      <c r="AL6" s="100"/>
      <c r="AM6" s="100"/>
      <c r="AN6" s="100"/>
      <c r="AO6" s="100"/>
      <c r="AP6" s="100"/>
      <c r="AQ6" s="100"/>
      <c r="AR6" s="100"/>
      <c r="AS6" s="100"/>
      <c r="AT6" s="100"/>
      <c r="AU6" s="100"/>
      <c r="AV6" s="100"/>
    </row>
    <row r="7" spans="1:48" ht="15">
      <c r="A7" s="100"/>
      <c r="B7" s="243" t="s">
        <v>38</v>
      </c>
      <c r="C7" s="243"/>
      <c r="D7" s="243"/>
      <c r="E7" s="243"/>
      <c r="F7" s="243"/>
      <c r="G7" s="243"/>
      <c r="H7" s="243"/>
      <c r="I7" s="243"/>
      <c r="J7" s="243"/>
      <c r="K7" s="243"/>
      <c r="L7" s="243"/>
      <c r="M7" s="243"/>
      <c r="N7" s="243"/>
      <c r="O7" s="243"/>
      <c r="P7" s="243"/>
      <c r="Q7" s="243"/>
      <c r="R7" s="243"/>
      <c r="S7" s="243"/>
      <c r="T7" s="243"/>
      <c r="U7" s="243"/>
      <c r="V7" s="243"/>
      <c r="W7" s="243"/>
      <c r="X7" s="243"/>
      <c r="Y7" s="106"/>
      <c r="Z7" s="100"/>
      <c r="AA7" s="100"/>
      <c r="AB7" s="100"/>
      <c r="AC7" s="100"/>
      <c r="AD7" s="100"/>
      <c r="AE7" s="100"/>
      <c r="AF7" s="100"/>
      <c r="AG7" s="100"/>
      <c r="AH7" s="100"/>
      <c r="AI7" s="100"/>
      <c r="AJ7" s="100"/>
      <c r="AK7" s="100"/>
      <c r="AL7" s="100"/>
      <c r="AM7" s="100"/>
      <c r="AN7" s="100"/>
      <c r="AO7" s="107"/>
      <c r="AP7" s="100"/>
      <c r="AQ7" s="100"/>
      <c r="AR7" s="100"/>
      <c r="AS7" s="100"/>
      <c r="AT7" s="100"/>
      <c r="AU7" s="100"/>
      <c r="AV7" s="100"/>
    </row>
    <row r="8" spans="1:48" ht="15">
      <c r="A8" s="100"/>
      <c r="B8" s="198" t="s">
        <v>76</v>
      </c>
      <c r="C8" s="198"/>
      <c r="D8" s="198"/>
      <c r="E8" s="198"/>
      <c r="F8" s="198"/>
      <c r="G8" s="198"/>
      <c r="H8" s="198"/>
      <c r="I8" s="198"/>
      <c r="J8" s="198"/>
      <c r="K8" s="198"/>
      <c r="L8" s="198"/>
      <c r="M8" s="198"/>
      <c r="N8" s="198"/>
      <c r="O8" s="198"/>
      <c r="P8" s="198"/>
      <c r="Q8" s="198"/>
      <c r="R8" s="198"/>
      <c r="S8" s="198"/>
      <c r="T8" s="198"/>
      <c r="U8" s="198"/>
      <c r="V8" s="198"/>
      <c r="W8" s="198"/>
      <c r="X8" s="198"/>
      <c r="Y8" s="106"/>
      <c r="Z8" s="100"/>
      <c r="AA8" s="100"/>
      <c r="AB8" s="100"/>
      <c r="AC8" s="100"/>
      <c r="AD8" s="100"/>
      <c r="AE8" s="100"/>
      <c r="AF8" s="100"/>
      <c r="AG8" s="107"/>
      <c r="AH8" s="100"/>
      <c r="AI8" s="100"/>
      <c r="AJ8" s="100"/>
      <c r="AK8" s="100"/>
      <c r="AL8" s="100"/>
      <c r="AM8" s="100"/>
      <c r="AN8" s="100"/>
      <c r="AO8" s="107"/>
      <c r="AP8" s="100"/>
      <c r="AQ8" s="100"/>
      <c r="AR8" s="100"/>
      <c r="AS8" s="100"/>
      <c r="AT8" s="100"/>
      <c r="AU8" s="100"/>
      <c r="AV8" s="100"/>
    </row>
    <row r="9" spans="1:48" ht="34.5" customHeight="1">
      <c r="A9" s="100"/>
      <c r="B9" s="244" t="s">
        <v>0</v>
      </c>
      <c r="C9" s="238" t="s">
        <v>100</v>
      </c>
      <c r="D9" s="238"/>
      <c r="E9" s="238"/>
      <c r="F9" s="238"/>
      <c r="G9" s="238"/>
      <c r="H9" s="238"/>
      <c r="I9" s="238"/>
      <c r="J9" s="238"/>
      <c r="K9" s="238"/>
      <c r="L9" s="238"/>
      <c r="M9" s="238"/>
      <c r="N9" s="108"/>
      <c r="O9" s="244" t="s">
        <v>68</v>
      </c>
      <c r="P9" s="244"/>
      <c r="Q9" s="108"/>
      <c r="R9" s="242" t="s">
        <v>83</v>
      </c>
      <c r="S9" s="242"/>
      <c r="T9" s="242"/>
      <c r="U9" s="242"/>
      <c r="V9" s="242"/>
      <c r="W9" s="242"/>
      <c r="X9" s="242"/>
      <c r="Y9" s="108"/>
      <c r="Z9" s="242" t="s">
        <v>84</v>
      </c>
      <c r="AA9" s="242"/>
      <c r="AB9" s="242"/>
      <c r="AC9" s="242"/>
      <c r="AD9" s="242"/>
      <c r="AE9" s="242"/>
      <c r="AF9" s="242"/>
      <c r="AG9" s="108"/>
      <c r="AH9" s="242" t="s">
        <v>85</v>
      </c>
      <c r="AI9" s="242"/>
      <c r="AJ9" s="242"/>
      <c r="AK9" s="242"/>
      <c r="AL9" s="242"/>
      <c r="AM9" s="242"/>
      <c r="AN9" s="242"/>
      <c r="AO9" s="108"/>
      <c r="AP9" s="242" t="s">
        <v>86</v>
      </c>
      <c r="AQ9" s="242"/>
      <c r="AR9" s="242"/>
      <c r="AS9" s="242"/>
      <c r="AT9" s="242"/>
      <c r="AU9" s="242"/>
      <c r="AV9" s="242"/>
    </row>
    <row r="10" spans="1:48" ht="34.5" customHeight="1">
      <c r="A10" s="100"/>
      <c r="B10" s="245"/>
      <c r="C10" s="238" t="s">
        <v>71</v>
      </c>
      <c r="D10" s="238"/>
      <c r="E10" s="238"/>
      <c r="F10" s="108"/>
      <c r="G10" s="242" t="s">
        <v>39</v>
      </c>
      <c r="H10" s="242"/>
      <c r="I10" s="242"/>
      <c r="J10" s="108"/>
      <c r="K10" s="242" t="s">
        <v>40</v>
      </c>
      <c r="L10" s="242"/>
      <c r="M10" s="242"/>
      <c r="N10" s="109"/>
      <c r="O10" s="246"/>
      <c r="P10" s="246"/>
      <c r="Q10" s="109"/>
      <c r="R10" s="242" t="s">
        <v>39</v>
      </c>
      <c r="S10" s="242"/>
      <c r="T10" s="242"/>
      <c r="U10" s="108"/>
      <c r="V10" s="242" t="s">
        <v>40</v>
      </c>
      <c r="W10" s="242"/>
      <c r="X10" s="242"/>
      <c r="Y10" s="109"/>
      <c r="Z10" s="242" t="s">
        <v>39</v>
      </c>
      <c r="AA10" s="242"/>
      <c r="AB10" s="242"/>
      <c r="AC10" s="108"/>
      <c r="AD10" s="242" t="s">
        <v>40</v>
      </c>
      <c r="AE10" s="242"/>
      <c r="AF10" s="242"/>
      <c r="AG10" s="109"/>
      <c r="AH10" s="242" t="s">
        <v>39</v>
      </c>
      <c r="AI10" s="242"/>
      <c r="AJ10" s="242"/>
      <c r="AK10" s="108"/>
      <c r="AL10" s="242" t="s">
        <v>40</v>
      </c>
      <c r="AM10" s="242"/>
      <c r="AN10" s="242"/>
      <c r="AO10" s="109"/>
      <c r="AP10" s="242" t="s">
        <v>39</v>
      </c>
      <c r="AQ10" s="242"/>
      <c r="AR10" s="242"/>
      <c r="AS10" s="108"/>
      <c r="AT10" s="242" t="s">
        <v>40</v>
      </c>
      <c r="AU10" s="242"/>
      <c r="AV10" s="242"/>
    </row>
    <row r="11" spans="1:48" ht="45.75" customHeight="1">
      <c r="A11" s="100"/>
      <c r="B11" s="246"/>
      <c r="C11" s="110">
        <v>2014</v>
      </c>
      <c r="D11" s="110">
        <v>2015</v>
      </c>
      <c r="E11" s="200" t="s">
        <v>92</v>
      </c>
      <c r="F11" s="110"/>
      <c r="G11" s="110">
        <v>2014</v>
      </c>
      <c r="H11" s="109">
        <v>2015</v>
      </c>
      <c r="I11" s="200" t="s">
        <v>92</v>
      </c>
      <c r="J11" s="109"/>
      <c r="K11" s="109">
        <v>2014</v>
      </c>
      <c r="L11" s="109">
        <v>2015</v>
      </c>
      <c r="M11" s="200" t="s">
        <v>92</v>
      </c>
      <c r="N11" s="109"/>
      <c r="O11" s="109">
        <v>2014</v>
      </c>
      <c r="P11" s="109">
        <v>2015</v>
      </c>
      <c r="Q11" s="109"/>
      <c r="R11" s="109">
        <v>2014</v>
      </c>
      <c r="S11" s="110">
        <v>2015</v>
      </c>
      <c r="T11" s="200" t="s">
        <v>92</v>
      </c>
      <c r="U11" s="109"/>
      <c r="V11" s="110">
        <v>2014</v>
      </c>
      <c r="W11" s="110">
        <v>2015</v>
      </c>
      <c r="X11" s="200" t="s">
        <v>92</v>
      </c>
      <c r="Y11" s="109"/>
      <c r="Z11" s="110">
        <v>2014</v>
      </c>
      <c r="AA11" s="110">
        <v>2015</v>
      </c>
      <c r="AB11" s="200" t="s">
        <v>92</v>
      </c>
      <c r="AC11" s="109"/>
      <c r="AD11" s="110">
        <v>2014</v>
      </c>
      <c r="AE11" s="110">
        <v>2015</v>
      </c>
      <c r="AF11" s="200" t="s">
        <v>92</v>
      </c>
      <c r="AG11" s="109"/>
      <c r="AH11" s="110">
        <v>2014</v>
      </c>
      <c r="AI11" s="110">
        <v>2015</v>
      </c>
      <c r="AJ11" s="200" t="s">
        <v>92</v>
      </c>
      <c r="AK11" s="110"/>
      <c r="AL11" s="110">
        <v>2014</v>
      </c>
      <c r="AM11" s="110">
        <v>2015</v>
      </c>
      <c r="AN11" s="200" t="s">
        <v>92</v>
      </c>
      <c r="AO11" s="109"/>
      <c r="AP11" s="110">
        <v>2014</v>
      </c>
      <c r="AQ11" s="110">
        <v>2015</v>
      </c>
      <c r="AR11" s="200" t="s">
        <v>92</v>
      </c>
      <c r="AS11" s="110"/>
      <c r="AT11" s="110">
        <v>2014</v>
      </c>
      <c r="AU11" s="110">
        <v>2015</v>
      </c>
      <c r="AV11" s="200" t="s">
        <v>92</v>
      </c>
    </row>
    <row r="12" spans="1:48" ht="15" customHeight="1">
      <c r="A12" s="100"/>
      <c r="B12" s="111" t="s">
        <v>23</v>
      </c>
      <c r="C12" s="112">
        <f>+C13+C14</f>
        <v>10602691</v>
      </c>
      <c r="D12" s="112">
        <f>+D13+D14</f>
        <v>10508464</v>
      </c>
      <c r="E12" s="113"/>
      <c r="F12" s="112"/>
      <c r="G12" s="112">
        <f>+G13+G14</f>
        <v>4692715</v>
      </c>
      <c r="H12" s="115">
        <f>+H13+H14</f>
        <v>5021331</v>
      </c>
      <c r="I12" s="113"/>
      <c r="J12" s="113"/>
      <c r="K12" s="115">
        <f>+K13+K14</f>
        <v>5909976</v>
      </c>
      <c r="L12" s="115">
        <f>+L13+L14</f>
        <v>5487133</v>
      </c>
      <c r="M12" s="113"/>
      <c r="N12" s="188"/>
      <c r="O12" s="205">
        <v>24.4</v>
      </c>
      <c r="P12" s="205">
        <v>25.8</v>
      </c>
      <c r="Q12" s="115"/>
      <c r="R12" s="115">
        <f>+R13+R14</f>
        <v>2020852</v>
      </c>
      <c r="S12" s="112">
        <f>+S13+S14</f>
        <v>2387675</v>
      </c>
      <c r="T12" s="112"/>
      <c r="U12" s="115"/>
      <c r="V12" s="112">
        <f>+V13+V14</f>
        <v>5140892</v>
      </c>
      <c r="W12" s="112">
        <f>+W13+W14</f>
        <v>4889557</v>
      </c>
      <c r="X12" s="112"/>
      <c r="Y12" s="115"/>
      <c r="Z12" s="112">
        <f>+Z13+Z14</f>
        <v>1716171</v>
      </c>
      <c r="AA12" s="112">
        <f>+AA13+AA14</f>
        <v>1556726</v>
      </c>
      <c r="AB12" s="112"/>
      <c r="AC12" s="115"/>
      <c r="AD12" s="112">
        <f>+AD13+AD14</f>
        <v>663975</v>
      </c>
      <c r="AE12" s="112">
        <f>+AE13+AE14</f>
        <v>563925</v>
      </c>
      <c r="AF12" s="112"/>
      <c r="AG12" s="115"/>
      <c r="AH12" s="112">
        <f>+AH13+AH14</f>
        <v>947961</v>
      </c>
      <c r="AI12" s="112">
        <f>+AI13+AI14</f>
        <v>1072935</v>
      </c>
      <c r="AJ12" s="112"/>
      <c r="AK12" s="112"/>
      <c r="AL12" s="112">
        <f>+AL13+AL14</f>
        <v>100821</v>
      </c>
      <c r="AM12" s="112">
        <f>+AM13+AM14</f>
        <v>33651</v>
      </c>
      <c r="AN12" s="112"/>
      <c r="AO12" s="115"/>
      <c r="AP12" s="112">
        <f>+AP13+AP14</f>
        <v>7731</v>
      </c>
      <c r="AQ12" s="112">
        <f>+AQ13+AQ14</f>
        <v>3995</v>
      </c>
      <c r="AR12" s="112"/>
      <c r="AS12" s="112"/>
      <c r="AT12" s="112">
        <f>+AT13+AT14</f>
        <v>4288</v>
      </c>
      <c r="AU12" s="112">
        <f>+AU13+AU14</f>
        <v>0</v>
      </c>
      <c r="AV12" s="114"/>
    </row>
    <row r="13" spans="1:48" ht="15" customHeight="1">
      <c r="A13" s="100"/>
      <c r="B13" s="116" t="s">
        <v>56</v>
      </c>
      <c r="C13" s="117">
        <f>+C16+C19+C22+C25+C28+C31</f>
        <v>10095440</v>
      </c>
      <c r="D13" s="117">
        <f>+D16+D19+D22+D25+D28+D31</f>
        <v>10050174</v>
      </c>
      <c r="E13" s="118">
        <f>+D13/C13*100-100</f>
        <v>-0.44838065502841573</v>
      </c>
      <c r="F13" s="119"/>
      <c r="G13" s="117">
        <f>+G16+G19+G22+G25+G28+G31</f>
        <v>4605103</v>
      </c>
      <c r="H13" s="117">
        <f>+H16+H19+H22+H25+H28+H31</f>
        <v>4945221</v>
      </c>
      <c r="I13" s="118">
        <f>+H13/G13*100-100</f>
        <v>7.385676281290571</v>
      </c>
      <c r="J13" s="119"/>
      <c r="K13" s="117">
        <f>+K16+K19+K22+K25+K28+K31</f>
        <v>5490337</v>
      </c>
      <c r="L13" s="117">
        <f>+L16+L19+L22+L25+L28+L31</f>
        <v>5104953</v>
      </c>
      <c r="M13" s="118">
        <f>+L13/K13*100-100</f>
        <v>-7.0193141149623415</v>
      </c>
      <c r="N13" s="116"/>
      <c r="O13" s="118">
        <v>44.776119402985074</v>
      </c>
      <c r="P13" s="118">
        <v>49.25373134328358</v>
      </c>
      <c r="Q13" s="117"/>
      <c r="R13" s="117">
        <f>+R16+R19+R22+R25+R28+R31</f>
        <v>2001200</v>
      </c>
      <c r="S13" s="117">
        <f>+S16+S19+S22+S25+S28+S31</f>
        <v>2345814</v>
      </c>
      <c r="T13" s="118">
        <f>+S13/R13*100-100</f>
        <v>17.220367779332406</v>
      </c>
      <c r="U13" s="119"/>
      <c r="V13" s="117">
        <f>+V16+V19+V22+V25+V28+V31</f>
        <v>4816294</v>
      </c>
      <c r="W13" s="117">
        <f>+W16+W19+W22+W25+W28+W31</f>
        <v>4513404</v>
      </c>
      <c r="X13" s="118">
        <f>+W13/V13*100-100</f>
        <v>-6.288860273064728</v>
      </c>
      <c r="Y13" s="117"/>
      <c r="Z13" s="117">
        <f>+Z16+Z19+Z22+Z25+Z28+Z31</f>
        <v>1667371</v>
      </c>
      <c r="AA13" s="117">
        <f>+AA16+AA19+AA22+AA25+AA28+AA31</f>
        <v>1522567</v>
      </c>
      <c r="AB13" s="118">
        <f>+AA13/Z13*100-100</f>
        <v>-8.68456990075994</v>
      </c>
      <c r="AC13" s="119"/>
      <c r="AD13" s="117">
        <f>+AD16+AD19+AD22+AD25+AD28+AD31</f>
        <v>584141</v>
      </c>
      <c r="AE13" s="117">
        <f>+AE16+AE19+AE22+AE25+AE28+AE31</f>
        <v>561585</v>
      </c>
      <c r="AF13" s="118">
        <f>+AE13/AD13*100-100</f>
        <v>-3.86139647790516</v>
      </c>
      <c r="AG13" s="117"/>
      <c r="AH13" s="117">
        <f>+AH16+AH19+AH22+AH25+AH28+AH31</f>
        <v>928801</v>
      </c>
      <c r="AI13" s="117">
        <f>+AI16+AI19+AI22+AI25+AI28+AI31</f>
        <v>1072845</v>
      </c>
      <c r="AJ13" s="118">
        <f>+AI13/AH13*100-100</f>
        <v>15.508596566971832</v>
      </c>
      <c r="AK13" s="119"/>
      <c r="AL13" s="117">
        <f>+AL16+AL19+AL22+AL25+AL28+AL31</f>
        <v>85614</v>
      </c>
      <c r="AM13" s="117">
        <f>+AM16+AM19+AM22+AM25+AM28+AM31</f>
        <v>29964</v>
      </c>
      <c r="AN13" s="118">
        <f>+AM13/AL13*100-100</f>
        <v>-65.00105122993904</v>
      </c>
      <c r="AO13" s="117"/>
      <c r="AP13" s="117">
        <f>+AP16+AP19+AP22+AP25+AP28+AP31</f>
        <v>7731</v>
      </c>
      <c r="AQ13" s="117">
        <f>+AQ16+AQ19+AQ22+AQ25+AQ28+AQ31</f>
        <v>3995</v>
      </c>
      <c r="AR13" s="118">
        <f>+AQ13/AP13*100-100</f>
        <v>-48.324925624110726</v>
      </c>
      <c r="AS13" s="119"/>
      <c r="AT13" s="117">
        <f>+AT16+AT19+AT22+AT25+AT28+AT31</f>
        <v>4288</v>
      </c>
      <c r="AU13" s="117">
        <f>+AU16+AU19+AU22+AU25+AU28+AU31</f>
        <v>0</v>
      </c>
      <c r="AV13" s="118">
        <f>+AU13/AT13*100-100</f>
        <v>-100</v>
      </c>
    </row>
    <row r="14" spans="1:48" ht="15" customHeight="1">
      <c r="A14" s="100"/>
      <c r="B14" s="116" t="s">
        <v>58</v>
      </c>
      <c r="C14" s="117">
        <f>+C17+C20+C23+C26+C29+C32</f>
        <v>507251</v>
      </c>
      <c r="D14" s="117">
        <f>+D17+D20+D23+D26+D29+D32</f>
        <v>458290</v>
      </c>
      <c r="E14" s="118"/>
      <c r="F14" s="119"/>
      <c r="G14" s="117">
        <f>+G17+G20+G23+G26+G29+G32</f>
        <v>87612</v>
      </c>
      <c r="H14" s="117">
        <f>+H17+H20+H23+H26+H29+H32</f>
        <v>76110</v>
      </c>
      <c r="I14" s="118"/>
      <c r="J14" s="119"/>
      <c r="K14" s="117">
        <f>+K17+K20+K23+K26+K29+K32</f>
        <v>419639</v>
      </c>
      <c r="L14" s="117">
        <f>+L17+L20+L23+L26+L29+L32</f>
        <v>382180</v>
      </c>
      <c r="M14" s="118"/>
      <c r="N14" s="116"/>
      <c r="O14" s="118">
        <v>6.4030131826742</v>
      </c>
      <c r="P14" s="118">
        <v>5.084745762711865</v>
      </c>
      <c r="Q14" s="117"/>
      <c r="R14" s="117">
        <f>+R17+R20+R23+R26+R29+R32</f>
        <v>19652</v>
      </c>
      <c r="S14" s="117">
        <f>+S17+S20+S23+S26+S29+S32</f>
        <v>41861</v>
      </c>
      <c r="T14" s="118"/>
      <c r="U14" s="119"/>
      <c r="V14" s="117">
        <f>+V17+V20+V23+V26+V29+V32</f>
        <v>324598</v>
      </c>
      <c r="W14" s="117">
        <f>+W17+W20+W23+W26+W29+W32</f>
        <v>376153</v>
      </c>
      <c r="X14" s="118"/>
      <c r="Y14" s="117"/>
      <c r="Z14" s="117">
        <f>+Z17+Z20+Z23+Z26+Z29+Z32</f>
        <v>48800</v>
      </c>
      <c r="AA14" s="117">
        <f>+AA17+AA20+AA23+AA26+AA29+AA32</f>
        <v>34159</v>
      </c>
      <c r="AB14" s="118"/>
      <c r="AC14" s="119"/>
      <c r="AD14" s="117">
        <f>+AD17+AD20+AD23+AD26+AD29+AD32</f>
        <v>79834</v>
      </c>
      <c r="AE14" s="117">
        <f>+AE17+AE20+AE23+AE26+AE29+AE32</f>
        <v>2340</v>
      </c>
      <c r="AF14" s="118"/>
      <c r="AG14" s="117"/>
      <c r="AH14" s="117">
        <f>+AH17+AH20+AH23+AH26+AH29+AH32</f>
        <v>19160</v>
      </c>
      <c r="AI14" s="117">
        <f>+AI17+AI20+AI23+AI26+AI29+AI32</f>
        <v>90</v>
      </c>
      <c r="AJ14" s="118"/>
      <c r="AK14" s="119"/>
      <c r="AL14" s="117">
        <f>+AL17+AL20+AL23+AL26+AL29+AL32</f>
        <v>15207</v>
      </c>
      <c r="AM14" s="117">
        <f>+AM17+AM20+AM23+AM26+AM29+AM32</f>
        <v>3687</v>
      </c>
      <c r="AN14" s="118"/>
      <c r="AO14" s="117"/>
      <c r="AP14" s="117">
        <f>+AP17+AP20+AP23+AP26+AP29+AP32</f>
        <v>0</v>
      </c>
      <c r="AQ14" s="117">
        <f>+AQ17+AQ20+AQ23+AQ26+AQ29+AQ32</f>
        <v>0</v>
      </c>
      <c r="AR14" s="118"/>
      <c r="AS14" s="119"/>
      <c r="AT14" s="117">
        <f>+AT17+AT20+AT23+AT26+AT29+AT32</f>
        <v>0</v>
      </c>
      <c r="AU14" s="117">
        <f>+AU17+AU20+AU23+AU26+AU29+AU32</f>
        <v>0</v>
      </c>
      <c r="AV14" s="118"/>
    </row>
    <row r="15" spans="1:50" s="129" customFormat="1" ht="15" customHeight="1">
      <c r="A15" s="121"/>
      <c r="B15" s="122" t="s">
        <v>1</v>
      </c>
      <c r="C15" s="128">
        <f>+C16+C17</f>
        <v>2740884</v>
      </c>
      <c r="D15" s="128">
        <f>+D16+D17</f>
        <v>2756154</v>
      </c>
      <c r="E15" s="124"/>
      <c r="F15" s="141"/>
      <c r="G15" s="128">
        <f>+G16+G17</f>
        <v>1070244</v>
      </c>
      <c r="H15" s="128">
        <f>+H16+H17</f>
        <v>1251894</v>
      </c>
      <c r="I15" s="124"/>
      <c r="J15" s="125"/>
      <c r="K15" s="128">
        <f>+K16+K17</f>
        <v>1670640</v>
      </c>
      <c r="L15" s="128">
        <f>+L16+L17</f>
        <v>1504260</v>
      </c>
      <c r="M15" s="124"/>
      <c r="N15" s="122"/>
      <c r="O15" s="126">
        <v>29.559748427672954</v>
      </c>
      <c r="P15" s="143">
        <v>32.70440251572327</v>
      </c>
      <c r="Q15" s="128"/>
      <c r="R15" s="112">
        <f>+R16+R17</f>
        <v>348857</v>
      </c>
      <c r="S15" s="128">
        <f>+S16+S17</f>
        <v>471794</v>
      </c>
      <c r="T15" s="124"/>
      <c r="U15" s="114"/>
      <c r="V15" s="128">
        <f>+V16+V17</f>
        <v>1606907</v>
      </c>
      <c r="W15" s="128">
        <f>+W16+W17</f>
        <v>1497066</v>
      </c>
      <c r="X15" s="124"/>
      <c r="Y15" s="127"/>
      <c r="Z15" s="112">
        <f>+Z16+Z17</f>
        <v>19329</v>
      </c>
      <c r="AA15" s="142">
        <f>+AA16+AA17</f>
        <v>28257</v>
      </c>
      <c r="AB15" s="124"/>
      <c r="AC15" s="114"/>
      <c r="AD15" s="142">
        <f>+AD16+AD17</f>
        <v>13000</v>
      </c>
      <c r="AE15" s="142">
        <f>+AE16+AE17</f>
        <v>0</v>
      </c>
      <c r="AF15" s="124"/>
      <c r="AG15" s="127"/>
      <c r="AH15" s="112">
        <f>+AH16+AH17</f>
        <v>694758</v>
      </c>
      <c r="AI15" s="142">
        <f>+AI16+AI17</f>
        <v>751843</v>
      </c>
      <c r="AJ15" s="124"/>
      <c r="AK15" s="141"/>
      <c r="AL15" s="142">
        <f>+AL16+AL17</f>
        <v>50733</v>
      </c>
      <c r="AM15" s="142">
        <f>+AM16+AM17</f>
        <v>7194</v>
      </c>
      <c r="AN15" s="124"/>
      <c r="AO15" s="127"/>
      <c r="AP15" s="112">
        <f>+AP16+AP17</f>
        <v>7300</v>
      </c>
      <c r="AQ15" s="142">
        <f>+AQ16+AQ17</f>
        <v>0</v>
      </c>
      <c r="AR15" s="124"/>
      <c r="AS15" s="141"/>
      <c r="AT15" s="142">
        <f>+AT16+AT17</f>
        <v>0</v>
      </c>
      <c r="AU15" s="142">
        <f>+AU16+AU17</f>
        <v>0</v>
      </c>
      <c r="AV15" s="124"/>
      <c r="AW15" s="144"/>
      <c r="AX15" s="144"/>
    </row>
    <row r="16" spans="1:50" ht="15" customHeight="1">
      <c r="A16" s="100"/>
      <c r="B16" s="116" t="s">
        <v>56</v>
      </c>
      <c r="C16" s="130">
        <f>+G16+K16</f>
        <v>2636587</v>
      </c>
      <c r="D16" s="130">
        <f>+H16+L16</f>
        <v>2599250</v>
      </c>
      <c r="E16" s="131">
        <f>+D16/C16*100-100</f>
        <v>-1.4161110556943441</v>
      </c>
      <c r="F16" s="145"/>
      <c r="G16" s="130">
        <f>+R16+Z16+AH16+AP16</f>
        <v>1048587</v>
      </c>
      <c r="H16" s="130">
        <f>+S16+AA16+AI16+AQ16</f>
        <v>1230905</v>
      </c>
      <c r="I16" s="131">
        <f>+H16/G16*100-100</f>
        <v>17.387017004788348</v>
      </c>
      <c r="J16" s="133"/>
      <c r="K16" s="130">
        <f>+V16+AD16+AL16+AT16</f>
        <v>1588000</v>
      </c>
      <c r="L16" s="130">
        <f>+W16+AE16+AM16+AU16</f>
        <v>1368345</v>
      </c>
      <c r="M16" s="131">
        <f>+L16/K16*100-100</f>
        <v>-13.832178841309826</v>
      </c>
      <c r="N16" s="116"/>
      <c r="O16" s="120">
        <v>42.857142857142854</v>
      </c>
      <c r="P16" s="120">
        <v>46.93877551020408</v>
      </c>
      <c r="Q16" s="130"/>
      <c r="R16" s="134">
        <v>337639</v>
      </c>
      <c r="S16" s="134">
        <v>450805</v>
      </c>
      <c r="T16" s="131">
        <f>+S16/R16*100-100</f>
        <v>33.51686268470172</v>
      </c>
      <c r="U16" s="119"/>
      <c r="V16" s="134">
        <v>1537363</v>
      </c>
      <c r="W16" s="134">
        <v>1361151</v>
      </c>
      <c r="X16" s="131">
        <f>+W16/V16*100-100</f>
        <v>-11.461964415691028</v>
      </c>
      <c r="Y16" s="135"/>
      <c r="Z16" s="134">
        <v>16329</v>
      </c>
      <c r="AA16" s="134">
        <v>28257</v>
      </c>
      <c r="AB16" s="131">
        <f>+AA16/Z16*100-100</f>
        <v>73.04795149733602</v>
      </c>
      <c r="AC16" s="136"/>
      <c r="AD16" s="134">
        <v>0</v>
      </c>
      <c r="AE16" s="134">
        <v>0</v>
      </c>
      <c r="AF16" s="131" t="e">
        <f>+AE16/AD16*100-100</f>
        <v>#DIV/0!</v>
      </c>
      <c r="AG16" s="135"/>
      <c r="AH16" s="134">
        <v>687319</v>
      </c>
      <c r="AI16" s="134">
        <v>751843</v>
      </c>
      <c r="AJ16" s="131">
        <f>+AI16/AH16*100-100</f>
        <v>9.387780637520564</v>
      </c>
      <c r="AK16" s="132"/>
      <c r="AL16" s="134">
        <v>50637</v>
      </c>
      <c r="AM16" s="134">
        <v>7194</v>
      </c>
      <c r="AN16" s="131">
        <f>+AM16/AL16*100-100</f>
        <v>-85.79299721547486</v>
      </c>
      <c r="AO16" s="137"/>
      <c r="AP16" s="134">
        <v>7300</v>
      </c>
      <c r="AQ16" s="134">
        <v>0</v>
      </c>
      <c r="AR16" s="131">
        <f>+AQ16/AP16*100-100</f>
        <v>-100</v>
      </c>
      <c r="AS16" s="132"/>
      <c r="AT16" s="134">
        <v>0</v>
      </c>
      <c r="AU16" s="134">
        <v>0</v>
      </c>
      <c r="AV16" s="131" t="e">
        <f>+AU16/AT16*100-100</f>
        <v>#DIV/0!</v>
      </c>
      <c r="AW16" s="138"/>
      <c r="AX16" s="138"/>
    </row>
    <row r="17" spans="1:48" ht="15" customHeight="1">
      <c r="A17" s="100"/>
      <c r="B17" s="116" t="s">
        <v>58</v>
      </c>
      <c r="C17" s="130">
        <f>+G17+K17</f>
        <v>104297</v>
      </c>
      <c r="D17" s="130">
        <f>+H17+L17</f>
        <v>156904</v>
      </c>
      <c r="E17" s="139"/>
      <c r="F17" s="145"/>
      <c r="G17" s="130">
        <f>+R17+Z17+AH17+AP17</f>
        <v>21657</v>
      </c>
      <c r="H17" s="130">
        <f>+S17+AA17+AI17+AQ17</f>
        <v>20989</v>
      </c>
      <c r="I17" s="139"/>
      <c r="J17" s="140"/>
      <c r="K17" s="130">
        <f>+V17+AD17+AL17+AT17</f>
        <v>82640</v>
      </c>
      <c r="L17" s="130">
        <f>+W17+AE17+AM17+AU17</f>
        <v>135915</v>
      </c>
      <c r="M17" s="139"/>
      <c r="N17" s="116"/>
      <c r="O17" s="120">
        <v>8.19672131147541</v>
      </c>
      <c r="P17" s="120">
        <v>9.836065573770492</v>
      </c>
      <c r="Q17" s="130"/>
      <c r="R17" s="134">
        <v>11218</v>
      </c>
      <c r="S17" s="134">
        <v>20989</v>
      </c>
      <c r="T17" s="139"/>
      <c r="U17" s="119"/>
      <c r="V17" s="134">
        <v>69544</v>
      </c>
      <c r="W17" s="134">
        <v>135915</v>
      </c>
      <c r="X17" s="139"/>
      <c r="Y17" s="135"/>
      <c r="Z17" s="134">
        <v>3000</v>
      </c>
      <c r="AA17" s="134">
        <v>0</v>
      </c>
      <c r="AB17" s="139"/>
      <c r="AC17" s="136"/>
      <c r="AD17" s="134">
        <v>13000</v>
      </c>
      <c r="AE17" s="134">
        <v>0</v>
      </c>
      <c r="AF17" s="139"/>
      <c r="AG17" s="135"/>
      <c r="AH17" s="134">
        <v>7439</v>
      </c>
      <c r="AI17" s="134">
        <v>0</v>
      </c>
      <c r="AJ17" s="139"/>
      <c r="AK17" s="132"/>
      <c r="AL17" s="134">
        <v>96</v>
      </c>
      <c r="AM17" s="134">
        <v>0</v>
      </c>
      <c r="AN17" s="139"/>
      <c r="AO17" s="137"/>
      <c r="AP17" s="134">
        <v>0</v>
      </c>
      <c r="AQ17" s="134">
        <v>0</v>
      </c>
      <c r="AR17" s="139"/>
      <c r="AS17" s="132"/>
      <c r="AT17" s="134">
        <v>0</v>
      </c>
      <c r="AU17" s="134">
        <v>0</v>
      </c>
      <c r="AV17" s="139"/>
    </row>
    <row r="18" spans="2:48" s="146" customFormat="1" ht="15" customHeight="1">
      <c r="B18" s="122" t="s">
        <v>5</v>
      </c>
      <c r="C18" s="127">
        <f>+C19+C20</f>
        <v>1295909</v>
      </c>
      <c r="D18" s="127">
        <f>+D19+D20</f>
        <v>1292583</v>
      </c>
      <c r="E18" s="124"/>
      <c r="F18" s="125"/>
      <c r="G18" s="127">
        <f>+G19+G20</f>
        <v>384558</v>
      </c>
      <c r="H18" s="127">
        <f>+H19+H20</f>
        <v>399090</v>
      </c>
      <c r="I18" s="124"/>
      <c r="J18" s="125"/>
      <c r="K18" s="127">
        <f>+K19+K20</f>
        <v>911351</v>
      </c>
      <c r="L18" s="127">
        <f>+L19+L20</f>
        <v>893493</v>
      </c>
      <c r="M18" s="124"/>
      <c r="N18" s="122"/>
      <c r="O18" s="126">
        <v>33.057851239669425</v>
      </c>
      <c r="P18" s="143">
        <v>34.97942386831276</v>
      </c>
      <c r="Q18" s="127"/>
      <c r="R18" s="112">
        <f>+R19+R20</f>
        <v>383451</v>
      </c>
      <c r="S18" s="128">
        <f>+S19+S20</f>
        <v>399090</v>
      </c>
      <c r="T18" s="124"/>
      <c r="U18" s="114"/>
      <c r="V18" s="128">
        <f>+V19+V20</f>
        <v>911351</v>
      </c>
      <c r="W18" s="128">
        <f>+W19+W20</f>
        <v>893493</v>
      </c>
      <c r="X18" s="124"/>
      <c r="Y18" s="127"/>
      <c r="Z18" s="112">
        <f>+Z19+Z20</f>
        <v>0</v>
      </c>
      <c r="AA18" s="142">
        <f>+AA19+AA20</f>
        <v>0</v>
      </c>
      <c r="AB18" s="124"/>
      <c r="AC18" s="114"/>
      <c r="AD18" s="142">
        <f>+AD19+AD20</f>
        <v>0</v>
      </c>
      <c r="AE18" s="142">
        <f>+AE19+AE20</f>
        <v>0</v>
      </c>
      <c r="AF18" s="124"/>
      <c r="AG18" s="127"/>
      <c r="AH18" s="112">
        <f>+AH19+AH20</f>
        <v>1107</v>
      </c>
      <c r="AI18" s="142">
        <f>+AI19+AI20</f>
        <v>0</v>
      </c>
      <c r="AJ18" s="124"/>
      <c r="AK18" s="125"/>
      <c r="AL18" s="142">
        <f>+AL19+AL20</f>
        <v>0</v>
      </c>
      <c r="AM18" s="142">
        <f>+AM19+AM20</f>
        <v>0</v>
      </c>
      <c r="AN18" s="124"/>
      <c r="AO18" s="127"/>
      <c r="AP18" s="112"/>
      <c r="AQ18" s="147"/>
      <c r="AR18" s="124"/>
      <c r="AS18" s="125"/>
      <c r="AT18" s="147">
        <f>+AT19+AT20</f>
        <v>0</v>
      </c>
      <c r="AU18" s="147">
        <f>+AU19+AU20</f>
        <v>0</v>
      </c>
      <c r="AV18" s="124"/>
    </row>
    <row r="19" spans="1:48" ht="15" customHeight="1">
      <c r="A19" s="100"/>
      <c r="B19" s="116" t="s">
        <v>56</v>
      </c>
      <c r="C19" s="130">
        <f>+G19+K19</f>
        <v>1265628</v>
      </c>
      <c r="D19" s="130">
        <f>+H19+L19</f>
        <v>1251213</v>
      </c>
      <c r="E19" s="131">
        <f>+D19/C19*100-100</f>
        <v>-1.1389602632053055</v>
      </c>
      <c r="F19" s="133"/>
      <c r="G19" s="130">
        <f>+R19+Z19+AH19+AP19</f>
        <v>381364</v>
      </c>
      <c r="H19" s="130">
        <f>+S19+AA19+AI19+AQ19</f>
        <v>393772</v>
      </c>
      <c r="I19" s="131">
        <f>+H19/G19*100-100</f>
        <v>3.253584501945639</v>
      </c>
      <c r="J19" s="133"/>
      <c r="K19" s="130">
        <f>+V19+AD19+AL19+AT19</f>
        <v>884264</v>
      </c>
      <c r="L19" s="130">
        <f>+W19+AE19+AM19+AU19</f>
        <v>857441</v>
      </c>
      <c r="M19" s="131">
        <f>+L19/K19*100-100</f>
        <v>-3.0333701247591307</v>
      </c>
      <c r="N19" s="116"/>
      <c r="O19" s="120">
        <v>61.29032258064516</v>
      </c>
      <c r="P19" s="120">
        <v>64.51612903225806</v>
      </c>
      <c r="Q19" s="130"/>
      <c r="R19" s="134">
        <v>381364</v>
      </c>
      <c r="S19" s="134">
        <v>393772</v>
      </c>
      <c r="T19" s="131">
        <f>+S19/R19*100-100</f>
        <v>3.253584501945639</v>
      </c>
      <c r="U19" s="119"/>
      <c r="V19" s="134">
        <v>884264</v>
      </c>
      <c r="W19" s="134">
        <v>857441</v>
      </c>
      <c r="X19" s="131">
        <f>+W19/V19*100-100</f>
        <v>-3.0333701247591307</v>
      </c>
      <c r="Y19" s="135"/>
      <c r="Z19" s="134">
        <v>0</v>
      </c>
      <c r="AA19" s="134">
        <v>0</v>
      </c>
      <c r="AB19" s="131" t="e">
        <f>+AA19/Z19*100-100</f>
        <v>#DIV/0!</v>
      </c>
      <c r="AC19" s="136"/>
      <c r="AD19" s="134">
        <v>0</v>
      </c>
      <c r="AE19" s="134">
        <v>0</v>
      </c>
      <c r="AF19" s="131" t="e">
        <f>+AE19/AD19*100-100</f>
        <v>#DIV/0!</v>
      </c>
      <c r="AG19" s="135"/>
      <c r="AH19" s="134">
        <v>0</v>
      </c>
      <c r="AI19" s="134">
        <v>0</v>
      </c>
      <c r="AJ19" s="131" t="e">
        <f>+AI19/AH19*100-100</f>
        <v>#DIV/0!</v>
      </c>
      <c r="AK19" s="132"/>
      <c r="AL19" s="134">
        <v>0</v>
      </c>
      <c r="AM19" s="134">
        <v>0</v>
      </c>
      <c r="AN19" s="131" t="e">
        <f>+AM19/AL19*100-100</f>
        <v>#DIV/0!</v>
      </c>
      <c r="AO19" s="137"/>
      <c r="AP19" s="134">
        <v>0</v>
      </c>
      <c r="AQ19" s="134">
        <v>0</v>
      </c>
      <c r="AR19" s="131" t="e">
        <f>+AQ19/AP19*100-100</f>
        <v>#DIV/0!</v>
      </c>
      <c r="AS19" s="132"/>
      <c r="AT19" s="134">
        <v>0</v>
      </c>
      <c r="AU19" s="134">
        <v>0</v>
      </c>
      <c r="AV19" s="131" t="e">
        <f>+AU19/AT19*100-100</f>
        <v>#DIV/0!</v>
      </c>
    </row>
    <row r="20" spans="1:48" ht="15" customHeight="1">
      <c r="A20" s="100"/>
      <c r="B20" s="116" t="s">
        <v>58</v>
      </c>
      <c r="C20" s="130">
        <f>+G20+K20</f>
        <v>30281</v>
      </c>
      <c r="D20" s="130">
        <f>+H20+L20</f>
        <v>41370</v>
      </c>
      <c r="E20" s="139"/>
      <c r="F20" s="140"/>
      <c r="G20" s="130">
        <f>+R20+Z20+AH20+AP20</f>
        <v>3194</v>
      </c>
      <c r="H20" s="130">
        <f>+S20+AA20+AI20+AQ20</f>
        <v>5318</v>
      </c>
      <c r="I20" s="139"/>
      <c r="J20" s="140"/>
      <c r="K20" s="130">
        <f>+V20+AD20+AL20+AT20</f>
        <v>27087</v>
      </c>
      <c r="L20" s="130">
        <f>+W20+AE20+AM20+AU20</f>
        <v>36052</v>
      </c>
      <c r="M20" s="139"/>
      <c r="N20" s="116"/>
      <c r="O20" s="120">
        <v>3.389830508474576</v>
      </c>
      <c r="P20" s="120">
        <v>4.201680672268908</v>
      </c>
      <c r="Q20" s="130"/>
      <c r="R20" s="134">
        <v>2087</v>
      </c>
      <c r="S20" s="134">
        <v>5318</v>
      </c>
      <c r="T20" s="139"/>
      <c r="U20" s="119"/>
      <c r="V20" s="134">
        <v>27087</v>
      </c>
      <c r="W20" s="134">
        <v>36052</v>
      </c>
      <c r="X20" s="139"/>
      <c r="Y20" s="135"/>
      <c r="Z20" s="134">
        <v>0</v>
      </c>
      <c r="AA20" s="134">
        <v>0</v>
      </c>
      <c r="AB20" s="139"/>
      <c r="AC20" s="136"/>
      <c r="AD20" s="134">
        <v>0</v>
      </c>
      <c r="AE20" s="134">
        <v>0</v>
      </c>
      <c r="AF20" s="139"/>
      <c r="AG20" s="135"/>
      <c r="AH20" s="134">
        <v>1107</v>
      </c>
      <c r="AI20" s="134">
        <v>0</v>
      </c>
      <c r="AJ20" s="139"/>
      <c r="AK20" s="132"/>
      <c r="AL20" s="134">
        <v>0</v>
      </c>
      <c r="AM20" s="134">
        <v>0</v>
      </c>
      <c r="AN20" s="139"/>
      <c r="AO20" s="137"/>
      <c r="AP20" s="134">
        <v>0</v>
      </c>
      <c r="AQ20" s="134">
        <v>0</v>
      </c>
      <c r="AR20" s="139"/>
      <c r="AS20" s="132"/>
      <c r="AT20" s="134">
        <v>0</v>
      </c>
      <c r="AU20" s="134">
        <v>0</v>
      </c>
      <c r="AV20" s="139"/>
    </row>
    <row r="21" spans="1:48" s="129" customFormat="1" ht="27">
      <c r="A21" s="121"/>
      <c r="B21" s="29" t="s">
        <v>95</v>
      </c>
      <c r="C21" s="127">
        <f>+C22+C23</f>
        <v>2683368</v>
      </c>
      <c r="D21" s="127">
        <f>+D22+D23</f>
        <v>2635107</v>
      </c>
      <c r="E21" s="124"/>
      <c r="F21" s="125"/>
      <c r="G21" s="127">
        <f>+G22+G23</f>
        <v>1518527</v>
      </c>
      <c r="H21" s="127">
        <f>+H22+H23</f>
        <v>1610382</v>
      </c>
      <c r="I21" s="124"/>
      <c r="J21" s="125"/>
      <c r="K21" s="127">
        <f>+K22+K23</f>
        <v>1164841</v>
      </c>
      <c r="L21" s="127">
        <f>+L22+L23</f>
        <v>1024725</v>
      </c>
      <c r="M21" s="124"/>
      <c r="N21" s="122"/>
      <c r="O21" s="126">
        <v>20</v>
      </c>
      <c r="P21" s="143">
        <v>18.51851851851852</v>
      </c>
      <c r="Q21" s="127"/>
      <c r="R21" s="112">
        <f>+R22+R23</f>
        <v>1112167</v>
      </c>
      <c r="S21" s="128">
        <f>+S22+S23</f>
        <v>1187528</v>
      </c>
      <c r="T21" s="124"/>
      <c r="U21" s="114"/>
      <c r="V21" s="128">
        <f>+V22+V23</f>
        <v>731636</v>
      </c>
      <c r="W21" s="128">
        <f>+W22+W23</f>
        <v>661748</v>
      </c>
      <c r="X21" s="124"/>
      <c r="Y21" s="127"/>
      <c r="Z21" s="112">
        <f>+Z22+Z23</f>
        <v>347437</v>
      </c>
      <c r="AA21" s="142">
        <f>+AA22+AA23</f>
        <v>355466</v>
      </c>
      <c r="AB21" s="124"/>
      <c r="AC21" s="114"/>
      <c r="AD21" s="147">
        <f>+AD22+AD23</f>
        <v>422666</v>
      </c>
      <c r="AE21" s="147">
        <f>+AE22+AE23</f>
        <v>360965</v>
      </c>
      <c r="AF21" s="124"/>
      <c r="AG21" s="127"/>
      <c r="AH21" s="112">
        <f>+AH22+AH23</f>
        <v>58923</v>
      </c>
      <c r="AI21" s="142">
        <f>+AI22+AI23</f>
        <v>67388</v>
      </c>
      <c r="AJ21" s="124"/>
      <c r="AK21" s="125"/>
      <c r="AL21" s="142">
        <f>+AL22+AL23</f>
        <v>10539</v>
      </c>
      <c r="AM21" s="142">
        <f>+AM22+AM23</f>
        <v>2012</v>
      </c>
      <c r="AN21" s="124"/>
      <c r="AO21" s="127"/>
      <c r="AP21" s="112">
        <f>+AP22+AP23</f>
        <v>0</v>
      </c>
      <c r="AQ21" s="147">
        <f>+AQ22+AQ23</f>
        <v>0</v>
      </c>
      <c r="AR21" s="124"/>
      <c r="AS21" s="125"/>
      <c r="AT21" s="147">
        <f>+AT22+AT23</f>
        <v>0</v>
      </c>
      <c r="AU21" s="147">
        <f>+AU22+AU23</f>
        <v>0</v>
      </c>
      <c r="AV21" s="124"/>
    </row>
    <row r="22" spans="1:48" ht="15" customHeight="1">
      <c r="A22" s="100"/>
      <c r="B22" s="116" t="s">
        <v>56</v>
      </c>
      <c r="C22" s="130">
        <f>+G22+K22</f>
        <v>2442797</v>
      </c>
      <c r="D22" s="130">
        <f>+H22+L22</f>
        <v>2507123</v>
      </c>
      <c r="E22" s="131">
        <f>+D22/C22*100-100</f>
        <v>2.633292901538681</v>
      </c>
      <c r="F22" s="133"/>
      <c r="G22" s="130">
        <f>+R22+Z22+AH22+AP22</f>
        <v>1483633</v>
      </c>
      <c r="H22" s="130">
        <f>+S22+AA22+AI22+AQ22</f>
        <v>1564223</v>
      </c>
      <c r="I22" s="131">
        <f>+H22/G22*100-100</f>
        <v>5.431936334659596</v>
      </c>
      <c r="J22" s="133"/>
      <c r="K22" s="130">
        <f>+V22+AD22+AL22+AT22</f>
        <v>959164</v>
      </c>
      <c r="L22" s="130">
        <f>+W22+AE22+AM22+AU22</f>
        <v>942900</v>
      </c>
      <c r="M22" s="131">
        <f>+L22/K22*100-100</f>
        <v>-1.695643289364483</v>
      </c>
      <c r="N22" s="116"/>
      <c r="O22" s="120">
        <v>47.524752475247524</v>
      </c>
      <c r="P22" s="120">
        <v>50.495049504950494</v>
      </c>
      <c r="Q22" s="130"/>
      <c r="R22" s="134">
        <v>1108592</v>
      </c>
      <c r="S22" s="134">
        <v>1175528</v>
      </c>
      <c r="T22" s="131">
        <f>+S22/R22*100-100</f>
        <v>6.0379291930665175</v>
      </c>
      <c r="U22" s="119"/>
      <c r="V22" s="134">
        <v>597709</v>
      </c>
      <c r="W22" s="134">
        <v>582263</v>
      </c>
      <c r="X22" s="131">
        <f>+W22/V22*100-100</f>
        <v>-2.5842006729027105</v>
      </c>
      <c r="Y22" s="135"/>
      <c r="Z22" s="134">
        <v>320107</v>
      </c>
      <c r="AA22" s="134">
        <v>321307</v>
      </c>
      <c r="AB22" s="131">
        <f>+AA22/Z22*100-100</f>
        <v>0.3748746512884651</v>
      </c>
      <c r="AC22" s="136"/>
      <c r="AD22" s="134">
        <v>358383</v>
      </c>
      <c r="AE22" s="134">
        <v>358625</v>
      </c>
      <c r="AF22" s="131">
        <f>+AE22/AD22*100-100</f>
        <v>0.0675255243691737</v>
      </c>
      <c r="AG22" s="135"/>
      <c r="AH22" s="134">
        <v>54934</v>
      </c>
      <c r="AI22" s="134">
        <v>67388</v>
      </c>
      <c r="AJ22" s="131">
        <f>+AI22/AH22*100-100</f>
        <v>22.670841373284304</v>
      </c>
      <c r="AK22" s="132"/>
      <c r="AL22" s="134">
        <v>3072</v>
      </c>
      <c r="AM22" s="134">
        <v>2012</v>
      </c>
      <c r="AN22" s="131">
        <f>+AM22/AL22*100-100</f>
        <v>-34.50520833333334</v>
      </c>
      <c r="AO22" s="137"/>
      <c r="AP22" s="134">
        <v>0</v>
      </c>
      <c r="AQ22" s="134">
        <v>0</v>
      </c>
      <c r="AR22" s="131" t="e">
        <f>+AQ22/AP22*100-100</f>
        <v>#DIV/0!</v>
      </c>
      <c r="AS22" s="132"/>
      <c r="AT22" s="134">
        <v>0</v>
      </c>
      <c r="AU22" s="134">
        <v>0</v>
      </c>
      <c r="AV22" s="131" t="e">
        <f>+AU22/AT22*100-100</f>
        <v>#DIV/0!</v>
      </c>
    </row>
    <row r="23" spans="1:48" ht="15" customHeight="1">
      <c r="A23" s="100"/>
      <c r="B23" s="116" t="s">
        <v>58</v>
      </c>
      <c r="C23" s="130">
        <f>+G23+K23</f>
        <v>240571</v>
      </c>
      <c r="D23" s="130">
        <f>+H23+L23</f>
        <v>127984</v>
      </c>
      <c r="E23" s="139"/>
      <c r="F23" s="140"/>
      <c r="G23" s="130">
        <f>+R23+Z23+AH23+AP23</f>
        <v>34894</v>
      </c>
      <c r="H23" s="130">
        <f>+S23+AA23+AI23+AQ23</f>
        <v>46159</v>
      </c>
      <c r="I23" s="139"/>
      <c r="J23" s="140"/>
      <c r="K23" s="130">
        <f>+V23+AD23+AL23+AT23</f>
        <v>205677</v>
      </c>
      <c r="L23" s="130">
        <f>+W23+AE23+AM23+AU23</f>
        <v>81825</v>
      </c>
      <c r="M23" s="139"/>
      <c r="N23" s="116"/>
      <c r="O23" s="120">
        <v>7.5892857142857135</v>
      </c>
      <c r="P23" s="120">
        <v>4.0358744394618835</v>
      </c>
      <c r="Q23" s="130"/>
      <c r="R23" s="134">
        <v>3575</v>
      </c>
      <c r="S23" s="134">
        <v>12000</v>
      </c>
      <c r="T23" s="139"/>
      <c r="U23" s="119"/>
      <c r="V23" s="134">
        <v>133927</v>
      </c>
      <c r="W23" s="134">
        <v>79485</v>
      </c>
      <c r="X23" s="139"/>
      <c r="Y23" s="135"/>
      <c r="Z23" s="134">
        <v>27330</v>
      </c>
      <c r="AA23" s="134">
        <v>34159</v>
      </c>
      <c r="AB23" s="139"/>
      <c r="AC23" s="136"/>
      <c r="AD23" s="134">
        <v>64283</v>
      </c>
      <c r="AE23" s="134">
        <v>2340</v>
      </c>
      <c r="AF23" s="139"/>
      <c r="AG23" s="135"/>
      <c r="AH23" s="134">
        <v>3989</v>
      </c>
      <c r="AI23" s="134">
        <v>0</v>
      </c>
      <c r="AJ23" s="139"/>
      <c r="AK23" s="132"/>
      <c r="AL23" s="134">
        <v>7467</v>
      </c>
      <c r="AM23" s="134">
        <v>0</v>
      </c>
      <c r="AN23" s="139"/>
      <c r="AO23" s="137"/>
      <c r="AP23" s="134">
        <v>0</v>
      </c>
      <c r="AQ23" s="134">
        <v>0</v>
      </c>
      <c r="AR23" s="139"/>
      <c r="AS23" s="132"/>
      <c r="AT23" s="134">
        <v>0</v>
      </c>
      <c r="AU23" s="134">
        <v>0</v>
      </c>
      <c r="AV23" s="139"/>
    </row>
    <row r="24" spans="2:48" s="146" customFormat="1" ht="15" customHeight="1">
      <c r="B24" s="122" t="s">
        <v>2</v>
      </c>
      <c r="C24" s="127">
        <f>+C25+C26</f>
        <v>2523147</v>
      </c>
      <c r="D24" s="127">
        <f>+D25+D26</f>
        <v>2396041</v>
      </c>
      <c r="E24" s="124"/>
      <c r="F24" s="125"/>
      <c r="G24" s="127">
        <f>+G25+G26</f>
        <v>1487298</v>
      </c>
      <c r="H24" s="127">
        <f>+H25+H26</f>
        <v>1358419</v>
      </c>
      <c r="I24" s="124"/>
      <c r="J24" s="125"/>
      <c r="K24" s="127">
        <f>+K25+K26</f>
        <v>1035849</v>
      </c>
      <c r="L24" s="127">
        <f>+L25+L26</f>
        <v>1037622</v>
      </c>
      <c r="M24" s="124"/>
      <c r="N24" s="122"/>
      <c r="O24" s="126">
        <v>26.82926829268293</v>
      </c>
      <c r="P24" s="143">
        <v>31.70731707317073</v>
      </c>
      <c r="Q24" s="127"/>
      <c r="R24" s="112">
        <f>+R25+R26</f>
        <v>120199</v>
      </c>
      <c r="S24" s="128">
        <f>+S25+S26</f>
        <v>171225</v>
      </c>
      <c r="T24" s="124"/>
      <c r="U24" s="114"/>
      <c r="V24" s="128">
        <f>+V25+V26</f>
        <v>812708</v>
      </c>
      <c r="W24" s="128">
        <f>+W25+W26</f>
        <v>816693</v>
      </c>
      <c r="X24" s="124"/>
      <c r="Y24" s="127"/>
      <c r="Z24" s="112">
        <f>+Z25+Z26</f>
        <v>1329397</v>
      </c>
      <c r="AA24" s="142">
        <f>+AA25+AA26</f>
        <v>1115834</v>
      </c>
      <c r="AB24" s="124"/>
      <c r="AC24" s="114"/>
      <c r="AD24" s="142">
        <f>+AD25+AD26</f>
        <v>198659</v>
      </c>
      <c r="AE24" s="142">
        <f>+AE25+AE26</f>
        <v>197986</v>
      </c>
      <c r="AF24" s="124"/>
      <c r="AG24" s="127"/>
      <c r="AH24" s="112">
        <f>+AH25+AH26</f>
        <v>37702</v>
      </c>
      <c r="AI24" s="142">
        <f>+AI25+AI26</f>
        <v>71360</v>
      </c>
      <c r="AJ24" s="124"/>
      <c r="AK24" s="125"/>
      <c r="AL24" s="142">
        <f>+AL25+AL26</f>
        <v>24482</v>
      </c>
      <c r="AM24" s="142">
        <f>+AM25+AM26</f>
        <v>22943</v>
      </c>
      <c r="AN24" s="124"/>
      <c r="AO24" s="127"/>
      <c r="AP24" s="112">
        <f>+AP25+AP26</f>
        <v>0</v>
      </c>
      <c r="AQ24" s="147">
        <f>+AQ25+AQ26</f>
        <v>0</v>
      </c>
      <c r="AR24" s="124"/>
      <c r="AS24" s="125"/>
      <c r="AT24" s="147">
        <f>+AT25+AT26</f>
        <v>0</v>
      </c>
      <c r="AU24" s="147">
        <f>+AU25+AU26</f>
        <v>0</v>
      </c>
      <c r="AV24" s="124"/>
    </row>
    <row r="25" spans="1:48" ht="15" customHeight="1">
      <c r="A25" s="100"/>
      <c r="B25" s="116" t="s">
        <v>56</v>
      </c>
      <c r="C25" s="130">
        <f>+G25+K25</f>
        <v>2469075</v>
      </c>
      <c r="D25" s="130">
        <f>+H25+L25</f>
        <v>2320042</v>
      </c>
      <c r="E25" s="131">
        <f>+D25/C25*100-100</f>
        <v>-6.035985136133988</v>
      </c>
      <c r="F25" s="133"/>
      <c r="G25" s="130">
        <f>+R25+Z25+AH25+AP25</f>
        <v>1459854</v>
      </c>
      <c r="H25" s="130">
        <f>+S25+AA25+AI25+AQ25</f>
        <v>1354865</v>
      </c>
      <c r="I25" s="131">
        <f>+H25/G25*100-100</f>
        <v>-7.191746571917463</v>
      </c>
      <c r="J25" s="133"/>
      <c r="K25" s="130">
        <f>+V25+AD25+AL25+AT25</f>
        <v>1009221</v>
      </c>
      <c r="L25" s="130">
        <f>+W25+AE25+AM25+AU25</f>
        <v>965177</v>
      </c>
      <c r="M25" s="131">
        <f>+L25/K25*100-100</f>
        <v>-4.364158098176716</v>
      </c>
      <c r="N25" s="116"/>
      <c r="O25" s="120">
        <v>36.486486486486484</v>
      </c>
      <c r="P25" s="120">
        <v>44.5945945945946</v>
      </c>
      <c r="Q25" s="130"/>
      <c r="R25" s="134">
        <v>117427</v>
      </c>
      <c r="S25" s="134">
        <v>167671</v>
      </c>
      <c r="T25" s="131">
        <f>+S25/R25*100-100</f>
        <v>42.787433895100776</v>
      </c>
      <c r="U25" s="119"/>
      <c r="V25" s="134">
        <v>788781</v>
      </c>
      <c r="W25" s="134">
        <v>746764</v>
      </c>
      <c r="X25" s="131">
        <f>+W25/V25*100-100</f>
        <v>-5.326827091423354</v>
      </c>
      <c r="Y25" s="135"/>
      <c r="Z25" s="134">
        <v>1310927</v>
      </c>
      <c r="AA25" s="134">
        <v>1115834</v>
      </c>
      <c r="AB25" s="131">
        <f>+AA25/Z25*100-100</f>
        <v>-14.882064371242649</v>
      </c>
      <c r="AC25" s="136"/>
      <c r="AD25" s="134">
        <v>196108</v>
      </c>
      <c r="AE25" s="134">
        <v>197986</v>
      </c>
      <c r="AF25" s="131">
        <f>+AE25/AD25*100-100</f>
        <v>0.957635588553245</v>
      </c>
      <c r="AG25" s="135"/>
      <c r="AH25" s="134">
        <v>31500</v>
      </c>
      <c r="AI25" s="134">
        <v>71360</v>
      </c>
      <c r="AJ25" s="131">
        <f>+AI25/AH25*100-100</f>
        <v>126.53968253968256</v>
      </c>
      <c r="AK25" s="132"/>
      <c r="AL25" s="134">
        <v>24332</v>
      </c>
      <c r="AM25" s="134">
        <v>20427</v>
      </c>
      <c r="AN25" s="131">
        <f>+AM25/AL25*100-100</f>
        <v>-16.048824593128387</v>
      </c>
      <c r="AO25" s="137"/>
      <c r="AP25" s="134">
        <v>0</v>
      </c>
      <c r="AQ25" s="134">
        <v>0</v>
      </c>
      <c r="AR25" s="131" t="e">
        <f>+AQ25/AP25*100-100</f>
        <v>#DIV/0!</v>
      </c>
      <c r="AS25" s="132"/>
      <c r="AT25" s="134">
        <v>0</v>
      </c>
      <c r="AU25" s="134">
        <v>0</v>
      </c>
      <c r="AV25" s="131" t="e">
        <f>+AU25/AT25*100-100</f>
        <v>#DIV/0!</v>
      </c>
    </row>
    <row r="26" spans="1:48" ht="15" customHeight="1">
      <c r="A26" s="100"/>
      <c r="B26" s="116" t="s">
        <v>58</v>
      </c>
      <c r="C26" s="130">
        <f>+G26+K26</f>
        <v>54072</v>
      </c>
      <c r="D26" s="130">
        <f>+H26+L26</f>
        <v>75999</v>
      </c>
      <c r="E26" s="139"/>
      <c r="F26" s="140"/>
      <c r="G26" s="130">
        <f>+R26+Z26+AH26+AP26</f>
        <v>27444</v>
      </c>
      <c r="H26" s="130">
        <f>+S26+AA26+AI26+AQ26</f>
        <v>3554</v>
      </c>
      <c r="I26" s="139"/>
      <c r="J26" s="140"/>
      <c r="K26" s="130">
        <f>+V26+AD26+AL26+AT26</f>
        <v>26628</v>
      </c>
      <c r="L26" s="130">
        <f>+W26+AE26+AM26+AU26</f>
        <v>72445</v>
      </c>
      <c r="M26" s="139"/>
      <c r="N26" s="116"/>
      <c r="O26" s="120">
        <v>12.244897959183673</v>
      </c>
      <c r="P26" s="120">
        <v>12.244897959183673</v>
      </c>
      <c r="Q26" s="130"/>
      <c r="R26" s="134">
        <v>2772</v>
      </c>
      <c r="S26" s="134">
        <v>3554</v>
      </c>
      <c r="T26" s="139"/>
      <c r="U26" s="119"/>
      <c r="V26" s="134">
        <v>23927</v>
      </c>
      <c r="W26" s="134">
        <v>69929</v>
      </c>
      <c r="X26" s="139"/>
      <c r="Y26" s="135"/>
      <c r="Z26" s="134">
        <v>18470</v>
      </c>
      <c r="AA26" s="134">
        <v>0</v>
      </c>
      <c r="AB26" s="139"/>
      <c r="AC26" s="136"/>
      <c r="AD26" s="134">
        <v>2551</v>
      </c>
      <c r="AE26" s="134">
        <v>0</v>
      </c>
      <c r="AF26" s="139"/>
      <c r="AG26" s="135"/>
      <c r="AH26" s="134">
        <v>6202</v>
      </c>
      <c r="AI26" s="134">
        <v>0</v>
      </c>
      <c r="AJ26" s="139"/>
      <c r="AK26" s="132"/>
      <c r="AL26" s="134">
        <v>150</v>
      </c>
      <c r="AM26" s="134">
        <v>2516</v>
      </c>
      <c r="AN26" s="139"/>
      <c r="AO26" s="137"/>
      <c r="AP26" s="134">
        <v>0</v>
      </c>
      <c r="AQ26" s="134">
        <v>0</v>
      </c>
      <c r="AR26" s="139"/>
      <c r="AS26" s="132"/>
      <c r="AT26" s="134">
        <v>0</v>
      </c>
      <c r="AU26" s="134">
        <v>0</v>
      </c>
      <c r="AV26" s="139"/>
    </row>
    <row r="27" spans="1:48" s="129" customFormat="1" ht="15" customHeight="1">
      <c r="A27" s="121"/>
      <c r="B27" s="122" t="s">
        <v>3</v>
      </c>
      <c r="C27" s="127">
        <f>+C28+C29</f>
        <v>647077</v>
      </c>
      <c r="D27" s="127">
        <f>+D28+D29</f>
        <v>684454</v>
      </c>
      <c r="E27" s="124"/>
      <c r="F27" s="125"/>
      <c r="G27" s="127">
        <f>+G28+G29</f>
        <v>71100</v>
      </c>
      <c r="H27" s="127">
        <f>+H28+H29</f>
        <v>214003</v>
      </c>
      <c r="I27" s="124"/>
      <c r="J27" s="125"/>
      <c r="K27" s="127">
        <f>+K28+K29</f>
        <v>575977</v>
      </c>
      <c r="L27" s="127">
        <f>+L28+L29</f>
        <v>470451</v>
      </c>
      <c r="M27" s="124"/>
      <c r="N27" s="122"/>
      <c r="O27" s="126">
        <v>10.666666666666668</v>
      </c>
      <c r="P27" s="143">
        <v>17.333333333333336</v>
      </c>
      <c r="Q27" s="127"/>
      <c r="R27" s="112">
        <f>+R28+R29</f>
        <v>51092</v>
      </c>
      <c r="S27" s="128">
        <f>+S28+S29</f>
        <v>153079</v>
      </c>
      <c r="T27" s="124"/>
      <c r="U27" s="114"/>
      <c r="V27" s="128">
        <f>+V28+V29</f>
        <v>534589</v>
      </c>
      <c r="W27" s="128">
        <f>+W28+W29</f>
        <v>470451</v>
      </c>
      <c r="X27" s="124"/>
      <c r="Y27" s="127"/>
      <c r="Z27" s="112">
        <f>+Z28+Z29</f>
        <v>20008</v>
      </c>
      <c r="AA27" s="142">
        <f>+AA28+AA29</f>
        <v>57169</v>
      </c>
      <c r="AB27" s="124"/>
      <c r="AC27" s="114"/>
      <c r="AD27" s="142">
        <f>+AD28+AD29</f>
        <v>29650</v>
      </c>
      <c r="AE27" s="142">
        <f>+AE28+AE29</f>
        <v>0</v>
      </c>
      <c r="AF27" s="124"/>
      <c r="AG27" s="127"/>
      <c r="AH27" s="112">
        <f>+AH28+AH29</f>
        <v>0</v>
      </c>
      <c r="AI27" s="142">
        <f>+AI28+AI29</f>
        <v>90</v>
      </c>
      <c r="AJ27" s="124"/>
      <c r="AK27" s="125"/>
      <c r="AL27" s="142">
        <f>+AL28+AL29</f>
        <v>7450</v>
      </c>
      <c r="AM27" s="142">
        <f>+AM28+AM29</f>
        <v>0</v>
      </c>
      <c r="AN27" s="124"/>
      <c r="AO27" s="127"/>
      <c r="AP27" s="112">
        <f>+AP28+AP29</f>
        <v>0</v>
      </c>
      <c r="AQ27" s="147">
        <f>+AQ28+AQ29</f>
        <v>3665</v>
      </c>
      <c r="AR27" s="124"/>
      <c r="AS27" s="125"/>
      <c r="AT27" s="147">
        <f>+AT28+AT29</f>
        <v>4288</v>
      </c>
      <c r="AU27" s="147">
        <f>+AU28+AU29</f>
        <v>0</v>
      </c>
      <c r="AV27" s="124"/>
    </row>
    <row r="28" spans="1:48" ht="15" customHeight="1">
      <c r="A28" s="100"/>
      <c r="B28" s="116" t="s">
        <v>56</v>
      </c>
      <c r="C28" s="130">
        <f>+G28+K28</f>
        <v>592672</v>
      </c>
      <c r="D28" s="130">
        <f>+H28+L28</f>
        <v>633846</v>
      </c>
      <c r="E28" s="139">
        <f>+D28/C28*100-100</f>
        <v>6.947181577668587</v>
      </c>
      <c r="F28" s="140"/>
      <c r="G28" s="130">
        <f>+R28+Z28+AH28+AP28</f>
        <v>71100</v>
      </c>
      <c r="H28" s="130">
        <f>+S28+AA28+AI28+AQ28</f>
        <v>213913</v>
      </c>
      <c r="I28" s="139">
        <f>+H28/G28*100-100</f>
        <v>200.86216596343178</v>
      </c>
      <c r="J28" s="140"/>
      <c r="K28" s="130">
        <f>+V28+AD28+AL28+AT28</f>
        <v>521572</v>
      </c>
      <c r="L28" s="130">
        <f>+W28+AE28+AM28+AU28</f>
        <v>419933</v>
      </c>
      <c r="M28" s="139">
        <f>+L28/K28*100-100</f>
        <v>-19.48705068523617</v>
      </c>
      <c r="N28" s="116"/>
      <c r="O28" s="120">
        <v>20.51282051282051</v>
      </c>
      <c r="P28" s="120">
        <v>30.76923076923077</v>
      </c>
      <c r="Q28" s="130"/>
      <c r="R28" s="134">
        <v>51092</v>
      </c>
      <c r="S28" s="134">
        <v>153079</v>
      </c>
      <c r="T28" s="139">
        <f>+S28/R28*100-100</f>
        <v>199.6144210443905</v>
      </c>
      <c r="U28" s="119"/>
      <c r="V28" s="134">
        <v>480184</v>
      </c>
      <c r="W28" s="134">
        <v>419933</v>
      </c>
      <c r="X28" s="139">
        <f>+W28/V28*100-100</f>
        <v>-12.547481798643858</v>
      </c>
      <c r="Y28" s="135"/>
      <c r="Z28" s="134">
        <v>20008</v>
      </c>
      <c r="AA28" s="134">
        <v>57169</v>
      </c>
      <c r="AB28" s="139">
        <f>+AA28/Z28*100-100</f>
        <v>185.73070771691323</v>
      </c>
      <c r="AC28" s="136"/>
      <c r="AD28" s="134">
        <v>29650</v>
      </c>
      <c r="AE28" s="134">
        <v>0</v>
      </c>
      <c r="AF28" s="139">
        <f>+AE28/AD28*100-100</f>
        <v>-100</v>
      </c>
      <c r="AG28" s="135"/>
      <c r="AH28" s="134">
        <v>0</v>
      </c>
      <c r="AI28" s="134">
        <v>0</v>
      </c>
      <c r="AJ28" s="139" t="e">
        <f>+AI28/AH28*100-100</f>
        <v>#DIV/0!</v>
      </c>
      <c r="AK28" s="132"/>
      <c r="AL28" s="134">
        <v>7450</v>
      </c>
      <c r="AM28" s="134">
        <v>0</v>
      </c>
      <c r="AN28" s="139">
        <f>+AM28/AL28*100-100</f>
        <v>-100</v>
      </c>
      <c r="AO28" s="137"/>
      <c r="AP28" s="134">
        <v>0</v>
      </c>
      <c r="AQ28" s="134">
        <v>3665</v>
      </c>
      <c r="AR28" s="139" t="e">
        <f>+AQ28/AP28*100-100</f>
        <v>#DIV/0!</v>
      </c>
      <c r="AS28" s="132"/>
      <c r="AT28" s="134">
        <v>4288</v>
      </c>
      <c r="AU28" s="134">
        <v>0</v>
      </c>
      <c r="AV28" s="139">
        <f>+AU28/AT28*100-100</f>
        <v>-100</v>
      </c>
    </row>
    <row r="29" spans="1:48" ht="15" customHeight="1">
      <c r="A29" s="100"/>
      <c r="B29" s="116" t="s">
        <v>58</v>
      </c>
      <c r="C29" s="130">
        <f>+G29+K29</f>
        <v>54405</v>
      </c>
      <c r="D29" s="130">
        <f>+H29+L29</f>
        <v>50608</v>
      </c>
      <c r="E29" s="139"/>
      <c r="F29" s="140"/>
      <c r="G29" s="130">
        <f>+R29+Z29+AH29+AP29</f>
        <v>0</v>
      </c>
      <c r="H29" s="130">
        <f>+S29+AA29+AI29+AQ29</f>
        <v>90</v>
      </c>
      <c r="I29" s="139"/>
      <c r="J29" s="140"/>
      <c r="K29" s="130">
        <f>+V29+AD29+AL29+AT29</f>
        <v>54405</v>
      </c>
      <c r="L29" s="130">
        <f>+W29+AE29+AM29+AU29</f>
        <v>50518</v>
      </c>
      <c r="M29" s="139"/>
      <c r="N29" s="116"/>
      <c r="O29" s="120">
        <v>0</v>
      </c>
      <c r="P29" s="120">
        <v>2.7777777777777777</v>
      </c>
      <c r="Q29" s="130"/>
      <c r="R29" s="134">
        <v>0</v>
      </c>
      <c r="S29" s="134">
        <v>0</v>
      </c>
      <c r="T29" s="139"/>
      <c r="U29" s="119"/>
      <c r="V29" s="134">
        <v>54405</v>
      </c>
      <c r="W29" s="134">
        <v>50518</v>
      </c>
      <c r="X29" s="139"/>
      <c r="Y29" s="135"/>
      <c r="Z29" s="134">
        <v>0</v>
      </c>
      <c r="AA29" s="134">
        <v>0</v>
      </c>
      <c r="AB29" s="139"/>
      <c r="AC29" s="136"/>
      <c r="AD29" s="134">
        <v>0</v>
      </c>
      <c r="AE29" s="134">
        <v>0</v>
      </c>
      <c r="AF29" s="139"/>
      <c r="AG29" s="135"/>
      <c r="AH29" s="134">
        <v>0</v>
      </c>
      <c r="AI29" s="134">
        <v>90</v>
      </c>
      <c r="AJ29" s="139"/>
      <c r="AK29" s="132"/>
      <c r="AL29" s="134">
        <v>0</v>
      </c>
      <c r="AM29" s="134">
        <v>0</v>
      </c>
      <c r="AN29" s="139"/>
      <c r="AO29" s="137"/>
      <c r="AP29" s="134">
        <v>0</v>
      </c>
      <c r="AQ29" s="134">
        <v>0</v>
      </c>
      <c r="AR29" s="139"/>
      <c r="AS29" s="132"/>
      <c r="AT29" s="134">
        <v>0</v>
      </c>
      <c r="AU29" s="134">
        <v>0</v>
      </c>
      <c r="AV29" s="139"/>
    </row>
    <row r="30" spans="1:48" s="129" customFormat="1" ht="15" customHeight="1">
      <c r="A30" s="121"/>
      <c r="B30" s="122" t="s">
        <v>4</v>
      </c>
      <c r="C30" s="128">
        <f>+C31+C32</f>
        <v>712306</v>
      </c>
      <c r="D30" s="128">
        <f>+D31+D32</f>
        <v>744125</v>
      </c>
      <c r="E30" s="143"/>
      <c r="F30" s="141"/>
      <c r="G30" s="128">
        <f>+G31+G32</f>
        <v>160988</v>
      </c>
      <c r="H30" s="128">
        <f>+H31+H32</f>
        <v>187543</v>
      </c>
      <c r="I30" s="143"/>
      <c r="J30" s="141"/>
      <c r="K30" s="128">
        <f>+K31+K32</f>
        <v>551318</v>
      </c>
      <c r="L30" s="128">
        <f>+L31+L32</f>
        <v>556582</v>
      </c>
      <c r="M30" s="143"/>
      <c r="N30" s="122"/>
      <c r="O30" s="126">
        <v>14.473684210526317</v>
      </c>
      <c r="P30" s="143">
        <v>11.842105263157894</v>
      </c>
      <c r="Q30" s="128"/>
      <c r="R30" s="112">
        <f>+R31+R32</f>
        <v>5086</v>
      </c>
      <c r="S30" s="128">
        <f>+S31+S32</f>
        <v>4959</v>
      </c>
      <c r="T30" s="143"/>
      <c r="U30" s="114"/>
      <c r="V30" s="128">
        <f>+V31+V32</f>
        <v>543701</v>
      </c>
      <c r="W30" s="128">
        <f>+W31+W32</f>
        <v>550106</v>
      </c>
      <c r="X30" s="143"/>
      <c r="Y30" s="128"/>
      <c r="Z30" s="112">
        <f>+Z31+Z32</f>
        <v>0</v>
      </c>
      <c r="AA30" s="142">
        <f>+AA31+AA32</f>
        <v>0</v>
      </c>
      <c r="AB30" s="143"/>
      <c r="AC30" s="114"/>
      <c r="AD30" s="142">
        <f>+AD31+AD32</f>
        <v>0</v>
      </c>
      <c r="AE30" s="142">
        <f>+AE31+AE32</f>
        <v>4974</v>
      </c>
      <c r="AF30" s="143"/>
      <c r="AG30" s="128"/>
      <c r="AH30" s="112">
        <f>+AH31+AH32</f>
        <v>155471</v>
      </c>
      <c r="AI30" s="142">
        <f>+AI31+AI32</f>
        <v>182254</v>
      </c>
      <c r="AJ30" s="143"/>
      <c r="AK30" s="141"/>
      <c r="AL30" s="142">
        <f>+AL31+AL32</f>
        <v>7617</v>
      </c>
      <c r="AM30" s="142">
        <f>+AM31+AM32</f>
        <v>1502</v>
      </c>
      <c r="AN30" s="143"/>
      <c r="AO30" s="128"/>
      <c r="AP30" s="112">
        <f>+AP31+AP32</f>
        <v>431</v>
      </c>
      <c r="AQ30" s="142">
        <f>+AQ31+AQ32</f>
        <v>330</v>
      </c>
      <c r="AR30" s="143"/>
      <c r="AS30" s="141"/>
      <c r="AT30" s="142">
        <f>+AT31+AT32</f>
        <v>0</v>
      </c>
      <c r="AU30" s="142">
        <f>+AU31+AU32</f>
        <v>0</v>
      </c>
      <c r="AV30" s="143"/>
    </row>
    <row r="31" spans="1:48" ht="15" customHeight="1">
      <c r="A31" s="100"/>
      <c r="B31" s="116" t="s">
        <v>56</v>
      </c>
      <c r="C31" s="130">
        <f>+G31+K31</f>
        <v>688681</v>
      </c>
      <c r="D31" s="130">
        <f>+H31+L31</f>
        <v>738700</v>
      </c>
      <c r="E31" s="148">
        <f>+D31/C31*100-100</f>
        <v>7.263014370949691</v>
      </c>
      <c r="F31" s="145"/>
      <c r="G31" s="130">
        <f>+R31+Z31+AH31+AP31</f>
        <v>160565</v>
      </c>
      <c r="H31" s="130">
        <f>+S31+AA31+AI31+AQ31</f>
        <v>187543</v>
      </c>
      <c r="I31" s="148">
        <f>+H31/G31*100-100</f>
        <v>16.80191822626351</v>
      </c>
      <c r="J31" s="149"/>
      <c r="K31" s="130">
        <f>+V31+AD31+AL31+AT31</f>
        <v>528116</v>
      </c>
      <c r="L31" s="130">
        <f>+W31+AE31+AM31+AU31</f>
        <v>551157</v>
      </c>
      <c r="M31" s="148">
        <f>+L31/K31*100-100</f>
        <v>4.362867248861988</v>
      </c>
      <c r="N31" s="116"/>
      <c r="O31" s="120">
        <v>27.27272727272727</v>
      </c>
      <c r="P31" s="120">
        <v>27.27272727272727</v>
      </c>
      <c r="Q31" s="130"/>
      <c r="R31" s="134">
        <v>5086</v>
      </c>
      <c r="S31" s="134">
        <v>4959</v>
      </c>
      <c r="T31" s="148">
        <f>+S31/R31*100-100</f>
        <v>-2.4970507274872205</v>
      </c>
      <c r="U31" s="119"/>
      <c r="V31" s="134">
        <v>527993</v>
      </c>
      <c r="W31" s="134">
        <v>545852</v>
      </c>
      <c r="X31" s="148">
        <f>+W31/V31*100-100</f>
        <v>3.3824312064743225</v>
      </c>
      <c r="Y31" s="137"/>
      <c r="Z31" s="134">
        <v>0</v>
      </c>
      <c r="AA31" s="134">
        <v>0</v>
      </c>
      <c r="AB31" s="148" t="e">
        <f>+AA31/Z31*100-100</f>
        <v>#DIV/0!</v>
      </c>
      <c r="AC31" s="136"/>
      <c r="AD31" s="134">
        <v>0</v>
      </c>
      <c r="AE31" s="134">
        <v>4974</v>
      </c>
      <c r="AF31" s="148" t="e">
        <f>+AE31/AD31*100-100</f>
        <v>#DIV/0!</v>
      </c>
      <c r="AG31" s="137"/>
      <c r="AH31" s="134">
        <v>155048</v>
      </c>
      <c r="AI31" s="134">
        <v>182254</v>
      </c>
      <c r="AJ31" s="148">
        <f>+AI31/AH31*100-100</f>
        <v>17.546824209277133</v>
      </c>
      <c r="AK31" s="145"/>
      <c r="AL31" s="134">
        <v>123</v>
      </c>
      <c r="AM31" s="134">
        <v>331</v>
      </c>
      <c r="AN31" s="148">
        <f>+AM31/AL31*100-100</f>
        <v>169.10569105691053</v>
      </c>
      <c r="AO31" s="137"/>
      <c r="AP31" s="134">
        <v>431</v>
      </c>
      <c r="AQ31" s="134">
        <v>330</v>
      </c>
      <c r="AR31" s="148">
        <f>+AQ31/AP31*100-100</f>
        <v>-23.433874709976806</v>
      </c>
      <c r="AS31" s="145"/>
      <c r="AT31" s="134">
        <v>0</v>
      </c>
      <c r="AU31" s="134">
        <v>0</v>
      </c>
      <c r="AV31" s="148" t="e">
        <f>+AU31/AT31*100-100</f>
        <v>#DIV/0!</v>
      </c>
    </row>
    <row r="32" spans="1:48" ht="15" customHeight="1">
      <c r="A32" s="100"/>
      <c r="B32" s="151" t="s">
        <v>58</v>
      </c>
      <c r="C32" s="152">
        <f>+G32+K32</f>
        <v>23625</v>
      </c>
      <c r="D32" s="152">
        <f>+H32+L32</f>
        <v>5425</v>
      </c>
      <c r="E32" s="153"/>
      <c r="F32" s="154"/>
      <c r="G32" s="152">
        <f>+R32+Z32+AH32+AP32</f>
        <v>423</v>
      </c>
      <c r="H32" s="152">
        <f>+S32+AA32+AI32+AQ32</f>
        <v>0</v>
      </c>
      <c r="I32" s="153"/>
      <c r="J32" s="154"/>
      <c r="K32" s="152">
        <f>+V32+AD32+AL32+AT32</f>
        <v>23202</v>
      </c>
      <c r="L32" s="152">
        <f>+W32+AE32+AM32+AU32</f>
        <v>5425</v>
      </c>
      <c r="M32" s="153"/>
      <c r="N32" s="151"/>
      <c r="O32" s="155">
        <v>4.651162790697675</v>
      </c>
      <c r="P32" s="155">
        <v>0</v>
      </c>
      <c r="Q32" s="152"/>
      <c r="R32" s="156">
        <v>0</v>
      </c>
      <c r="S32" s="156">
        <v>0</v>
      </c>
      <c r="T32" s="155"/>
      <c r="U32" s="157"/>
      <c r="V32" s="156">
        <v>15708</v>
      </c>
      <c r="W32" s="156">
        <v>4254</v>
      </c>
      <c r="X32" s="155"/>
      <c r="Y32" s="158"/>
      <c r="Z32" s="156">
        <v>0</v>
      </c>
      <c r="AA32" s="156">
        <v>0</v>
      </c>
      <c r="AB32" s="155"/>
      <c r="AC32" s="157"/>
      <c r="AD32" s="156">
        <v>0</v>
      </c>
      <c r="AE32" s="156">
        <v>0</v>
      </c>
      <c r="AF32" s="153"/>
      <c r="AG32" s="158"/>
      <c r="AH32" s="156">
        <v>423</v>
      </c>
      <c r="AI32" s="156">
        <v>0</v>
      </c>
      <c r="AJ32" s="153"/>
      <c r="AK32" s="154"/>
      <c r="AL32" s="156">
        <v>7494</v>
      </c>
      <c r="AM32" s="156">
        <v>1171</v>
      </c>
      <c r="AN32" s="153"/>
      <c r="AO32" s="158"/>
      <c r="AP32" s="156">
        <v>0</v>
      </c>
      <c r="AQ32" s="156">
        <v>0</v>
      </c>
      <c r="AR32" s="153"/>
      <c r="AS32" s="154"/>
      <c r="AT32" s="156">
        <v>0</v>
      </c>
      <c r="AU32" s="156">
        <v>0</v>
      </c>
      <c r="AV32" s="153"/>
    </row>
    <row r="33" spans="1:48" ht="12.75">
      <c r="A33" s="100"/>
      <c r="B33" s="159" t="s">
        <v>75</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row>
    <row r="34" spans="1:27" s="60" customFormat="1" ht="11.25">
      <c r="A34" s="59"/>
      <c r="B34" s="59" t="s">
        <v>80</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s="60" customFormat="1" ht="11.25">
      <c r="A35" s="59"/>
      <c r="B35" s="201" t="s">
        <v>97</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s="60" customFormat="1" ht="11.25">
      <c r="A36" s="59"/>
      <c r="B36" s="59" t="s">
        <v>99</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s="60" customFormat="1" ht="11.25">
      <c r="A37" s="59"/>
      <c r="B37" s="59" t="s">
        <v>96</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15" ht="12.75">
      <c r="A38" s="100"/>
      <c r="B38" s="159" t="s">
        <v>77</v>
      </c>
      <c r="C38" s="100"/>
      <c r="D38" s="100"/>
      <c r="E38" s="100"/>
      <c r="F38" s="100"/>
      <c r="G38" s="100"/>
      <c r="H38" s="100"/>
      <c r="I38" s="100"/>
      <c r="J38" s="100"/>
      <c r="K38" s="100"/>
      <c r="L38" s="100"/>
      <c r="M38" s="100"/>
      <c r="N38" s="100"/>
      <c r="O38" s="100"/>
    </row>
  </sheetData>
  <sheetProtection/>
  <mergeCells count="19">
    <mergeCell ref="B7:X7"/>
    <mergeCell ref="B9:B11"/>
    <mergeCell ref="C9:M9"/>
    <mergeCell ref="O9:P10"/>
    <mergeCell ref="R9:X9"/>
    <mergeCell ref="C10:E10"/>
    <mergeCell ref="G10:I10"/>
    <mergeCell ref="K10:M10"/>
    <mergeCell ref="R10:T10"/>
    <mergeCell ref="V10:X10"/>
    <mergeCell ref="Z10:AB10"/>
    <mergeCell ref="AH10:AJ10"/>
    <mergeCell ref="AL10:AN10"/>
    <mergeCell ref="AP10:AR10"/>
    <mergeCell ref="AT10:AV10"/>
    <mergeCell ref="Z9:AF9"/>
    <mergeCell ref="AH9:AN9"/>
    <mergeCell ref="AP9:AV9"/>
    <mergeCell ref="AD10:AF10"/>
  </mergeCells>
  <printOptions/>
  <pageMargins left="0.7" right="0.7" top="0.75" bottom="0.75" header="0.3" footer="0.3"/>
  <pageSetup horizontalDpi="600" verticalDpi="600" orientation="portrait" paperSize="9" scale="19" r:id="rId2"/>
  <ignoredErrors>
    <ignoredError sqref="C18:D18 G18:H18 G21:H21 C21:D21 C24:D24 C27:D27 C30:D30 G24:H24 G27:H27 G30:H30 K18:L18 K21:L21 K24:L24 K27:L27 K30:L30" formula="1"/>
  </ignoredErrors>
  <drawing r:id="rId1"/>
</worksheet>
</file>

<file path=xl/worksheets/sheet7.xml><?xml version="1.0" encoding="utf-8"?>
<worksheet xmlns="http://schemas.openxmlformats.org/spreadsheetml/2006/main" xmlns:r="http://schemas.openxmlformats.org/officeDocument/2006/relationships">
  <dimension ref="A1:AA41"/>
  <sheetViews>
    <sheetView zoomScale="85" zoomScaleNormal="85" zoomScaleSheetLayoutView="115" zoomScalePageLayoutView="0" workbookViewId="0" topLeftCell="A1">
      <selection activeCell="G17" sqref="G17"/>
    </sheetView>
  </sheetViews>
  <sheetFormatPr defaultColWidth="11.421875" defaultRowHeight="15"/>
  <cols>
    <col min="1" max="1" width="5.140625" style="101" customWidth="1"/>
    <col min="2" max="2" width="18.57421875" style="101" customWidth="1"/>
    <col min="3" max="4" width="10.28125" style="101" bestFit="1" customWidth="1"/>
    <col min="5" max="5" width="13.00390625" style="101" customWidth="1"/>
    <col min="6" max="6" width="19.140625" style="101" customWidth="1"/>
    <col min="7" max="7" width="5.7109375" style="101" customWidth="1"/>
    <col min="8" max="9" width="11.28125" style="101" bestFit="1" customWidth="1"/>
    <col min="10" max="10" width="13.00390625" style="101" customWidth="1"/>
    <col min="11" max="11" width="5.7109375" style="101" customWidth="1"/>
    <col min="12" max="13" width="10.28125" style="101" bestFit="1" customWidth="1"/>
    <col min="14" max="14" width="13.28125" style="101" bestFit="1" customWidth="1"/>
    <col min="15" max="15" width="14.421875" style="101" bestFit="1" customWidth="1"/>
    <col min="16" max="16" width="11.421875" style="101" customWidth="1"/>
    <col min="17" max="17" width="11.421875" style="160" customWidth="1"/>
    <col min="18" max="19" width="11.421875" style="101" customWidth="1"/>
    <col min="20" max="20" width="11.421875" style="160" customWidth="1"/>
    <col min="21" max="22" width="11.421875" style="101" customWidth="1"/>
    <col min="23" max="23" width="11.421875" style="160" customWidth="1"/>
    <col min="24" max="16384" width="11.421875" style="101" customWidth="1"/>
  </cols>
  <sheetData>
    <row r="1" spans="1:14" ht="12.75">
      <c r="A1" s="100"/>
      <c r="B1" s="100"/>
      <c r="C1" s="100"/>
      <c r="D1" s="100"/>
      <c r="E1" s="100"/>
      <c r="F1" s="100"/>
      <c r="G1" s="100"/>
      <c r="H1" s="100"/>
      <c r="I1" s="100"/>
      <c r="J1" s="100"/>
      <c r="K1" s="100"/>
      <c r="L1" s="100"/>
      <c r="M1" s="100"/>
      <c r="N1" s="100"/>
    </row>
    <row r="2" spans="1:14" ht="12.75">
      <c r="A2" s="100"/>
      <c r="B2" s="100"/>
      <c r="C2" s="100"/>
      <c r="D2" s="100"/>
      <c r="E2" s="100"/>
      <c r="F2" s="100"/>
      <c r="G2" s="100"/>
      <c r="H2" s="100"/>
      <c r="I2" s="100"/>
      <c r="J2" s="100"/>
      <c r="K2" s="100"/>
      <c r="L2" s="100"/>
      <c r="M2" s="100"/>
      <c r="N2" s="100"/>
    </row>
    <row r="3" spans="1:14" ht="12.75">
      <c r="A3" s="100"/>
      <c r="B3" s="100"/>
      <c r="C3" s="100"/>
      <c r="D3" s="100"/>
      <c r="E3" s="100"/>
      <c r="F3" s="100"/>
      <c r="G3" s="100"/>
      <c r="H3" s="100"/>
      <c r="I3" s="100"/>
      <c r="J3" s="100"/>
      <c r="K3" s="100"/>
      <c r="L3" s="100"/>
      <c r="M3" s="100"/>
      <c r="N3" s="100"/>
    </row>
    <row r="4" spans="1:26" ht="12.75">
      <c r="A4" s="100"/>
      <c r="B4" s="100"/>
      <c r="C4" s="100"/>
      <c r="D4" s="100"/>
      <c r="E4" s="100"/>
      <c r="F4" s="100"/>
      <c r="G4" s="100"/>
      <c r="H4" s="100"/>
      <c r="I4" s="100"/>
      <c r="J4" s="100"/>
      <c r="K4" s="100"/>
      <c r="L4" s="100"/>
      <c r="M4" s="100"/>
      <c r="N4" s="100"/>
      <c r="Z4" s="160"/>
    </row>
    <row r="5" spans="1:26" ht="12.75">
      <c r="A5" s="100"/>
      <c r="B5" s="100"/>
      <c r="C5" s="100"/>
      <c r="D5" s="100"/>
      <c r="E5" s="100"/>
      <c r="F5" s="100"/>
      <c r="G5" s="100"/>
      <c r="H5" s="100"/>
      <c r="I5" s="100"/>
      <c r="J5" s="100"/>
      <c r="K5" s="100"/>
      <c r="L5" s="100"/>
      <c r="M5" s="100"/>
      <c r="N5" s="100"/>
      <c r="X5" s="247"/>
      <c r="Y5" s="247"/>
      <c r="Z5" s="160"/>
    </row>
    <row r="6" spans="1:26" ht="15">
      <c r="A6" s="100"/>
      <c r="B6" s="161" t="s">
        <v>19</v>
      </c>
      <c r="C6" s="103"/>
      <c r="D6" s="103"/>
      <c r="E6" s="103"/>
      <c r="F6" s="103"/>
      <c r="G6" s="103"/>
      <c r="H6" s="103"/>
      <c r="I6" s="103"/>
      <c r="J6" s="100"/>
      <c r="K6" s="100"/>
      <c r="L6" s="100"/>
      <c r="M6" s="100"/>
      <c r="N6" s="100"/>
      <c r="Z6" s="160"/>
    </row>
    <row r="7" spans="1:26" ht="12.75" customHeight="1">
      <c r="A7" s="100"/>
      <c r="B7" s="249" t="s">
        <v>41</v>
      </c>
      <c r="C7" s="249"/>
      <c r="D7" s="249"/>
      <c r="E7" s="249"/>
      <c r="F7" s="249"/>
      <c r="G7" s="249"/>
      <c r="H7" s="249"/>
      <c r="I7" s="249"/>
      <c r="J7" s="100"/>
      <c r="K7" s="107"/>
      <c r="L7" s="100"/>
      <c r="M7" s="100"/>
      <c r="N7" s="100"/>
      <c r="X7" s="162"/>
      <c r="Z7" s="160"/>
    </row>
    <row r="8" spans="1:26" ht="12.75" customHeight="1">
      <c r="A8" s="100"/>
      <c r="B8" s="198" t="s">
        <v>76</v>
      </c>
      <c r="C8" s="163"/>
      <c r="D8" s="163"/>
      <c r="E8" s="163"/>
      <c r="F8" s="163"/>
      <c r="G8" s="164"/>
      <c r="H8" s="163"/>
      <c r="I8" s="163"/>
      <c r="J8" s="165"/>
      <c r="K8" s="166"/>
      <c r="L8" s="165"/>
      <c r="M8" s="165"/>
      <c r="N8" s="165"/>
      <c r="X8" s="162"/>
      <c r="Z8" s="160"/>
    </row>
    <row r="9" spans="1:26" ht="12" customHeight="1">
      <c r="A9" s="100"/>
      <c r="B9" s="244" t="s">
        <v>0</v>
      </c>
      <c r="C9" s="250" t="s">
        <v>59</v>
      </c>
      <c r="D9" s="250"/>
      <c r="E9" s="250"/>
      <c r="F9" s="250"/>
      <c r="G9" s="167"/>
      <c r="H9" s="242" t="s">
        <v>42</v>
      </c>
      <c r="I9" s="242"/>
      <c r="J9" s="242"/>
      <c r="K9" s="108"/>
      <c r="L9" s="242" t="s">
        <v>65</v>
      </c>
      <c r="M9" s="242"/>
      <c r="N9" s="242"/>
      <c r="Z9" s="160"/>
    </row>
    <row r="10" spans="1:26" ht="42.75" customHeight="1">
      <c r="A10" s="100"/>
      <c r="B10" s="245"/>
      <c r="C10" s="242" t="s">
        <v>43</v>
      </c>
      <c r="D10" s="242"/>
      <c r="E10" s="242"/>
      <c r="F10" s="245" t="s">
        <v>87</v>
      </c>
      <c r="G10" s="109"/>
      <c r="H10" s="242" t="s">
        <v>44</v>
      </c>
      <c r="I10" s="242"/>
      <c r="J10" s="242"/>
      <c r="K10" s="109"/>
      <c r="L10" s="242" t="s">
        <v>45</v>
      </c>
      <c r="M10" s="242"/>
      <c r="N10" s="242"/>
      <c r="X10" s="247"/>
      <c r="Y10" s="247"/>
      <c r="Z10" s="160"/>
    </row>
    <row r="11" spans="1:26" ht="30" customHeight="1">
      <c r="A11" s="100"/>
      <c r="B11" s="246"/>
      <c r="C11" s="110">
        <v>2014</v>
      </c>
      <c r="D11" s="110">
        <v>2015</v>
      </c>
      <c r="E11" s="200" t="s">
        <v>92</v>
      </c>
      <c r="F11" s="246"/>
      <c r="G11" s="109"/>
      <c r="H11" s="110">
        <v>2014</v>
      </c>
      <c r="I11" s="110">
        <v>2015</v>
      </c>
      <c r="J11" s="200" t="s">
        <v>92</v>
      </c>
      <c r="K11" s="110"/>
      <c r="L11" s="110">
        <v>2014</v>
      </c>
      <c r="M11" s="110">
        <v>2015</v>
      </c>
      <c r="N11" s="200" t="s">
        <v>92</v>
      </c>
      <c r="Z11" s="160"/>
    </row>
    <row r="12" spans="1:14" ht="15" customHeight="1">
      <c r="A12" s="100"/>
      <c r="B12" s="111" t="s">
        <v>23</v>
      </c>
      <c r="C12" s="168">
        <f>+C13+C14</f>
        <v>22980905</v>
      </c>
      <c r="D12" s="168">
        <f>+D13+D14</f>
        <v>22430985</v>
      </c>
      <c r="E12" s="111"/>
      <c r="F12" s="206">
        <v>38.5</v>
      </c>
      <c r="G12" s="169"/>
      <c r="H12" s="170">
        <f>+H13+H14</f>
        <v>17006405</v>
      </c>
      <c r="I12" s="170">
        <f>+I13+I14</f>
        <v>16873991</v>
      </c>
      <c r="J12" s="171"/>
      <c r="K12" s="171"/>
      <c r="L12" s="170">
        <f>+L13+L14</f>
        <v>5974500</v>
      </c>
      <c r="M12" s="170">
        <f>+M13+M14</f>
        <v>5556994</v>
      </c>
      <c r="N12" s="171"/>
    </row>
    <row r="13" spans="1:16" ht="15" customHeight="1">
      <c r="A13" s="100"/>
      <c r="B13" s="172" t="s">
        <v>56</v>
      </c>
      <c r="C13" s="117">
        <f>+C16+C19+C22+C25+C28+C31</f>
        <v>21971480</v>
      </c>
      <c r="D13" s="117">
        <f>+D16+D19+D22+D25+D28+D31</f>
        <v>21526806</v>
      </c>
      <c r="E13" s="118">
        <f>+D13/C13*100-100</f>
        <v>-2.023869124883717</v>
      </c>
      <c r="F13" s="118">
        <v>71.21535181236673</v>
      </c>
      <c r="G13" s="130"/>
      <c r="H13" s="130">
        <f>+H16+H19+H22+H25+H28+H31</f>
        <v>16100120</v>
      </c>
      <c r="I13" s="130">
        <f>+I16+I19+I22+I25+I28+I31</f>
        <v>16121150</v>
      </c>
      <c r="J13" s="118">
        <f>+I13/H13*100-100</f>
        <v>0.13062014444614078</v>
      </c>
      <c r="K13" s="119"/>
      <c r="L13" s="117">
        <f>+L16+L19+L22+L25+L28+L31</f>
        <v>5871360</v>
      </c>
      <c r="M13" s="117">
        <f>+M16+M19+M22+M25+M28+M31</f>
        <v>5405656</v>
      </c>
      <c r="N13" s="118">
        <f>+M13/L13*100-100</f>
        <v>-7.931790930891651</v>
      </c>
      <c r="P13" s="138"/>
    </row>
    <row r="14" spans="1:22" ht="15" customHeight="1">
      <c r="A14" s="100"/>
      <c r="B14" s="172" t="s">
        <v>58</v>
      </c>
      <c r="C14" s="117">
        <f>+C17+C20+C23+C26+C29+C32</f>
        <v>1009425</v>
      </c>
      <c r="D14" s="117">
        <f>+D17+D20+D23+D26+D29+D32</f>
        <v>904179</v>
      </c>
      <c r="E14" s="118"/>
      <c r="F14" s="118">
        <v>9.6045197740113</v>
      </c>
      <c r="G14" s="130"/>
      <c r="H14" s="130">
        <f>+H17+H20+H23+H26+H29+H32</f>
        <v>906285</v>
      </c>
      <c r="I14" s="130">
        <f>+I17+I20+I23+I26+I29+I32</f>
        <v>752841</v>
      </c>
      <c r="J14" s="118"/>
      <c r="K14" s="119"/>
      <c r="L14" s="117">
        <f>+L17+L20+L23+L26+L29+L32</f>
        <v>103140</v>
      </c>
      <c r="M14" s="117">
        <f>+M17+M20+M23+M26+M29+M32</f>
        <v>151338</v>
      </c>
      <c r="N14" s="118"/>
      <c r="O14" s="173"/>
      <c r="P14" s="174"/>
      <c r="Q14" s="173"/>
      <c r="R14" s="247"/>
      <c r="S14" s="247"/>
      <c r="U14" s="247"/>
      <c r="V14" s="247"/>
    </row>
    <row r="15" spans="1:23" s="129" customFormat="1" ht="15" customHeight="1">
      <c r="A15" s="121"/>
      <c r="B15" s="175" t="s">
        <v>1</v>
      </c>
      <c r="C15" s="142">
        <f>+C16+C17</f>
        <v>7131601</v>
      </c>
      <c r="D15" s="142">
        <f>+D16+D17</f>
        <v>6516642</v>
      </c>
      <c r="E15" s="114"/>
      <c r="F15" s="126">
        <v>31.446540880503143</v>
      </c>
      <c r="G15" s="176"/>
      <c r="H15" s="123">
        <f>+H16+H17</f>
        <v>6153482</v>
      </c>
      <c r="I15" s="123">
        <f>+I16+I17</f>
        <v>5720225</v>
      </c>
      <c r="J15" s="124"/>
      <c r="K15" s="125"/>
      <c r="L15" s="128">
        <f>+L16+L17</f>
        <v>978119</v>
      </c>
      <c r="M15" s="128">
        <f>+M16+M17</f>
        <v>796417</v>
      </c>
      <c r="N15" s="124"/>
      <c r="O15" s="177"/>
      <c r="Q15" s="178"/>
      <c r="T15" s="178"/>
      <c r="U15" s="179"/>
      <c r="W15" s="178"/>
    </row>
    <row r="16" spans="1:21" ht="15" customHeight="1">
      <c r="A16" s="100"/>
      <c r="B16" s="172" t="s">
        <v>56</v>
      </c>
      <c r="C16" s="134">
        <v>6727850</v>
      </c>
      <c r="D16" s="134">
        <v>6311609</v>
      </c>
      <c r="E16" s="118">
        <f>+D16/C16*100-100</f>
        <v>-6.1868353188611565</v>
      </c>
      <c r="F16" s="118">
        <v>43.87755102040816</v>
      </c>
      <c r="G16" s="130"/>
      <c r="H16" s="134">
        <v>5750456</v>
      </c>
      <c r="I16" s="134">
        <v>5541829</v>
      </c>
      <c r="J16" s="139">
        <f>+I16/H16*100-100</f>
        <v>-3.6280079353706896</v>
      </c>
      <c r="K16" s="140"/>
      <c r="L16" s="134">
        <v>977394</v>
      </c>
      <c r="M16" s="134">
        <v>769780</v>
      </c>
      <c r="N16" s="139">
        <f>+M16/L16*100-100</f>
        <v>-21.24158732302429</v>
      </c>
      <c r="O16" s="162"/>
      <c r="U16" s="162"/>
    </row>
    <row r="17" spans="1:21" ht="15" customHeight="1">
      <c r="A17" s="100"/>
      <c r="B17" s="172" t="s">
        <v>58</v>
      </c>
      <c r="C17" s="180">
        <v>403751</v>
      </c>
      <c r="D17" s="180">
        <v>205033</v>
      </c>
      <c r="E17" s="118"/>
      <c r="F17" s="118">
        <v>11.475409836065573</v>
      </c>
      <c r="G17" s="130"/>
      <c r="H17" s="134">
        <v>403026</v>
      </c>
      <c r="I17" s="134">
        <v>178396</v>
      </c>
      <c r="J17" s="139"/>
      <c r="K17" s="140"/>
      <c r="L17" s="134">
        <v>725</v>
      </c>
      <c r="M17" s="134">
        <v>26637</v>
      </c>
      <c r="N17" s="139"/>
      <c r="O17" s="162"/>
      <c r="U17" s="162"/>
    </row>
    <row r="18" spans="1:23" s="129" customFormat="1" ht="15" customHeight="1">
      <c r="A18" s="121"/>
      <c r="B18" s="175" t="s">
        <v>5</v>
      </c>
      <c r="C18" s="147">
        <f>+C19+C20</f>
        <v>4967512</v>
      </c>
      <c r="D18" s="147">
        <f>+D19+D20</f>
        <v>4838133</v>
      </c>
      <c r="E18" s="114"/>
      <c r="F18" s="126">
        <v>43.62139917695473</v>
      </c>
      <c r="G18" s="176"/>
      <c r="H18" s="128">
        <f>+H19+H20</f>
        <v>3233225</v>
      </c>
      <c r="I18" s="128">
        <f>+I19+I20</f>
        <v>3406801</v>
      </c>
      <c r="J18" s="124"/>
      <c r="K18" s="125"/>
      <c r="L18" s="127">
        <f>+L19+L20</f>
        <v>1734287</v>
      </c>
      <c r="M18" s="127">
        <f>+M19+M20</f>
        <v>1431332</v>
      </c>
      <c r="N18" s="124"/>
      <c r="O18" s="179"/>
      <c r="Q18" s="178"/>
      <c r="T18" s="178"/>
      <c r="U18" s="179"/>
      <c r="W18" s="178"/>
    </row>
    <row r="19" spans="1:21" ht="15" customHeight="1">
      <c r="A19" s="100"/>
      <c r="B19" s="172" t="s">
        <v>56</v>
      </c>
      <c r="C19" s="134">
        <v>4831717</v>
      </c>
      <c r="D19" s="134">
        <v>4766438</v>
      </c>
      <c r="E19" s="118">
        <f>+D19/C19*100-100</f>
        <v>-1.3510518103605875</v>
      </c>
      <c r="F19" s="118">
        <v>80.64516129032258</v>
      </c>
      <c r="G19" s="130"/>
      <c r="H19" s="134">
        <v>3119251</v>
      </c>
      <c r="I19" s="134">
        <v>3364420</v>
      </c>
      <c r="J19" s="139">
        <f>+I19/H19*100-100</f>
        <v>7.859867641302358</v>
      </c>
      <c r="K19" s="140"/>
      <c r="L19" s="134">
        <v>1712466</v>
      </c>
      <c r="M19" s="134">
        <v>1402018</v>
      </c>
      <c r="N19" s="139">
        <f>+M19/L19*100-100</f>
        <v>-18.128710292642296</v>
      </c>
      <c r="O19" s="162"/>
      <c r="U19" s="162"/>
    </row>
    <row r="20" spans="1:21" ht="15" customHeight="1">
      <c r="A20" s="100"/>
      <c r="B20" s="172" t="s">
        <v>58</v>
      </c>
      <c r="C20" s="181">
        <v>135795</v>
      </c>
      <c r="D20" s="181">
        <v>71695</v>
      </c>
      <c r="E20" s="118"/>
      <c r="F20" s="118">
        <v>5.042016806722689</v>
      </c>
      <c r="G20" s="130"/>
      <c r="H20" s="134">
        <v>113974</v>
      </c>
      <c r="I20" s="134">
        <v>42381</v>
      </c>
      <c r="J20" s="139"/>
      <c r="K20" s="140"/>
      <c r="L20" s="134">
        <v>21821</v>
      </c>
      <c r="M20" s="134">
        <v>29314</v>
      </c>
      <c r="N20" s="139"/>
      <c r="O20" s="162"/>
      <c r="U20" s="162"/>
    </row>
    <row r="21" spans="1:23" s="129" customFormat="1" ht="27">
      <c r="A21" s="121"/>
      <c r="B21" s="29" t="s">
        <v>95</v>
      </c>
      <c r="C21" s="147">
        <f>+C22+C23</f>
        <v>3585144</v>
      </c>
      <c r="D21" s="147">
        <f>+D22+D23</f>
        <v>3599623</v>
      </c>
      <c r="E21" s="114"/>
      <c r="F21" s="126">
        <v>31.790123456790127</v>
      </c>
      <c r="G21" s="176"/>
      <c r="H21" s="127">
        <f>+H22+H23</f>
        <v>2548413</v>
      </c>
      <c r="I21" s="127">
        <f>+I22+I23</f>
        <v>2442419</v>
      </c>
      <c r="J21" s="124"/>
      <c r="K21" s="125"/>
      <c r="L21" s="127">
        <f>+L22+L23</f>
        <v>1036731</v>
      </c>
      <c r="M21" s="127">
        <f>+M22+M23</f>
        <v>1157204</v>
      </c>
      <c r="N21" s="124"/>
      <c r="O21" s="179"/>
      <c r="Q21" s="178"/>
      <c r="T21" s="178"/>
      <c r="U21" s="179"/>
      <c r="W21" s="178"/>
    </row>
    <row r="22" spans="1:21" ht="15" customHeight="1">
      <c r="A22" s="100"/>
      <c r="B22" s="172" t="s">
        <v>56</v>
      </c>
      <c r="C22" s="134">
        <v>3294077</v>
      </c>
      <c r="D22" s="134">
        <v>3351183</v>
      </c>
      <c r="E22" s="118">
        <f>+D22/C22*100-100</f>
        <v>1.7335963913411803</v>
      </c>
      <c r="F22" s="118">
        <v>83.16831683168317</v>
      </c>
      <c r="G22" s="130"/>
      <c r="H22" s="134">
        <v>2314819</v>
      </c>
      <c r="I22" s="134">
        <v>2229181</v>
      </c>
      <c r="J22" s="139">
        <f>+I22/H22*100-100</f>
        <v>-3.6995549112047144</v>
      </c>
      <c r="K22" s="140"/>
      <c r="L22" s="134">
        <v>979258</v>
      </c>
      <c r="M22" s="134">
        <v>1122002</v>
      </c>
      <c r="N22" s="139">
        <f>+M22/L22*100-100</f>
        <v>14.576750968590503</v>
      </c>
      <c r="O22" s="162"/>
      <c r="U22" s="162"/>
    </row>
    <row r="23" spans="1:21" ht="15" customHeight="1">
      <c r="A23" s="100"/>
      <c r="B23" s="172" t="s">
        <v>58</v>
      </c>
      <c r="C23" s="181">
        <v>291067</v>
      </c>
      <c r="D23" s="181">
        <v>248440</v>
      </c>
      <c r="E23" s="118"/>
      <c r="F23" s="118">
        <v>8.520179372197308</v>
      </c>
      <c r="G23" s="130"/>
      <c r="H23" s="134">
        <v>233594</v>
      </c>
      <c r="I23" s="134">
        <v>213238</v>
      </c>
      <c r="J23" s="139"/>
      <c r="K23" s="140"/>
      <c r="L23" s="134">
        <v>57473</v>
      </c>
      <c r="M23" s="134">
        <v>35202</v>
      </c>
      <c r="N23" s="139"/>
      <c r="O23" s="162"/>
      <c r="U23" s="162"/>
    </row>
    <row r="24" spans="1:23" s="129" customFormat="1" ht="15" customHeight="1">
      <c r="A24" s="121"/>
      <c r="B24" s="175" t="s">
        <v>2</v>
      </c>
      <c r="C24" s="147">
        <f>+C25+C26</f>
        <v>2259974</v>
      </c>
      <c r="D24" s="147">
        <f>+D25+D26</f>
        <v>2445208</v>
      </c>
      <c r="E24" s="114"/>
      <c r="F24" s="126">
        <v>60.97560975609756</v>
      </c>
      <c r="G24" s="176"/>
      <c r="H24" s="127">
        <f>+H25+H26</f>
        <v>1375406</v>
      </c>
      <c r="I24" s="127">
        <f>+I25+I26</f>
        <v>1596644</v>
      </c>
      <c r="J24" s="124"/>
      <c r="K24" s="125"/>
      <c r="L24" s="127">
        <f>+L25+L26</f>
        <v>884568</v>
      </c>
      <c r="M24" s="127">
        <f>+M25+M26</f>
        <v>848564</v>
      </c>
      <c r="N24" s="124"/>
      <c r="O24" s="179"/>
      <c r="Q24" s="178"/>
      <c r="T24" s="178"/>
      <c r="U24" s="179"/>
      <c r="W24" s="178"/>
    </row>
    <row r="25" spans="1:21" ht="15" customHeight="1">
      <c r="A25" s="100"/>
      <c r="B25" s="172" t="s">
        <v>56</v>
      </c>
      <c r="C25" s="134">
        <v>2231744</v>
      </c>
      <c r="D25" s="134">
        <v>2220474</v>
      </c>
      <c r="E25" s="118">
        <f>+D25/C25*100-100</f>
        <v>-0.5049862349803504</v>
      </c>
      <c r="F25" s="118">
        <v>83.78378378378379</v>
      </c>
      <c r="G25" s="130"/>
      <c r="H25" s="134">
        <v>1354321</v>
      </c>
      <c r="I25" s="134">
        <v>1403011</v>
      </c>
      <c r="J25" s="139">
        <f>+I25/H25*100-100</f>
        <v>3.595159493207305</v>
      </c>
      <c r="K25" s="140"/>
      <c r="L25" s="134">
        <v>877423</v>
      </c>
      <c r="M25" s="134">
        <v>817463</v>
      </c>
      <c r="N25" s="139">
        <f>+M25/L25*100-100</f>
        <v>-6.833648080800245</v>
      </c>
      <c r="O25" s="162"/>
      <c r="U25" s="162"/>
    </row>
    <row r="26" spans="1:21" ht="15" customHeight="1">
      <c r="A26" s="100"/>
      <c r="B26" s="172" t="s">
        <v>58</v>
      </c>
      <c r="C26" s="181">
        <v>28230</v>
      </c>
      <c r="D26" s="181">
        <v>224734</v>
      </c>
      <c r="E26" s="118"/>
      <c r="F26" s="118">
        <v>26.53061224489796</v>
      </c>
      <c r="G26" s="130"/>
      <c r="H26" s="134">
        <v>21085</v>
      </c>
      <c r="I26" s="134">
        <v>193633</v>
      </c>
      <c r="J26" s="139"/>
      <c r="K26" s="140"/>
      <c r="L26" s="134">
        <v>7145</v>
      </c>
      <c r="M26" s="134">
        <v>31101</v>
      </c>
      <c r="N26" s="139"/>
      <c r="O26" s="162"/>
      <c r="U26" s="162"/>
    </row>
    <row r="27" spans="1:23" s="129" customFormat="1" ht="15" customHeight="1">
      <c r="A27" s="121"/>
      <c r="B27" s="175" t="s">
        <v>3</v>
      </c>
      <c r="C27" s="147">
        <f>+C28+C29</f>
        <v>1520910</v>
      </c>
      <c r="D27" s="147">
        <f>+D28+D29</f>
        <v>1606329</v>
      </c>
      <c r="E27" s="114"/>
      <c r="F27" s="126">
        <v>29.333333333333332</v>
      </c>
      <c r="G27" s="176"/>
      <c r="H27" s="127">
        <f>+H28+H29</f>
        <v>1387358</v>
      </c>
      <c r="I27" s="127">
        <f>+I28+I29</f>
        <v>1463547</v>
      </c>
      <c r="J27" s="124"/>
      <c r="K27" s="125"/>
      <c r="L27" s="127">
        <f>+L28+L29</f>
        <v>133552</v>
      </c>
      <c r="M27" s="127">
        <f>+M28+M29</f>
        <v>142782</v>
      </c>
      <c r="N27" s="124"/>
      <c r="O27" s="179"/>
      <c r="Q27" s="178"/>
      <c r="T27" s="178"/>
      <c r="U27" s="179"/>
      <c r="W27" s="178"/>
    </row>
    <row r="28" spans="1:21" ht="15" customHeight="1">
      <c r="A28" s="100"/>
      <c r="B28" s="172" t="s">
        <v>56</v>
      </c>
      <c r="C28" s="134">
        <v>1429547</v>
      </c>
      <c r="D28" s="134">
        <v>1475315</v>
      </c>
      <c r="E28" s="118">
        <f>+D28/C28*100-100</f>
        <v>3.201573645357584</v>
      </c>
      <c r="F28" s="118">
        <v>43.58974358974359</v>
      </c>
      <c r="G28" s="130"/>
      <c r="H28" s="134">
        <v>1300203</v>
      </c>
      <c r="I28" s="134">
        <v>1347187</v>
      </c>
      <c r="J28" s="139">
        <f>+I28/H28*100-100</f>
        <v>3.613589570244031</v>
      </c>
      <c r="K28" s="140"/>
      <c r="L28" s="134">
        <v>129344</v>
      </c>
      <c r="M28" s="134">
        <v>128128</v>
      </c>
      <c r="N28" s="139">
        <f>+M28/L28*100-100</f>
        <v>-0.9401286491835634</v>
      </c>
      <c r="O28" s="162"/>
      <c r="U28" s="162"/>
    </row>
    <row r="29" spans="1:21" ht="15" customHeight="1">
      <c r="A29" s="100"/>
      <c r="B29" s="172" t="s">
        <v>58</v>
      </c>
      <c r="C29" s="181">
        <v>91363</v>
      </c>
      <c r="D29" s="181">
        <v>131014</v>
      </c>
      <c r="E29" s="118"/>
      <c r="F29" s="118">
        <v>13.88888888888889</v>
      </c>
      <c r="G29" s="130"/>
      <c r="H29" s="134">
        <v>87155</v>
      </c>
      <c r="I29" s="134">
        <v>116360</v>
      </c>
      <c r="J29" s="139"/>
      <c r="K29" s="140"/>
      <c r="L29" s="134">
        <v>4208</v>
      </c>
      <c r="M29" s="134">
        <v>14654</v>
      </c>
      <c r="N29" s="139"/>
      <c r="O29" s="162"/>
      <c r="U29" s="162"/>
    </row>
    <row r="30" spans="1:23" s="129" customFormat="1" ht="15" customHeight="1">
      <c r="A30" s="121"/>
      <c r="B30" s="175" t="s">
        <v>4</v>
      </c>
      <c r="C30" s="142">
        <f>+C31+C32</f>
        <v>3515764</v>
      </c>
      <c r="D30" s="142">
        <f>+D31+D32</f>
        <v>3425050</v>
      </c>
      <c r="E30" s="114"/>
      <c r="F30" s="126">
        <v>38.15789473684211</v>
      </c>
      <c r="G30" s="176"/>
      <c r="H30" s="127">
        <f>+H31+H32</f>
        <v>2308521</v>
      </c>
      <c r="I30" s="127">
        <f>+I31+I32</f>
        <v>2244355</v>
      </c>
      <c r="J30" s="143"/>
      <c r="K30" s="141"/>
      <c r="L30" s="128">
        <f>+L31+L32</f>
        <v>1207243</v>
      </c>
      <c r="M30" s="128">
        <f>+M31+M32</f>
        <v>1180695</v>
      </c>
      <c r="N30" s="143"/>
      <c r="O30" s="179"/>
      <c r="Q30" s="178"/>
      <c r="T30" s="178"/>
      <c r="U30" s="179"/>
      <c r="W30" s="178"/>
    </row>
    <row r="31" spans="1:21" ht="15" customHeight="1">
      <c r="A31" s="100"/>
      <c r="B31" s="172" t="s">
        <v>56</v>
      </c>
      <c r="C31" s="134">
        <v>3456545</v>
      </c>
      <c r="D31" s="134">
        <v>3401787</v>
      </c>
      <c r="E31" s="118">
        <f>+D31/C31*100-100</f>
        <v>-1.5841830498373355</v>
      </c>
      <c r="F31" s="118">
        <v>84.84848484848484</v>
      </c>
      <c r="G31" s="130"/>
      <c r="H31" s="134">
        <v>2261070</v>
      </c>
      <c r="I31" s="134">
        <v>2235522</v>
      </c>
      <c r="J31" s="150">
        <f>+I31/H31*100-100</f>
        <v>-1.129907521660101</v>
      </c>
      <c r="K31" s="145"/>
      <c r="L31" s="134">
        <v>1195475</v>
      </c>
      <c r="M31" s="134">
        <v>1166265</v>
      </c>
      <c r="N31" s="150">
        <f>+M31/L31*100-100</f>
        <v>-2.4433802463455976</v>
      </c>
      <c r="O31" s="162"/>
      <c r="U31" s="162"/>
    </row>
    <row r="32" spans="1:14" ht="15" customHeight="1">
      <c r="A32" s="100"/>
      <c r="B32" s="182" t="s">
        <v>58</v>
      </c>
      <c r="C32" s="183">
        <v>59219</v>
      </c>
      <c r="D32" s="183">
        <v>23263</v>
      </c>
      <c r="E32" s="155"/>
      <c r="F32" s="155">
        <v>2.3255813953488373</v>
      </c>
      <c r="G32" s="152"/>
      <c r="H32" s="156">
        <v>47451</v>
      </c>
      <c r="I32" s="156">
        <v>8833</v>
      </c>
      <c r="J32" s="153"/>
      <c r="K32" s="154"/>
      <c r="L32" s="156">
        <v>11768</v>
      </c>
      <c r="M32" s="156">
        <v>14430</v>
      </c>
      <c r="N32" s="158"/>
    </row>
    <row r="33" spans="1:14" ht="12.75">
      <c r="A33" s="100"/>
      <c r="B33" s="159" t="s">
        <v>75</v>
      </c>
      <c r="C33" s="159"/>
      <c r="D33" s="159"/>
      <c r="E33" s="159"/>
      <c r="F33" s="159"/>
      <c r="G33" s="159"/>
      <c r="H33" s="159"/>
      <c r="I33" s="159"/>
      <c r="J33" s="159"/>
      <c r="K33" s="159"/>
      <c r="L33" s="159"/>
      <c r="M33" s="159"/>
      <c r="N33" s="159"/>
    </row>
    <row r="34" spans="1:22" s="60" customFormat="1" ht="11.25">
      <c r="A34" s="59"/>
      <c r="B34" s="59" t="s">
        <v>80</v>
      </c>
      <c r="C34" s="59"/>
      <c r="D34" s="59"/>
      <c r="E34" s="59"/>
      <c r="F34" s="59"/>
      <c r="G34" s="59"/>
      <c r="H34" s="59"/>
      <c r="I34" s="59"/>
      <c r="J34" s="59"/>
      <c r="K34" s="59"/>
      <c r="L34" s="59"/>
      <c r="M34" s="59"/>
      <c r="N34" s="59"/>
      <c r="O34" s="59"/>
      <c r="P34" s="59"/>
      <c r="Q34" s="59"/>
      <c r="R34" s="59"/>
      <c r="S34" s="59"/>
      <c r="T34" s="59"/>
      <c r="U34" s="59"/>
      <c r="V34" s="59"/>
    </row>
    <row r="35" spans="1:22" s="60" customFormat="1" ht="11.25">
      <c r="A35" s="59"/>
      <c r="B35" s="201" t="s">
        <v>97</v>
      </c>
      <c r="C35" s="59"/>
      <c r="D35" s="59"/>
      <c r="E35" s="59"/>
      <c r="F35" s="59"/>
      <c r="G35" s="59"/>
      <c r="H35" s="59"/>
      <c r="I35" s="59"/>
      <c r="J35" s="59"/>
      <c r="K35" s="59"/>
      <c r="L35" s="59"/>
      <c r="M35" s="59"/>
      <c r="N35" s="59"/>
      <c r="O35" s="59"/>
      <c r="P35" s="59"/>
      <c r="Q35" s="59"/>
      <c r="R35" s="59"/>
      <c r="S35" s="59"/>
      <c r="T35" s="59"/>
      <c r="U35" s="59"/>
      <c r="V35" s="59"/>
    </row>
    <row r="36" spans="1:14" ht="12.75">
      <c r="A36" s="100"/>
      <c r="B36" s="159" t="s">
        <v>60</v>
      </c>
      <c r="C36" s="159"/>
      <c r="D36" s="159"/>
      <c r="E36" s="159"/>
      <c r="F36" s="184"/>
      <c r="G36" s="184"/>
      <c r="H36" s="159"/>
      <c r="I36" s="159"/>
      <c r="J36" s="159"/>
      <c r="K36" s="159"/>
      <c r="L36" s="159"/>
      <c r="M36" s="159"/>
      <c r="N36" s="159"/>
    </row>
    <row r="37" spans="1:14" ht="12.75">
      <c r="A37" s="100"/>
      <c r="B37" s="248" t="s">
        <v>67</v>
      </c>
      <c r="C37" s="248"/>
      <c r="D37" s="248"/>
      <c r="E37" s="248"/>
      <c r="F37" s="248"/>
      <c r="G37" s="248"/>
      <c r="H37" s="248"/>
      <c r="I37" s="248"/>
      <c r="J37" s="248"/>
      <c r="K37" s="248"/>
      <c r="L37" s="248"/>
      <c r="M37" s="248"/>
      <c r="N37" s="248"/>
    </row>
    <row r="38" spans="1:14" ht="12.75">
      <c r="A38" s="100"/>
      <c r="B38" s="159" t="s">
        <v>66</v>
      </c>
      <c r="C38" s="159"/>
      <c r="D38" s="159"/>
      <c r="E38" s="159"/>
      <c r="F38" s="159"/>
      <c r="G38" s="159"/>
      <c r="H38" s="159"/>
      <c r="I38" s="159"/>
      <c r="J38" s="159"/>
      <c r="K38" s="159"/>
      <c r="L38" s="159"/>
      <c r="M38" s="159"/>
      <c r="N38" s="159"/>
    </row>
    <row r="39" spans="1:27" s="60" customFormat="1" ht="11.25">
      <c r="A39" s="59"/>
      <c r="B39" s="59" t="s">
        <v>96</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s="60" customFormat="1" ht="11.25">
      <c r="A40" s="59"/>
      <c r="B40" s="59" t="s">
        <v>99</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3" ht="12.75">
      <c r="A41" s="100"/>
      <c r="B41" s="159" t="s">
        <v>77</v>
      </c>
      <c r="C41" s="100"/>
      <c r="D41" s="100"/>
      <c r="E41" s="100"/>
      <c r="F41" s="100"/>
      <c r="G41" s="100"/>
      <c r="H41" s="100"/>
      <c r="I41" s="100"/>
      <c r="J41" s="100"/>
      <c r="K41" s="100"/>
      <c r="Q41" s="101"/>
      <c r="T41" s="101"/>
      <c r="W41" s="101"/>
    </row>
  </sheetData>
  <sheetProtection/>
  <mergeCells count="14">
    <mergeCell ref="L9:N9"/>
    <mergeCell ref="C10:E10"/>
    <mergeCell ref="F10:F11"/>
    <mergeCell ref="H10:J10"/>
    <mergeCell ref="L10:N10"/>
    <mergeCell ref="X10:Y10"/>
    <mergeCell ref="R14:S14"/>
    <mergeCell ref="U14:V14"/>
    <mergeCell ref="B37:N37"/>
    <mergeCell ref="X5:Y5"/>
    <mergeCell ref="B7:I7"/>
    <mergeCell ref="B9:B11"/>
    <mergeCell ref="C9:F9"/>
    <mergeCell ref="H9:J9"/>
  </mergeCells>
  <printOptions/>
  <pageMargins left="0.7" right="0.7" top="0.75" bottom="0.75" header="0.3" footer="0.3"/>
  <pageSetup horizontalDpi="600" verticalDpi="600" orientation="portrait" paperSize="9" scale="42" r:id="rId2"/>
  <drawing r:id="rId1"/>
</worksheet>
</file>

<file path=xl/worksheets/sheet8.xml><?xml version="1.0" encoding="utf-8"?>
<worksheet xmlns="http://schemas.openxmlformats.org/spreadsheetml/2006/main" xmlns:r="http://schemas.openxmlformats.org/officeDocument/2006/relationships">
  <dimension ref="A1:Y41"/>
  <sheetViews>
    <sheetView zoomScale="85" zoomScaleNormal="85" zoomScaleSheetLayoutView="100" zoomScalePageLayoutView="0" workbookViewId="0" topLeftCell="A7">
      <selection activeCell="B40" sqref="B40"/>
    </sheetView>
  </sheetViews>
  <sheetFormatPr defaultColWidth="11.421875" defaultRowHeight="15"/>
  <cols>
    <col min="1" max="1" width="5.140625" style="101" customWidth="1"/>
    <col min="2" max="2" width="30.7109375" style="101" customWidth="1"/>
    <col min="3" max="4" width="12.7109375" style="101" customWidth="1"/>
    <col min="5" max="5" width="3.7109375" style="101" customWidth="1"/>
    <col min="6" max="8" width="12.7109375" style="101" customWidth="1"/>
    <col min="9" max="10" width="0" style="101" hidden="1" customWidth="1"/>
    <col min="11" max="16384" width="11.421875" style="101" customWidth="1"/>
  </cols>
  <sheetData>
    <row r="1" spans="1:8" ht="12.75">
      <c r="A1" s="100"/>
      <c r="B1" s="100"/>
      <c r="C1" s="100"/>
      <c r="D1" s="100"/>
      <c r="E1" s="100"/>
      <c r="F1" s="100"/>
      <c r="G1" s="100"/>
      <c r="H1" s="100"/>
    </row>
    <row r="2" spans="1:8" ht="12.75">
      <c r="A2" s="100"/>
      <c r="B2" s="100"/>
      <c r="C2" s="100"/>
      <c r="D2" s="100"/>
      <c r="E2" s="100"/>
      <c r="F2" s="100"/>
      <c r="G2" s="100"/>
      <c r="H2" s="100"/>
    </row>
    <row r="3" spans="1:8" ht="12.75">
      <c r="A3" s="100"/>
      <c r="B3" s="100"/>
      <c r="C3" s="100"/>
      <c r="D3" s="100"/>
      <c r="E3" s="100"/>
      <c r="F3" s="100"/>
      <c r="G3" s="100"/>
      <c r="H3" s="100"/>
    </row>
    <row r="4" spans="1:8" ht="12.75">
      <c r="A4" s="100"/>
      <c r="B4" s="100"/>
      <c r="C4" s="100"/>
      <c r="D4" s="100"/>
      <c r="E4" s="100"/>
      <c r="F4" s="100"/>
      <c r="G4" s="100"/>
      <c r="H4" s="100"/>
    </row>
    <row r="5" spans="1:8" ht="12.75">
      <c r="A5" s="100"/>
      <c r="B5" s="100"/>
      <c r="C5" s="100"/>
      <c r="D5" s="100"/>
      <c r="E5" s="100"/>
      <c r="F5" s="100"/>
      <c r="G5" s="100"/>
      <c r="H5" s="100"/>
    </row>
    <row r="6" spans="1:10" ht="15">
      <c r="A6" s="100"/>
      <c r="B6" s="102" t="s">
        <v>19</v>
      </c>
      <c r="C6" s="102"/>
      <c r="D6" s="102"/>
      <c r="E6" s="102"/>
      <c r="F6" s="104"/>
      <c r="G6" s="104"/>
      <c r="H6" s="104"/>
      <c r="I6" s="185"/>
      <c r="J6" s="185"/>
    </row>
    <row r="7" spans="1:10" ht="12.75" customHeight="1">
      <c r="A7" s="100"/>
      <c r="B7" s="249" t="s">
        <v>46</v>
      </c>
      <c r="C7" s="249"/>
      <c r="D7" s="249"/>
      <c r="E7" s="249"/>
      <c r="F7" s="249"/>
      <c r="G7" s="249"/>
      <c r="H7" s="249"/>
      <c r="I7" s="185"/>
      <c r="J7" s="185"/>
    </row>
    <row r="8" spans="1:10" ht="15">
      <c r="A8" s="100"/>
      <c r="B8" s="243" t="s">
        <v>76</v>
      </c>
      <c r="C8" s="243"/>
      <c r="D8" s="243"/>
      <c r="E8" s="243"/>
      <c r="F8" s="243"/>
      <c r="G8" s="243"/>
      <c r="H8" s="243"/>
      <c r="I8" s="243"/>
      <c r="J8" s="243"/>
    </row>
    <row r="9" spans="1:8" ht="38.25" customHeight="1">
      <c r="A9" s="100"/>
      <c r="B9" s="244" t="s">
        <v>11</v>
      </c>
      <c r="C9" s="242" t="s">
        <v>12</v>
      </c>
      <c r="D9" s="242"/>
      <c r="E9" s="108"/>
      <c r="F9" s="242" t="s">
        <v>63</v>
      </c>
      <c r="G9" s="242"/>
      <c r="H9" s="242"/>
    </row>
    <row r="10" spans="1:8" ht="30" customHeight="1">
      <c r="A10" s="100"/>
      <c r="B10" s="246"/>
      <c r="C10" s="110">
        <v>2014</v>
      </c>
      <c r="D10" s="110">
        <v>2015</v>
      </c>
      <c r="E10" s="110"/>
      <c r="F10" s="110">
        <v>2014</v>
      </c>
      <c r="G10" s="110">
        <v>2015</v>
      </c>
      <c r="H10" s="200" t="s">
        <v>92</v>
      </c>
    </row>
    <row r="11" spans="1:8" ht="15" customHeight="1">
      <c r="A11" s="100"/>
      <c r="B11" s="186" t="s">
        <v>23</v>
      </c>
      <c r="C11" s="187">
        <f>+C12+C13</f>
        <v>382757247</v>
      </c>
      <c r="D11" s="187">
        <f>+D12+D13</f>
        <v>414597087</v>
      </c>
      <c r="E11" s="188"/>
      <c r="F11" s="187">
        <f>+F12+F13</f>
        <v>2180.9700000000003</v>
      </c>
      <c r="G11" s="187">
        <f>+G12+G13</f>
        <v>2299.03</v>
      </c>
      <c r="H11" s="189"/>
    </row>
    <row r="12" spans="1:8" ht="15" customHeight="1">
      <c r="A12" s="100"/>
      <c r="B12" s="172" t="s">
        <v>56</v>
      </c>
      <c r="C12" s="117">
        <f>+C15+C18+C21+C24+C27+C30+C33</f>
        <v>371453643</v>
      </c>
      <c r="D12" s="117">
        <f>+D15+D18+D21+D24+D27+D30+D33</f>
        <v>381327402</v>
      </c>
      <c r="E12" s="117"/>
      <c r="F12" s="117">
        <f>+F15+F18+F21+F24+F27+F30+F33</f>
        <v>2123.15</v>
      </c>
      <c r="G12" s="117">
        <f>+G15+G18+G21+G24+G27+G30+G33</f>
        <v>2145.5600000000004</v>
      </c>
      <c r="H12" s="118">
        <f>+G12/F12*100-100</f>
        <v>1.0555071473989273</v>
      </c>
    </row>
    <row r="13" spans="1:8" ht="15" customHeight="1">
      <c r="A13" s="100"/>
      <c r="B13" s="172" t="s">
        <v>58</v>
      </c>
      <c r="C13" s="117">
        <f>+C16+C19+C22+C25+C28+C31+C34</f>
        <v>11303604</v>
      </c>
      <c r="D13" s="117">
        <f>+D16+D19+D22+D25+D28+D31+D34</f>
        <v>33269685</v>
      </c>
      <c r="E13" s="117"/>
      <c r="F13" s="117">
        <f>+F16+F19+F22+F25+F28+F31+F34</f>
        <v>57.82000000000001</v>
      </c>
      <c r="G13" s="117">
        <f>+G16+G19+G22+G25+G28+G31+G34</f>
        <v>153.46999999999997</v>
      </c>
      <c r="H13" s="118"/>
    </row>
    <row r="14" spans="1:8" s="129" customFormat="1" ht="12.75">
      <c r="A14" s="121"/>
      <c r="B14" s="175" t="s">
        <v>47</v>
      </c>
      <c r="C14" s="112">
        <f>+C15+C16</f>
        <v>354310882</v>
      </c>
      <c r="D14" s="112">
        <f>+D15+D16</f>
        <v>383807200</v>
      </c>
      <c r="E14" s="112"/>
      <c r="F14" s="112">
        <f>+F15+F16</f>
        <v>1275.51</v>
      </c>
      <c r="G14" s="112">
        <f>+G15+G16</f>
        <v>1381.71</v>
      </c>
      <c r="H14" s="126"/>
    </row>
    <row r="15" spans="1:11" ht="15" customHeight="1">
      <c r="A15" s="100"/>
      <c r="B15" s="172" t="s">
        <v>56</v>
      </c>
      <c r="C15" s="117">
        <v>343684521</v>
      </c>
      <c r="D15" s="117">
        <v>351738522</v>
      </c>
      <c r="E15" s="190"/>
      <c r="F15" s="117">
        <v>1237.26</v>
      </c>
      <c r="G15" s="117">
        <v>1266.26</v>
      </c>
      <c r="H15" s="118">
        <f>+G15/F15*100-100</f>
        <v>2.3438889158301492</v>
      </c>
      <c r="K15" s="138"/>
    </row>
    <row r="16" spans="1:11" ht="15" customHeight="1">
      <c r="A16" s="100"/>
      <c r="B16" s="172" t="s">
        <v>58</v>
      </c>
      <c r="C16" s="117">
        <v>10626361</v>
      </c>
      <c r="D16" s="117">
        <v>32068678</v>
      </c>
      <c r="E16" s="190"/>
      <c r="F16" s="117">
        <v>38.25</v>
      </c>
      <c r="G16" s="117">
        <v>115.45</v>
      </c>
      <c r="H16" s="118"/>
      <c r="K16" s="138"/>
    </row>
    <row r="17" spans="1:11" s="129" customFormat="1" ht="14.25">
      <c r="A17" s="121"/>
      <c r="B17" s="175" t="s">
        <v>88</v>
      </c>
      <c r="C17" s="112">
        <f>+C18+C19</f>
        <v>19347798</v>
      </c>
      <c r="D17" s="112">
        <f>+D18+D19</f>
        <v>19181797</v>
      </c>
      <c r="E17" s="112"/>
      <c r="F17" s="112">
        <f>+F18+F19</f>
        <v>685.31</v>
      </c>
      <c r="G17" s="112">
        <f>+G18+G19</f>
        <v>679.43</v>
      </c>
      <c r="H17" s="126"/>
      <c r="K17" s="144"/>
    </row>
    <row r="18" spans="1:11" ht="15" customHeight="1">
      <c r="A18" s="100"/>
      <c r="B18" s="172" t="s">
        <v>56</v>
      </c>
      <c r="C18" s="117">
        <v>18927758</v>
      </c>
      <c r="D18" s="117">
        <v>18333995</v>
      </c>
      <c r="E18" s="190"/>
      <c r="F18" s="117">
        <v>670.43</v>
      </c>
      <c r="G18" s="117">
        <v>649.4</v>
      </c>
      <c r="H18" s="118">
        <f>+G18/F18*100-100</f>
        <v>-3.136792804617926</v>
      </c>
      <c r="K18" s="138"/>
    </row>
    <row r="19" spans="1:11" ht="15" customHeight="1">
      <c r="A19" s="100"/>
      <c r="B19" s="172" t="s">
        <v>58</v>
      </c>
      <c r="C19" s="117">
        <v>420040</v>
      </c>
      <c r="D19" s="117">
        <v>847802</v>
      </c>
      <c r="E19" s="190"/>
      <c r="F19" s="117">
        <v>14.88</v>
      </c>
      <c r="G19" s="117">
        <v>30.03</v>
      </c>
      <c r="H19" s="118"/>
      <c r="K19" s="138"/>
    </row>
    <row r="20" spans="1:11" s="129" customFormat="1" ht="25.5">
      <c r="A20" s="121"/>
      <c r="B20" s="175" t="s">
        <v>48</v>
      </c>
      <c r="C20" s="112">
        <f>+C21+C22</f>
        <v>4399183</v>
      </c>
      <c r="D20" s="112">
        <f>+D21+D22</f>
        <v>4748185</v>
      </c>
      <c r="E20" s="112"/>
      <c r="F20" s="112">
        <f>+F21+F22</f>
        <v>94.38</v>
      </c>
      <c r="G20" s="112">
        <f>+G21+G22</f>
        <v>101.87</v>
      </c>
      <c r="H20" s="126"/>
      <c r="K20" s="144"/>
    </row>
    <row r="21" spans="1:11" ht="15" customHeight="1">
      <c r="A21" s="100"/>
      <c r="B21" s="172" t="s">
        <v>56</v>
      </c>
      <c r="C21" s="117">
        <v>4261231</v>
      </c>
      <c r="D21" s="117">
        <v>4457937</v>
      </c>
      <c r="E21" s="190"/>
      <c r="F21" s="117">
        <v>91.42</v>
      </c>
      <c r="G21" s="117">
        <v>95.64</v>
      </c>
      <c r="H21" s="118">
        <f>+G21/F21*100-100</f>
        <v>4.616057755414559</v>
      </c>
      <c r="K21" s="138"/>
    </row>
    <row r="22" spans="1:11" ht="15" customHeight="1">
      <c r="A22" s="100"/>
      <c r="B22" s="172" t="s">
        <v>58</v>
      </c>
      <c r="C22" s="117">
        <v>137952</v>
      </c>
      <c r="D22" s="117">
        <v>290248</v>
      </c>
      <c r="E22" s="190"/>
      <c r="F22" s="117">
        <v>2.96</v>
      </c>
      <c r="G22" s="117">
        <v>6.23</v>
      </c>
      <c r="H22" s="118"/>
      <c r="K22" s="138"/>
    </row>
    <row r="23" spans="1:11" s="129" customFormat="1" ht="12.75">
      <c r="A23" s="121"/>
      <c r="B23" s="175" t="s">
        <v>49</v>
      </c>
      <c r="C23" s="112">
        <f>+C24+C25</f>
        <v>131057</v>
      </c>
      <c r="D23" s="112">
        <f>+D24+D25</f>
        <v>143927</v>
      </c>
      <c r="E23" s="112"/>
      <c r="F23" s="112">
        <f>+F24+F25</f>
        <v>16.04</v>
      </c>
      <c r="G23" s="112">
        <f>+G24+G25</f>
        <v>17.62</v>
      </c>
      <c r="H23" s="126"/>
      <c r="K23" s="144"/>
    </row>
    <row r="24" spans="1:11" ht="15" customHeight="1">
      <c r="A24" s="100"/>
      <c r="B24" s="172" t="s">
        <v>56</v>
      </c>
      <c r="C24" s="117">
        <v>126774</v>
      </c>
      <c r="D24" s="117">
        <v>142781</v>
      </c>
      <c r="E24" s="190"/>
      <c r="F24" s="117">
        <v>15.52</v>
      </c>
      <c r="G24" s="117">
        <v>17.48</v>
      </c>
      <c r="H24" s="118">
        <f>+G24/F24*100-100</f>
        <v>12.628865979381445</v>
      </c>
      <c r="K24" s="138"/>
    </row>
    <row r="25" spans="1:11" ht="15" customHeight="1">
      <c r="A25" s="100"/>
      <c r="B25" s="172" t="s">
        <v>58</v>
      </c>
      <c r="C25" s="117">
        <v>4283</v>
      </c>
      <c r="D25" s="117">
        <v>1146</v>
      </c>
      <c r="E25" s="190"/>
      <c r="F25" s="117">
        <v>0.52</v>
      </c>
      <c r="G25" s="117">
        <v>0.14</v>
      </c>
      <c r="H25" s="118"/>
      <c r="K25" s="138"/>
    </row>
    <row r="26" spans="1:11" s="129" customFormat="1" ht="15" customHeight="1">
      <c r="A26" s="121"/>
      <c r="B26" s="175" t="s">
        <v>50</v>
      </c>
      <c r="C26" s="112">
        <f>+C27+C28</f>
        <v>615331</v>
      </c>
      <c r="D26" s="112">
        <f>+D27+D28</f>
        <v>596764</v>
      </c>
      <c r="E26" s="112"/>
      <c r="F26" s="112">
        <f>+F27+F28</f>
        <v>86.14</v>
      </c>
      <c r="G26" s="112">
        <f>+G27+G28</f>
        <v>83.54</v>
      </c>
      <c r="H26" s="126"/>
      <c r="K26" s="144"/>
    </row>
    <row r="27" spans="1:11" ht="15" customHeight="1">
      <c r="A27" s="100"/>
      <c r="B27" s="172" t="s">
        <v>56</v>
      </c>
      <c r="C27" s="117">
        <v>609684</v>
      </c>
      <c r="D27" s="117">
        <v>586615</v>
      </c>
      <c r="E27" s="117"/>
      <c r="F27" s="117">
        <v>85.35</v>
      </c>
      <c r="G27" s="117">
        <v>82.12</v>
      </c>
      <c r="H27" s="118">
        <f>+G27/F27*100-100</f>
        <v>-3.7844171060339704</v>
      </c>
      <c r="K27" s="138"/>
    </row>
    <row r="28" spans="1:11" ht="15" customHeight="1">
      <c r="A28" s="100"/>
      <c r="B28" s="172" t="s">
        <v>58</v>
      </c>
      <c r="C28" s="117">
        <v>5647</v>
      </c>
      <c r="D28" s="117">
        <v>10149</v>
      </c>
      <c r="E28" s="117"/>
      <c r="F28" s="117">
        <v>0.79</v>
      </c>
      <c r="G28" s="117">
        <v>1.42</v>
      </c>
      <c r="H28" s="118"/>
      <c r="K28" s="138"/>
    </row>
    <row r="29" spans="1:11" s="129" customFormat="1" ht="12.75">
      <c r="A29" s="121"/>
      <c r="B29" s="175" t="s">
        <v>51</v>
      </c>
      <c r="C29" s="112">
        <f>+C30+C31</f>
        <v>50852</v>
      </c>
      <c r="D29" s="112">
        <f>+D30+D31</f>
        <v>70357</v>
      </c>
      <c r="E29" s="112"/>
      <c r="F29" s="112">
        <f>+F30+F31</f>
        <v>7.77</v>
      </c>
      <c r="G29" s="112">
        <f>+G30+G31</f>
        <v>10.76</v>
      </c>
      <c r="H29" s="126"/>
      <c r="K29" s="144"/>
    </row>
    <row r="30" spans="1:11" ht="15" customHeight="1">
      <c r="A30" s="100"/>
      <c r="B30" s="172" t="s">
        <v>56</v>
      </c>
      <c r="C30" s="117">
        <v>50831</v>
      </c>
      <c r="D30" s="117">
        <v>70357</v>
      </c>
      <c r="E30" s="117"/>
      <c r="F30" s="117">
        <v>7.77</v>
      </c>
      <c r="G30" s="117">
        <v>10.76</v>
      </c>
      <c r="H30" s="118">
        <f>+G30/F30*100-100</f>
        <v>38.48133848133847</v>
      </c>
      <c r="K30" s="138"/>
    </row>
    <row r="31" spans="1:11" ht="15" customHeight="1">
      <c r="A31" s="100"/>
      <c r="B31" s="172" t="s">
        <v>58</v>
      </c>
      <c r="C31" s="117">
        <v>21</v>
      </c>
      <c r="D31" s="117">
        <v>0</v>
      </c>
      <c r="E31" s="117"/>
      <c r="F31" s="117">
        <v>0</v>
      </c>
      <c r="G31" s="117">
        <v>0</v>
      </c>
      <c r="H31" s="118"/>
      <c r="K31" s="138"/>
    </row>
    <row r="32" spans="1:11" s="129" customFormat="1" ht="12.75">
      <c r="A32" s="121"/>
      <c r="B32" s="175" t="s">
        <v>62</v>
      </c>
      <c r="C32" s="112">
        <f>+C33+C34</f>
        <v>3902144</v>
      </c>
      <c r="D32" s="112">
        <f>+D33+D34</f>
        <v>6048857</v>
      </c>
      <c r="E32" s="112"/>
      <c r="F32" s="112">
        <f>+F33+F34</f>
        <v>15.82</v>
      </c>
      <c r="G32" s="112">
        <f>+G33+G34</f>
        <v>24.099999999999998</v>
      </c>
      <c r="H32" s="126"/>
      <c r="I32" s="191"/>
      <c r="J32" s="191"/>
      <c r="K32" s="144"/>
    </row>
    <row r="33" spans="1:11" ht="15" customHeight="1">
      <c r="A33" s="100"/>
      <c r="B33" s="172" t="s">
        <v>56</v>
      </c>
      <c r="C33" s="117">
        <v>3792844</v>
      </c>
      <c r="D33" s="117">
        <v>5997195</v>
      </c>
      <c r="E33" s="117"/>
      <c r="F33" s="117">
        <v>15.4</v>
      </c>
      <c r="G33" s="117">
        <v>23.9</v>
      </c>
      <c r="H33" s="118">
        <f>+G33/F33*100-100</f>
        <v>55.194805194805184</v>
      </c>
      <c r="I33" s="192"/>
      <c r="J33" s="192"/>
      <c r="K33" s="138"/>
    </row>
    <row r="34" spans="1:10" ht="15" customHeight="1">
      <c r="A34" s="100"/>
      <c r="B34" s="172" t="s">
        <v>58</v>
      </c>
      <c r="C34" s="117">
        <v>109300</v>
      </c>
      <c r="D34" s="117">
        <v>51662</v>
      </c>
      <c r="E34" s="117"/>
      <c r="F34" s="117">
        <v>0.42</v>
      </c>
      <c r="G34" s="117">
        <v>0.2</v>
      </c>
      <c r="H34" s="118"/>
      <c r="I34" s="192"/>
      <c r="J34" s="192"/>
    </row>
    <row r="35" spans="1:8" ht="12.75">
      <c r="A35" s="100"/>
      <c r="B35" s="252" t="s">
        <v>75</v>
      </c>
      <c r="C35" s="252"/>
      <c r="D35" s="252"/>
      <c r="E35" s="252"/>
      <c r="F35" s="252"/>
      <c r="G35" s="252"/>
      <c r="H35" s="252"/>
    </row>
    <row r="36" spans="1:25" s="60" customFormat="1" ht="11.25">
      <c r="A36" s="59"/>
      <c r="B36" s="59" t="s">
        <v>80</v>
      </c>
      <c r="C36" s="59"/>
      <c r="D36" s="59"/>
      <c r="E36" s="59"/>
      <c r="F36" s="59"/>
      <c r="G36" s="59"/>
      <c r="H36" s="59"/>
      <c r="I36" s="59"/>
      <c r="J36" s="59"/>
      <c r="K36" s="59"/>
      <c r="L36" s="59"/>
      <c r="M36" s="59"/>
      <c r="N36" s="59"/>
      <c r="O36" s="59"/>
      <c r="P36" s="59"/>
      <c r="Q36" s="59"/>
      <c r="R36" s="59"/>
      <c r="S36" s="59"/>
      <c r="T36" s="59"/>
      <c r="U36" s="59"/>
      <c r="V36" s="59"/>
      <c r="W36" s="59"/>
      <c r="X36" s="59"/>
      <c r="Y36" s="59"/>
    </row>
    <row r="37" spans="1:25" s="60" customFormat="1" ht="11.25">
      <c r="A37" s="59"/>
      <c r="B37" s="201" t="s">
        <v>97</v>
      </c>
      <c r="C37" s="59"/>
      <c r="D37" s="59"/>
      <c r="E37" s="59"/>
      <c r="F37" s="59"/>
      <c r="G37" s="59"/>
      <c r="H37" s="59"/>
      <c r="I37" s="59"/>
      <c r="J37" s="59"/>
      <c r="K37" s="59"/>
      <c r="L37" s="59"/>
      <c r="M37" s="59"/>
      <c r="N37" s="59"/>
      <c r="O37" s="59"/>
      <c r="P37" s="59"/>
      <c r="Q37" s="59"/>
      <c r="R37" s="59"/>
      <c r="S37" s="59"/>
      <c r="T37" s="59"/>
      <c r="U37" s="59"/>
      <c r="V37" s="59"/>
      <c r="W37" s="59"/>
      <c r="X37" s="59"/>
      <c r="Y37" s="59"/>
    </row>
    <row r="38" spans="1:8" ht="12.75">
      <c r="A38" s="100"/>
      <c r="B38" s="251" t="s">
        <v>61</v>
      </c>
      <c r="C38" s="251"/>
      <c r="D38" s="251"/>
      <c r="E38" s="251"/>
      <c r="F38" s="251"/>
      <c r="G38" s="251"/>
      <c r="H38" s="251"/>
    </row>
    <row r="39" spans="1:8" ht="24" customHeight="1">
      <c r="A39" s="100"/>
      <c r="B39" s="251" t="s">
        <v>64</v>
      </c>
      <c r="C39" s="251"/>
      <c r="D39" s="251"/>
      <c r="E39" s="251"/>
      <c r="F39" s="251"/>
      <c r="G39" s="251"/>
      <c r="H39" s="251"/>
    </row>
    <row r="40" spans="1:8" ht="12.75">
      <c r="A40" s="100"/>
      <c r="B40" s="59" t="s">
        <v>99</v>
      </c>
      <c r="C40" s="208"/>
      <c r="D40" s="208"/>
      <c r="E40" s="208"/>
      <c r="F40" s="208"/>
      <c r="G40" s="208"/>
      <c r="H40" s="208"/>
    </row>
    <row r="41" spans="1:13" ht="12.75">
      <c r="A41" s="100"/>
      <c r="B41" s="159" t="s">
        <v>77</v>
      </c>
      <c r="C41" s="100"/>
      <c r="D41" s="100"/>
      <c r="E41" s="100"/>
      <c r="F41" s="100"/>
      <c r="G41" s="100"/>
      <c r="H41" s="100"/>
      <c r="I41" s="100"/>
      <c r="J41" s="100"/>
      <c r="K41" s="100"/>
      <c r="L41" s="100"/>
      <c r="M41" s="100"/>
    </row>
  </sheetData>
  <sheetProtection/>
  <mergeCells count="8">
    <mergeCell ref="B38:H38"/>
    <mergeCell ref="B39:H39"/>
    <mergeCell ref="B7:H7"/>
    <mergeCell ref="B8:J8"/>
    <mergeCell ref="B9:B10"/>
    <mergeCell ref="C9:D9"/>
    <mergeCell ref="F9:H9"/>
    <mergeCell ref="B35:H35"/>
  </mergeCells>
  <printOptions/>
  <pageMargins left="0.7" right="0.7" top="0.75" bottom="0.75" header="0.3" footer="0.3"/>
  <pageSetup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dimension ref="A1:AA32"/>
  <sheetViews>
    <sheetView tabSelected="1" zoomScale="85" zoomScaleNormal="85" zoomScaleSheetLayoutView="100" zoomScalePageLayoutView="0" workbookViewId="0" topLeftCell="A1">
      <selection activeCell="B31" sqref="B31"/>
    </sheetView>
  </sheetViews>
  <sheetFormatPr defaultColWidth="11.421875" defaultRowHeight="15"/>
  <cols>
    <col min="1" max="1" width="5.140625" style="101" customWidth="1"/>
    <col min="2" max="2" width="50.7109375" style="101" customWidth="1"/>
    <col min="3" max="4" width="15.7109375" style="101" customWidth="1"/>
    <col min="5" max="5" width="5.7109375" style="101" customWidth="1"/>
    <col min="6" max="7" width="16.7109375" style="101" customWidth="1"/>
    <col min="8" max="9" width="0" style="101" hidden="1" customWidth="1"/>
    <col min="10" max="16384" width="11.421875" style="101" customWidth="1"/>
  </cols>
  <sheetData>
    <row r="1" spans="1:7" ht="12.75">
      <c r="A1" s="100"/>
      <c r="B1" s="100"/>
      <c r="C1" s="100"/>
      <c r="D1" s="100"/>
      <c r="E1" s="100"/>
      <c r="F1" s="100"/>
      <c r="G1" s="100"/>
    </row>
    <row r="2" spans="1:7" ht="12.75">
      <c r="A2" s="100"/>
      <c r="B2" s="100"/>
      <c r="C2" s="100"/>
      <c r="D2" s="100"/>
      <c r="E2" s="100"/>
      <c r="F2" s="100"/>
      <c r="G2" s="100"/>
    </row>
    <row r="3" spans="1:7" ht="12.75">
      <c r="A3" s="100"/>
      <c r="B3" s="100"/>
      <c r="C3" s="100"/>
      <c r="D3" s="100"/>
      <c r="E3" s="100"/>
      <c r="F3" s="100"/>
      <c r="G3" s="100"/>
    </row>
    <row r="4" spans="1:7" ht="12.75">
      <c r="A4" s="100"/>
      <c r="B4" s="100"/>
      <c r="C4" s="100"/>
      <c r="D4" s="100"/>
      <c r="E4" s="100"/>
      <c r="F4" s="100"/>
      <c r="G4" s="100"/>
    </row>
    <row r="5" spans="1:7" ht="12.75">
      <c r="A5" s="100"/>
      <c r="B5" s="100"/>
      <c r="C5" s="100"/>
      <c r="D5" s="100"/>
      <c r="E5" s="100"/>
      <c r="F5" s="100"/>
      <c r="G5" s="100"/>
    </row>
    <row r="6" spans="1:7" ht="15">
      <c r="A6" s="100"/>
      <c r="B6" s="102" t="s">
        <v>19</v>
      </c>
      <c r="C6" s="102"/>
      <c r="D6" s="104"/>
      <c r="E6" s="104"/>
      <c r="F6" s="104"/>
      <c r="G6" s="104"/>
    </row>
    <row r="7" spans="1:7" ht="15">
      <c r="A7" s="100"/>
      <c r="B7" s="243" t="s">
        <v>74</v>
      </c>
      <c r="C7" s="243"/>
      <c r="D7" s="243"/>
      <c r="E7" s="243"/>
      <c r="F7" s="243"/>
      <c r="G7" s="243"/>
    </row>
    <row r="8" spans="1:7" ht="15">
      <c r="A8" s="100"/>
      <c r="B8" s="254" t="s">
        <v>76</v>
      </c>
      <c r="C8" s="254"/>
      <c r="D8" s="254"/>
      <c r="E8" s="254"/>
      <c r="F8" s="254"/>
      <c r="G8" s="254"/>
    </row>
    <row r="9" spans="1:7" ht="19.5" customHeight="1">
      <c r="A9" s="100"/>
      <c r="B9" s="244" t="s">
        <v>17</v>
      </c>
      <c r="C9" s="242" t="s">
        <v>16</v>
      </c>
      <c r="D9" s="242"/>
      <c r="E9" s="242"/>
      <c r="F9" s="242"/>
      <c r="G9" s="242"/>
    </row>
    <row r="10" spans="1:7" ht="19.5" customHeight="1">
      <c r="A10" s="100"/>
      <c r="B10" s="245"/>
      <c r="C10" s="242" t="s">
        <v>52</v>
      </c>
      <c r="D10" s="242"/>
      <c r="E10" s="244"/>
      <c r="F10" s="242" t="s">
        <v>53</v>
      </c>
      <c r="G10" s="242"/>
    </row>
    <row r="11" spans="1:7" ht="19.5" customHeight="1">
      <c r="A11" s="100"/>
      <c r="B11" s="246"/>
      <c r="C11" s="110">
        <v>2014</v>
      </c>
      <c r="D11" s="110">
        <v>2015</v>
      </c>
      <c r="E11" s="246"/>
      <c r="F11" s="110">
        <v>2014</v>
      </c>
      <c r="G11" s="110">
        <v>2015</v>
      </c>
    </row>
    <row r="12" spans="1:7" s="129" customFormat="1" ht="15" customHeight="1">
      <c r="A12" s="121"/>
      <c r="B12" s="122" t="s">
        <v>13</v>
      </c>
      <c r="C12" s="112">
        <f>+C13+C14</f>
        <v>33</v>
      </c>
      <c r="D12" s="123">
        <f>+D13+D14</f>
        <v>40</v>
      </c>
      <c r="E12" s="193"/>
      <c r="F12" s="123">
        <f>+F13+F14</f>
        <v>81</v>
      </c>
      <c r="G12" s="123">
        <f>+G13+G14</f>
        <v>89</v>
      </c>
    </row>
    <row r="13" spans="1:7" ht="15" customHeight="1">
      <c r="A13" s="100"/>
      <c r="B13" s="172" t="s">
        <v>56</v>
      </c>
      <c r="C13" s="117">
        <v>33</v>
      </c>
      <c r="D13" s="117">
        <v>29</v>
      </c>
      <c r="E13" s="194"/>
      <c r="F13" s="117">
        <v>77</v>
      </c>
      <c r="G13" s="117">
        <v>88</v>
      </c>
    </row>
    <row r="14" spans="1:7" ht="15" customHeight="1">
      <c r="A14" s="100"/>
      <c r="B14" s="172" t="s">
        <v>58</v>
      </c>
      <c r="C14" s="117">
        <v>0</v>
      </c>
      <c r="D14" s="117">
        <v>11</v>
      </c>
      <c r="E14" s="194"/>
      <c r="F14" s="117">
        <v>4</v>
      </c>
      <c r="G14" s="117">
        <v>1</v>
      </c>
    </row>
    <row r="15" spans="1:7" s="129" customFormat="1" ht="15" customHeight="1">
      <c r="A15" s="121"/>
      <c r="B15" s="122" t="s">
        <v>14</v>
      </c>
      <c r="C15" s="112">
        <f>+C16+C17</f>
        <v>18</v>
      </c>
      <c r="D15" s="123">
        <f>+D16+D17</f>
        <v>22</v>
      </c>
      <c r="E15" s="123"/>
      <c r="F15" s="112">
        <f>+F16+F17</f>
        <v>5</v>
      </c>
      <c r="G15" s="123">
        <f>+G16+G17</f>
        <v>5</v>
      </c>
    </row>
    <row r="16" spans="1:7" ht="15" customHeight="1">
      <c r="A16" s="100"/>
      <c r="B16" s="172" t="s">
        <v>56</v>
      </c>
      <c r="C16" s="117">
        <v>18</v>
      </c>
      <c r="D16" s="117">
        <v>18</v>
      </c>
      <c r="E16" s="194"/>
      <c r="F16" s="117">
        <v>5</v>
      </c>
      <c r="G16" s="117">
        <v>5</v>
      </c>
    </row>
    <row r="17" spans="1:7" ht="15" customHeight="1">
      <c r="A17" s="100"/>
      <c r="B17" s="172" t="s">
        <v>58</v>
      </c>
      <c r="C17" s="117">
        <v>0</v>
      </c>
      <c r="D17" s="117">
        <v>4</v>
      </c>
      <c r="E17" s="194"/>
      <c r="F17" s="117">
        <v>0</v>
      </c>
      <c r="G17" s="117">
        <v>0</v>
      </c>
    </row>
    <row r="18" spans="1:7" s="129" customFormat="1" ht="15" customHeight="1">
      <c r="A18" s="121"/>
      <c r="B18" s="122" t="s">
        <v>15</v>
      </c>
      <c r="C18" s="112">
        <f>+C19+C20</f>
        <v>19</v>
      </c>
      <c r="D18" s="123">
        <f>+D19+D20</f>
        <v>24</v>
      </c>
      <c r="E18" s="123"/>
      <c r="F18" s="112">
        <f>+F19+F20</f>
        <v>52</v>
      </c>
      <c r="G18" s="123">
        <f>+G19+G20</f>
        <v>65</v>
      </c>
    </row>
    <row r="19" spans="1:7" ht="15" customHeight="1">
      <c r="A19" s="100"/>
      <c r="B19" s="172" t="s">
        <v>56</v>
      </c>
      <c r="C19" s="117">
        <v>19</v>
      </c>
      <c r="D19" s="117">
        <v>19</v>
      </c>
      <c r="E19" s="194"/>
      <c r="F19" s="117">
        <v>47</v>
      </c>
      <c r="G19" s="117">
        <v>62</v>
      </c>
    </row>
    <row r="20" spans="1:7" ht="15" customHeight="1">
      <c r="A20" s="100"/>
      <c r="B20" s="172" t="s">
        <v>58</v>
      </c>
      <c r="C20" s="117">
        <v>0</v>
      </c>
      <c r="D20" s="117">
        <v>5</v>
      </c>
      <c r="E20" s="194"/>
      <c r="F20" s="117">
        <v>5</v>
      </c>
      <c r="G20" s="117">
        <v>3</v>
      </c>
    </row>
    <row r="21" spans="1:7" s="129" customFormat="1" ht="25.5">
      <c r="A21" s="121"/>
      <c r="B21" s="122" t="s">
        <v>18</v>
      </c>
      <c r="C21" s="112">
        <f>+C22+C23</f>
        <v>46</v>
      </c>
      <c r="D21" s="123">
        <f>+D22+D23</f>
        <v>106</v>
      </c>
      <c r="E21" s="123"/>
      <c r="F21" s="112">
        <f>+F22+F23</f>
        <v>39</v>
      </c>
      <c r="G21" s="123">
        <f>+G22+G23</f>
        <v>65</v>
      </c>
    </row>
    <row r="22" spans="1:7" ht="15" customHeight="1">
      <c r="A22" s="100"/>
      <c r="B22" s="172" t="s">
        <v>56</v>
      </c>
      <c r="C22" s="117">
        <v>41</v>
      </c>
      <c r="D22" s="117">
        <v>90</v>
      </c>
      <c r="E22" s="194"/>
      <c r="F22" s="117">
        <v>34</v>
      </c>
      <c r="G22" s="117">
        <v>58</v>
      </c>
    </row>
    <row r="23" spans="1:7" ht="15" customHeight="1">
      <c r="A23" s="100"/>
      <c r="B23" s="172" t="s">
        <v>58</v>
      </c>
      <c r="C23" s="117">
        <v>5</v>
      </c>
      <c r="D23" s="117">
        <v>16</v>
      </c>
      <c r="E23" s="194"/>
      <c r="F23" s="117">
        <v>5</v>
      </c>
      <c r="G23" s="117">
        <v>7</v>
      </c>
    </row>
    <row r="24" spans="1:7" s="129" customFormat="1" ht="15" customHeight="1">
      <c r="A24" s="121"/>
      <c r="B24" s="122" t="s">
        <v>69</v>
      </c>
      <c r="C24" s="112">
        <f>+C25+C26</f>
        <v>13</v>
      </c>
      <c r="D24" s="128">
        <f>+D25+D26</f>
        <v>12</v>
      </c>
      <c r="E24" s="128"/>
      <c r="F24" s="112">
        <f>+F25+F26</f>
        <v>55</v>
      </c>
      <c r="G24" s="128">
        <f>+G25+G26</f>
        <v>72</v>
      </c>
    </row>
    <row r="25" spans="1:7" ht="15" customHeight="1">
      <c r="A25" s="100"/>
      <c r="B25" s="172" t="s">
        <v>56</v>
      </c>
      <c r="C25" s="117">
        <v>12</v>
      </c>
      <c r="D25" s="117">
        <v>9</v>
      </c>
      <c r="E25" s="137"/>
      <c r="F25" s="117">
        <v>53</v>
      </c>
      <c r="G25" s="117">
        <v>71</v>
      </c>
    </row>
    <row r="26" spans="1:7" ht="15" customHeight="1">
      <c r="A26" s="100"/>
      <c r="B26" s="172" t="s">
        <v>58</v>
      </c>
      <c r="C26" s="117">
        <v>1</v>
      </c>
      <c r="D26" s="117">
        <v>3</v>
      </c>
      <c r="E26" s="137"/>
      <c r="F26" s="117">
        <v>2</v>
      </c>
      <c r="G26" s="117">
        <v>1</v>
      </c>
    </row>
    <row r="27" spans="1:7" s="258" customFormat="1" ht="12.75">
      <c r="A27" s="257"/>
      <c r="B27" s="253" t="s">
        <v>75</v>
      </c>
      <c r="C27" s="253"/>
      <c r="D27" s="253"/>
      <c r="E27" s="253"/>
      <c r="F27" s="253"/>
      <c r="G27" s="253"/>
    </row>
    <row r="28" spans="1:27" s="259" customFormat="1" ht="11.25">
      <c r="A28" s="256"/>
      <c r="B28" s="256" t="s">
        <v>80</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row>
    <row r="29" spans="1:27" s="259" customFormat="1" ht="11.25">
      <c r="A29" s="256"/>
      <c r="B29" s="260" t="s">
        <v>97</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row>
    <row r="30" spans="1:27" s="259" customFormat="1" ht="11.25">
      <c r="A30" s="256"/>
      <c r="B30" s="256" t="s">
        <v>101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row>
    <row r="31" spans="1:27" s="259" customFormat="1" ht="11.25">
      <c r="A31" s="256"/>
      <c r="B31" s="256" t="s">
        <v>96</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row>
    <row r="32" spans="1:15" s="258" customFormat="1" ht="12.75">
      <c r="A32" s="257"/>
      <c r="B32" s="261" t="s">
        <v>77</v>
      </c>
      <c r="C32" s="257"/>
      <c r="D32" s="257"/>
      <c r="E32" s="257"/>
      <c r="F32" s="257"/>
      <c r="G32" s="257"/>
      <c r="H32" s="257"/>
      <c r="I32" s="257"/>
      <c r="J32" s="257"/>
      <c r="K32" s="257"/>
      <c r="L32" s="257"/>
      <c r="M32" s="257"/>
      <c r="N32" s="257"/>
      <c r="O32" s="257"/>
    </row>
  </sheetData>
  <sheetProtection/>
  <mergeCells count="8">
    <mergeCell ref="B27:G27"/>
    <mergeCell ref="B7:G7"/>
    <mergeCell ref="B8:G8"/>
    <mergeCell ref="B9:B11"/>
    <mergeCell ref="C9:G9"/>
    <mergeCell ref="C10:D10"/>
    <mergeCell ref="E10:E11"/>
    <mergeCell ref="F10:G10"/>
  </mergeCells>
  <printOptions/>
  <pageMargins left="0.7" right="0.7" top="0.75" bottom="0.75" header="0.3" footer="0.3"/>
  <pageSetup horizontalDpi="600" verticalDpi="600" orientation="portrait" paperSize="9" scale="44" r:id="rId2"/>
  <colBreaks count="1" manualBreakCount="1">
    <brk id="7" max="1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Anyela Patricia Masmela Rozo</cp:lastModifiedBy>
  <cp:lastPrinted>2016-03-30T14:17:38Z</cp:lastPrinted>
  <dcterms:created xsi:type="dcterms:W3CDTF">2016-03-22T15:05:08Z</dcterms:created>
  <dcterms:modified xsi:type="dcterms:W3CDTF">2017-05-22T17:12:42Z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