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4140" activeTab="0"/>
  </bookViews>
  <sheets>
    <sheet name="INVERSION C1" sheetId="1" r:id="rId1"/>
    <sheet name="INVERSIO C2" sheetId="2" r:id="rId2"/>
    <sheet name="CERTIFICACIONES C3" sheetId="3" r:id="rId3"/>
    <sheet name="CERTIFICACIONES C4" sheetId="4" r:id="rId4"/>
    <sheet name="RECURSO HIDRICO C5" sheetId="5" r:id="rId5"/>
    <sheet name="RECURSO HIDRICO C6" sheetId="6" r:id="rId6"/>
    <sheet name="VERTIMIENTOS C7" sheetId="7" r:id="rId7"/>
    <sheet name="VERTIMIENTOS C8" sheetId="8" r:id="rId8"/>
    <sheet name="VERTIMIENTOS C9" sheetId="9" r:id="rId9"/>
  </sheets>
  <definedNames>
    <definedName name="_xlnm.Print_Area" localSheetId="2">'CERTIFICACIONES C3'!$A$1:$N$12</definedName>
    <definedName name="_xlnm.Print_Area" localSheetId="3">'CERTIFICACIONES C4'!$A$1:$Q$22</definedName>
    <definedName name="_xlnm.Print_Area" localSheetId="1">'INVERSIO C2'!$A$1:$G$20</definedName>
    <definedName name="_xlnm.Print_Area" localSheetId="0">'INVERSION C1'!$A$1:$G$16</definedName>
    <definedName name="_xlnm.Print_Area" localSheetId="4">'RECURSO HIDRICO C5'!$A$1:$G$18</definedName>
    <definedName name="_xlnm.Print_Area" localSheetId="5">'RECURSO HIDRICO C6'!$A$1:$G$18</definedName>
    <definedName name="_xlnm.Print_Area" localSheetId="6">'VERTIMIENTOS C7'!$A$1:$H$16</definedName>
    <definedName name="_xlnm.Print_Area" localSheetId="7">'VERTIMIENTOS C8'!$A$1:$G$19</definedName>
    <definedName name="_xlnm.Print_Area" localSheetId="8">'VERTIMIENTOS C9'!$A$1:$N$20</definedName>
  </definedNames>
  <calcPr fullCalcOnLoad="1"/>
</workbook>
</file>

<file path=xl/sharedStrings.xml><?xml version="1.0" encoding="utf-8"?>
<sst xmlns="http://schemas.openxmlformats.org/spreadsheetml/2006/main" count="142" uniqueCount="87">
  <si>
    <t>Regiones</t>
  </si>
  <si>
    <t>Atlántica</t>
  </si>
  <si>
    <t>Central</t>
  </si>
  <si>
    <t>Pacífica</t>
  </si>
  <si>
    <t xml:space="preserve">Bogotá </t>
  </si>
  <si>
    <t>San Andrés</t>
  </si>
  <si>
    <t xml:space="preserve">Total </t>
  </si>
  <si>
    <t>Aguas subterráneas  (pozos, aljibes, entre otros)</t>
  </si>
  <si>
    <t xml:space="preserve">Volumen total consumido </t>
  </si>
  <si>
    <t>Total</t>
  </si>
  <si>
    <t>Amazonía Orinoquía</t>
  </si>
  <si>
    <t>Oriental</t>
  </si>
  <si>
    <t>Red o sistema de acueducto</t>
  </si>
  <si>
    <t>Aguas superficiales  (río, quebrada, lago, laguna y reservorios de agua)</t>
  </si>
  <si>
    <t>Aguas de mar</t>
  </si>
  <si>
    <t>Agua de lluvia</t>
  </si>
  <si>
    <t xml:space="preserve">Aguas de carro tanque </t>
  </si>
  <si>
    <t xml:space="preserve">Fuente:DANE-Encuesta Ambiental de Hoteles -2012  </t>
  </si>
  <si>
    <t>Tipo de fuente de abastecimiento</t>
  </si>
  <si>
    <t>Encuesta Ambiental de Hoteles -EAH</t>
  </si>
  <si>
    <t xml:space="preserve">Sistema de alcantarillado </t>
  </si>
  <si>
    <t xml:space="preserve">Campos de infiltración </t>
  </si>
  <si>
    <t xml:space="preserve">Al mar </t>
  </si>
  <si>
    <t>Vol de agua vertida 2011 (m3)</t>
  </si>
  <si>
    <t>Vol de agua vertida 2012 (m3)</t>
  </si>
  <si>
    <t>Ríos, quebradas, lagos, lagunas</t>
  </si>
  <si>
    <t>Lugar de vertimiento</t>
  </si>
  <si>
    <t>Var%</t>
  </si>
  <si>
    <t>Part%</t>
  </si>
  <si>
    <t>2012 - 2011</t>
  </si>
  <si>
    <t>Instalación de sistemas de recolección de aguas lluvias, como fuente de abastecimiento alternativo</t>
  </si>
  <si>
    <t>TOTAL</t>
  </si>
  <si>
    <t xml:space="preserve">Tipo de inversión, gasto y pago </t>
  </si>
  <si>
    <t xml:space="preserve">Certificaciones Implementadas </t>
  </si>
  <si>
    <t>ISO 9001 Sistema de Gestión en Calidad</t>
  </si>
  <si>
    <t>ISO 14001 Sistema de Gestión Ambiental</t>
  </si>
  <si>
    <t xml:space="preserve"> NTC 5133 Sello Ambiental Colombiano</t>
  </si>
  <si>
    <t>Certificación de Calidad Turistica Sostenible</t>
  </si>
  <si>
    <t>%VAR</t>
  </si>
  <si>
    <t xml:space="preserve">Central </t>
  </si>
  <si>
    <t xml:space="preserve">Atlántica </t>
  </si>
  <si>
    <t xml:space="preserve">Pacífica </t>
  </si>
  <si>
    <t xml:space="preserve">Oriental </t>
  </si>
  <si>
    <t xml:space="preserve">San Andrés </t>
  </si>
  <si>
    <t xml:space="preserve">Amazonía - Orinoquía </t>
  </si>
  <si>
    <t>Bogotá</t>
  </si>
  <si>
    <t xml:space="preserve">Adquisición, instalación y/o construcción de sistemas de tratamiento de las aguas residuales generadas </t>
  </si>
  <si>
    <t>Consumo de agua de acueducto</t>
  </si>
  <si>
    <t xml:space="preserve">Adquisición de dispositivos o adaptadores integrados a los sistemas de abastecimiento de agua </t>
  </si>
  <si>
    <t>Insumos utilizados en los procesos de tratamiento de aguas residuales</t>
  </si>
  <si>
    <t>Servicio de alcantarillado</t>
  </si>
  <si>
    <t>Participación (%) 2012</t>
  </si>
  <si>
    <t>2012                           (millones $)</t>
  </si>
  <si>
    <t>2011                                        (millones $)</t>
  </si>
  <si>
    <t>Variación (%) 2012-2011</t>
  </si>
  <si>
    <t>2011                           (millones $)</t>
  </si>
  <si>
    <t>Variación (%)                   2012 -2011</t>
  </si>
  <si>
    <t>Participación (%)                    2012</t>
  </si>
  <si>
    <t xml:space="preserve">Cuadro 1.
Inversiones, gastos y pagos en la gestión del recurso hídrico 
2012 -2011
</t>
  </si>
  <si>
    <t xml:space="preserve">Cuadro 2.
Inversiones, gastos y pagos en la gestión del recurso hídrico, según región
</t>
  </si>
  <si>
    <t>Variación (%)                         2012/2011</t>
  </si>
  <si>
    <t>Variación (%)       2012 /2011</t>
  </si>
  <si>
    <t>Participación (%)           2012</t>
  </si>
  <si>
    <t xml:space="preserve">Vol. de agua utilizada 
(miles de m3)
2012
</t>
  </si>
  <si>
    <t xml:space="preserve">Vol. de agua utilizada
 (miles de m3)
2011
</t>
  </si>
  <si>
    <t xml:space="preserve">Vol. de agua vertida 
(miles de m3)
2012
</t>
  </si>
  <si>
    <t xml:space="preserve">Vol. de agua vertida 
 (miles de m3)
2011
</t>
  </si>
  <si>
    <t>Participación (%)                  2012</t>
  </si>
  <si>
    <t>Volumen de aguas residuales vertidas con y sin tratamiento, según lugar de vertimiento (miles de m³/año)</t>
  </si>
  <si>
    <t xml:space="preserve">Cuadro 8.
Distribución de volumen de agua vertida por los establecimientos hoteleros, según región
(miles de m³/año)
2012 -2011
</t>
  </si>
  <si>
    <t xml:space="preserve">Con tratamiento </t>
  </si>
  <si>
    <t xml:space="preserve">Sin tratamiento </t>
  </si>
  <si>
    <t>Variación (%)              2012 -2011</t>
  </si>
  <si>
    <t>Participación (%)                2012</t>
  </si>
  <si>
    <t xml:space="preserve">Cuadro 9.
Distribución de volumen de agua vertida por los establecimientos hoteleros, por fuente de abastecimiento, según región
(miles de m³/año)
2012 -2011
</t>
  </si>
  <si>
    <t xml:space="preserve">Cuadro 7.
Volumen total de agua residual vertida por los establecimientos hoteleros, según lugar de vertimiento (en miles de m³/año)
2012 - 2011
</t>
  </si>
  <si>
    <t xml:space="preserve">Cuadro 6.
Distribución de volumen de agua utilizada por los establecimientos hoteleros, según regiones                        (en miles de m³/año)
2012 - 2011
</t>
  </si>
  <si>
    <t xml:space="preserve">Cuadro 5.
Distribución de volumen de agua utilizada por los establecimientos hoteleros por fuente de abastecimiento (en miles de m³/año)
2012 - 2011
</t>
  </si>
  <si>
    <t xml:space="preserve">Cuadro 4.
Certificaciones ambientales implementadas u otorgadas a hoteles                                                                     2012 – 2011
</t>
  </si>
  <si>
    <t xml:space="preserve">Fuente: DANE- Encuesta Ambiental de Hoteles – EAH, 2012 </t>
  </si>
  <si>
    <t xml:space="preserve">Cuadro 3.
Certificaciones ambientales implementadas u otorgadas a hoteles 
2012 - 2011
</t>
  </si>
  <si>
    <t>Certificaciones implementadas</t>
  </si>
  <si>
    <t>En implementación</t>
  </si>
  <si>
    <t>Otorgadas</t>
  </si>
  <si>
    <t>ISO Sistema de Gestión de Calidad</t>
  </si>
  <si>
    <t>NTC 5133 Sello Ambiental Colombiano</t>
  </si>
  <si>
    <t>Variación (%) 2012 / 2011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</si>
</sst>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.0;[Red]#,##0.0"/>
    <numFmt numFmtId="168" formatCode="#,##0.00;[Red]#,##0.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  <numFmt numFmtId="175" formatCode="0.0000"/>
    <numFmt numFmtId="176" formatCode="0.000"/>
    <numFmt numFmtId="177" formatCode="0;[Red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  <font>
      <b/>
      <sz val="14"/>
      <color rgb="FF00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 vertical="top"/>
    </xf>
    <xf numFmtId="0" fontId="50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3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3" fontId="50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50" fillId="33" borderId="10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164" fontId="52" fillId="33" borderId="0" xfId="0" applyNumberFormat="1" applyFont="1" applyFill="1" applyBorder="1" applyAlignment="1">
      <alignment horizontal="center"/>
    </xf>
    <xf numFmtId="165" fontId="50" fillId="33" borderId="0" xfId="0" applyNumberFormat="1" applyFont="1" applyFill="1" applyBorder="1" applyAlignment="1">
      <alignment horizontal="center"/>
    </xf>
    <xf numFmtId="165" fontId="52" fillId="33" borderId="0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left" wrapText="1"/>
    </xf>
    <xf numFmtId="0" fontId="50" fillId="33" borderId="11" xfId="0" applyFont="1" applyFill="1" applyBorder="1" applyAlignment="1">
      <alignment horizontal="center" vertical="center" wrapText="1"/>
    </xf>
    <xf numFmtId="167" fontId="53" fillId="34" borderId="0" xfId="0" applyNumberFormat="1" applyFont="1" applyFill="1" applyBorder="1" applyAlignment="1">
      <alignment vertical="center" wrapText="1"/>
    </xf>
    <xf numFmtId="167" fontId="53" fillId="34" borderId="0" xfId="0" applyNumberFormat="1" applyFont="1" applyFill="1" applyBorder="1" applyAlignment="1">
      <alignment horizontal="right" vertical="center" wrapText="1"/>
    </xf>
    <xf numFmtId="167" fontId="53" fillId="33" borderId="0" xfId="0" applyNumberFormat="1" applyFont="1" applyFill="1" applyBorder="1" applyAlignment="1">
      <alignment horizontal="right" wrapText="1"/>
    </xf>
    <xf numFmtId="167" fontId="53" fillId="34" borderId="0" xfId="0" applyNumberFormat="1" applyFont="1" applyFill="1" applyBorder="1" applyAlignment="1">
      <alignment horizontal="right" wrapText="1"/>
    </xf>
    <xf numFmtId="167" fontId="53" fillId="33" borderId="0" xfId="0" applyNumberFormat="1" applyFont="1" applyFill="1" applyBorder="1" applyAlignment="1">
      <alignment horizontal="right"/>
    </xf>
    <xf numFmtId="0" fontId="50" fillId="33" borderId="0" xfId="0" applyFont="1" applyFill="1" applyAlignment="1">
      <alignment wrapText="1"/>
    </xf>
    <xf numFmtId="0" fontId="52" fillId="0" borderId="11" xfId="0" applyFont="1" applyFill="1" applyBorder="1" applyAlignment="1">
      <alignment horizontal="center" vertical="center"/>
    </xf>
    <xf numFmtId="167" fontId="52" fillId="33" borderId="10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/>
    </xf>
    <xf numFmtId="167" fontId="53" fillId="34" borderId="12" xfId="0" applyNumberFormat="1" applyFont="1" applyFill="1" applyBorder="1" applyAlignment="1">
      <alignment horizontal="right" wrapText="1"/>
    </xf>
    <xf numFmtId="0" fontId="0" fillId="34" borderId="0" xfId="0" applyFill="1" applyBorder="1" applyAlignment="1">
      <alignment/>
    </xf>
    <xf numFmtId="167" fontId="53" fillId="34" borderId="0" xfId="0" applyNumberFormat="1" applyFont="1" applyFill="1" applyBorder="1" applyAlignment="1">
      <alignment horizontal="right"/>
    </xf>
    <xf numFmtId="0" fontId="50" fillId="33" borderId="0" xfId="0" applyFont="1" applyFill="1" applyAlignment="1">
      <alignment horizontal="left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left" vertical="top" wrapText="1"/>
    </xf>
    <xf numFmtId="0" fontId="0" fillId="33" borderId="12" xfId="0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6" fontId="0" fillId="34" borderId="0" xfId="48" applyNumberFormat="1" applyFont="1" applyFill="1" applyBorder="1" applyAlignment="1">
      <alignment horizontal="center"/>
    </xf>
    <xf numFmtId="1" fontId="0" fillId="34" borderId="0" xfId="48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166" fontId="50" fillId="34" borderId="10" xfId="48" applyNumberFormat="1" applyFont="1" applyFill="1" applyBorder="1" applyAlignment="1">
      <alignment horizontal="right"/>
    </xf>
    <xf numFmtId="0" fontId="50" fillId="33" borderId="11" xfId="0" applyFont="1" applyFill="1" applyBorder="1" applyAlignment="1">
      <alignment vertical="center" wrapText="1"/>
    </xf>
    <xf numFmtId="164" fontId="50" fillId="33" borderId="11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164" fontId="0" fillId="34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164" fontId="0" fillId="33" borderId="0" xfId="0" applyNumberFormat="1" applyFont="1" applyFill="1" applyBorder="1" applyAlignment="1">
      <alignment vertical="center" wrapText="1"/>
    </xf>
    <xf numFmtId="166" fontId="0" fillId="34" borderId="0" xfId="48" applyNumberFormat="1" applyFont="1" applyFill="1" applyAlignment="1">
      <alignment horizontal="center" vertical="center"/>
    </xf>
    <xf numFmtId="166" fontId="0" fillId="33" borderId="0" xfId="48" applyNumberFormat="1" applyFont="1" applyFill="1" applyAlignment="1">
      <alignment horizontal="center" vertical="center"/>
    </xf>
    <xf numFmtId="166" fontId="50" fillId="34" borderId="10" xfId="48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164" fontId="50" fillId="33" borderId="10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Border="1" applyAlignment="1">
      <alignment horizontal="right" vertical="center" wrapText="1"/>
    </xf>
    <xf numFmtId="164" fontId="50" fillId="34" borderId="10" xfId="0" applyNumberFormat="1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left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1" fontId="0" fillId="34" borderId="0" xfId="0" applyNumberFormat="1" applyFont="1" applyFill="1" applyBorder="1" applyAlignment="1">
      <alignment vertical="center" wrapText="1"/>
    </xf>
    <xf numFmtId="1" fontId="0" fillId="33" borderId="0" xfId="0" applyNumberFormat="1" applyFont="1" applyFill="1" applyBorder="1" applyAlignment="1">
      <alignment vertical="center" wrapText="1"/>
    </xf>
    <xf numFmtId="1" fontId="50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vertical="top" wrapText="1"/>
    </xf>
    <xf numFmtId="0" fontId="23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167" fontId="55" fillId="34" borderId="0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vertical="center"/>
    </xf>
    <xf numFmtId="167" fontId="55" fillId="33" borderId="0" xfId="0" applyNumberFormat="1" applyFont="1" applyFill="1" applyBorder="1" applyAlignment="1">
      <alignment horizontal="right" vertical="center"/>
    </xf>
    <xf numFmtId="0" fontId="56" fillId="34" borderId="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167" fontId="54" fillId="34" borderId="10" xfId="0" applyNumberFormat="1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vertical="center" wrapText="1"/>
    </xf>
    <xf numFmtId="167" fontId="62" fillId="34" borderId="0" xfId="0" applyNumberFormat="1" applyFont="1" applyFill="1" applyBorder="1" applyAlignment="1">
      <alignment vertical="center"/>
    </xf>
    <xf numFmtId="165" fontId="62" fillId="34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center" wrapText="1"/>
    </xf>
    <xf numFmtId="167" fontId="62" fillId="33" borderId="0" xfId="0" applyNumberFormat="1" applyFont="1" applyFill="1" applyBorder="1" applyAlignment="1">
      <alignment vertical="center"/>
    </xf>
    <xf numFmtId="165" fontId="6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167" fontId="63" fillId="0" borderId="0" xfId="0" applyNumberFormat="1" applyFont="1" applyAlignment="1">
      <alignment horizontal="right" vertical="center"/>
    </xf>
    <xf numFmtId="4" fontId="62" fillId="33" borderId="0" xfId="0" applyNumberFormat="1" applyFont="1" applyFill="1" applyBorder="1" applyAlignment="1">
      <alignment vertical="center"/>
    </xf>
    <xf numFmtId="0" fontId="59" fillId="34" borderId="10" xfId="0" applyFont="1" applyFill="1" applyBorder="1" applyAlignment="1">
      <alignment vertical="center" wrapText="1"/>
    </xf>
    <xf numFmtId="167" fontId="60" fillId="34" borderId="10" xfId="0" applyNumberFormat="1" applyFont="1" applyFill="1" applyBorder="1" applyAlignment="1">
      <alignment vertical="center"/>
    </xf>
    <xf numFmtId="165" fontId="60" fillId="34" borderId="10" xfId="0" applyNumberFormat="1" applyFont="1" applyFill="1" applyBorder="1" applyAlignment="1">
      <alignment vertical="center"/>
    </xf>
    <xf numFmtId="0" fontId="64" fillId="34" borderId="0" xfId="0" applyFont="1" applyFill="1" applyBorder="1" applyAlignment="1">
      <alignment horizontal="left" wrapText="1"/>
    </xf>
    <xf numFmtId="168" fontId="64" fillId="34" borderId="0" xfId="0" applyNumberFormat="1" applyFont="1" applyFill="1" applyBorder="1" applyAlignment="1">
      <alignment horizontal="right" vertical="center" wrapText="1"/>
    </xf>
    <xf numFmtId="167" fontId="64" fillId="34" borderId="0" xfId="0" applyNumberFormat="1" applyFont="1" applyFill="1" applyBorder="1" applyAlignment="1">
      <alignment horizontal="right" vertical="center" wrapText="1"/>
    </xf>
    <xf numFmtId="0" fontId="64" fillId="33" borderId="0" xfId="0" applyFont="1" applyFill="1" applyBorder="1" applyAlignment="1">
      <alignment horizontal="left" wrapText="1"/>
    </xf>
    <xf numFmtId="168" fontId="64" fillId="33" borderId="0" xfId="0" applyNumberFormat="1" applyFont="1" applyFill="1" applyBorder="1" applyAlignment="1">
      <alignment horizontal="right" wrapText="1"/>
    </xf>
    <xf numFmtId="167" fontId="64" fillId="33" borderId="0" xfId="0" applyNumberFormat="1" applyFont="1" applyFill="1" applyBorder="1" applyAlignment="1">
      <alignment horizontal="right" vertical="center" wrapText="1"/>
    </xf>
    <xf numFmtId="168" fontId="64" fillId="34" borderId="0" xfId="0" applyNumberFormat="1" applyFont="1" applyFill="1" applyBorder="1" applyAlignment="1">
      <alignment horizontal="right" wrapText="1"/>
    </xf>
    <xf numFmtId="0" fontId="64" fillId="33" borderId="0" xfId="0" applyFont="1" applyFill="1" applyBorder="1" applyAlignment="1">
      <alignment horizontal="left"/>
    </xf>
    <xf numFmtId="168" fontId="64" fillId="33" borderId="0" xfId="0" applyNumberFormat="1" applyFont="1" applyFill="1" applyBorder="1" applyAlignment="1">
      <alignment horizontal="right"/>
    </xf>
    <xf numFmtId="164" fontId="55" fillId="0" borderId="0" xfId="0" applyNumberFormat="1" applyFont="1" applyAlignment="1">
      <alignment/>
    </xf>
    <xf numFmtId="0" fontId="58" fillId="33" borderId="10" xfId="0" applyFont="1" applyFill="1" applyBorder="1" applyAlignment="1">
      <alignment horizontal="left" wrapText="1"/>
    </xf>
    <xf numFmtId="168" fontId="58" fillId="33" borderId="10" xfId="0" applyNumberFormat="1" applyFont="1" applyFill="1" applyBorder="1" applyAlignment="1">
      <alignment vertical="center" wrapText="1"/>
    </xf>
    <xf numFmtId="167" fontId="58" fillId="33" borderId="10" xfId="0" applyNumberFormat="1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center" vertical="center" wrapText="1"/>
    </xf>
    <xf numFmtId="164" fontId="56" fillId="34" borderId="0" xfId="0" applyNumberFormat="1" applyFont="1" applyFill="1" applyBorder="1" applyAlignment="1">
      <alignment horizontal="right" vertical="center"/>
    </xf>
    <xf numFmtId="164" fontId="56" fillId="33" borderId="0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164" fontId="57" fillId="34" borderId="1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vertical="center"/>
    </xf>
    <xf numFmtId="167" fontId="62" fillId="34" borderId="0" xfId="0" applyNumberFormat="1" applyFont="1" applyFill="1" applyBorder="1" applyAlignment="1">
      <alignment horizontal="right" vertical="center"/>
    </xf>
    <xf numFmtId="167" fontId="62" fillId="34" borderId="12" xfId="0" applyNumberFormat="1" applyFont="1" applyFill="1" applyBorder="1" applyAlignment="1">
      <alignment horizontal="right" vertical="center"/>
    </xf>
    <xf numFmtId="167" fontId="63" fillId="34" borderId="12" xfId="0" applyNumberFormat="1" applyFont="1" applyFill="1" applyBorder="1" applyAlignment="1">
      <alignment horizontal="right"/>
    </xf>
    <xf numFmtId="164" fontId="63" fillId="34" borderId="12" xfId="0" applyNumberFormat="1" applyFont="1" applyFill="1" applyBorder="1" applyAlignment="1">
      <alignment horizontal="right"/>
    </xf>
    <xf numFmtId="0" fontId="63" fillId="33" borderId="0" xfId="0" applyFont="1" applyFill="1" applyBorder="1" applyAlignment="1">
      <alignment vertical="center"/>
    </xf>
    <xf numFmtId="167" fontId="62" fillId="33" borderId="0" xfId="0" applyNumberFormat="1" applyFont="1" applyFill="1" applyBorder="1" applyAlignment="1">
      <alignment horizontal="right" vertical="center"/>
    </xf>
    <xf numFmtId="167" fontId="63" fillId="33" borderId="0" xfId="0" applyNumberFormat="1" applyFont="1" applyFill="1" applyBorder="1" applyAlignment="1">
      <alignment horizontal="right"/>
    </xf>
    <xf numFmtId="164" fontId="63" fillId="33" borderId="0" xfId="0" applyNumberFormat="1" applyFont="1" applyFill="1" applyBorder="1" applyAlignment="1">
      <alignment horizontal="right"/>
    </xf>
    <xf numFmtId="0" fontId="63" fillId="34" borderId="0" xfId="0" applyFont="1" applyFill="1" applyBorder="1" applyAlignment="1">
      <alignment vertical="center"/>
    </xf>
    <xf numFmtId="167" fontId="63" fillId="34" borderId="0" xfId="0" applyNumberFormat="1" applyFont="1" applyFill="1" applyBorder="1" applyAlignment="1">
      <alignment horizontal="right"/>
    </xf>
    <xf numFmtId="164" fontId="63" fillId="34" borderId="0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 vertical="center"/>
    </xf>
    <xf numFmtId="167" fontId="60" fillId="34" borderId="10" xfId="0" applyNumberFormat="1" applyFont="1" applyFill="1" applyBorder="1" applyAlignment="1">
      <alignment horizontal="right" vertical="center"/>
    </xf>
    <xf numFmtId="167" fontId="65" fillId="34" borderId="10" xfId="0" applyNumberFormat="1" applyFont="1" applyFill="1" applyBorder="1" applyAlignment="1">
      <alignment horizontal="right"/>
    </xf>
    <xf numFmtId="164" fontId="65" fillId="34" borderId="10" xfId="0" applyNumberFormat="1" applyFont="1" applyFill="1" applyBorder="1" applyAlignment="1">
      <alignment horizontal="right"/>
    </xf>
    <xf numFmtId="0" fontId="50" fillId="33" borderId="0" xfId="0" applyFont="1" applyFill="1" applyAlignment="1">
      <alignment horizontal="left" vertical="top" wrapText="1"/>
    </xf>
    <xf numFmtId="1" fontId="0" fillId="33" borderId="12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50" fillId="34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left" wrapText="1"/>
    </xf>
    <xf numFmtId="0" fontId="66" fillId="0" borderId="0" xfId="0" applyFont="1" applyAlignment="1">
      <alignment horizontal="left" vertical="center"/>
    </xf>
    <xf numFmtId="0" fontId="0" fillId="33" borderId="13" xfId="0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left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5200650</xdr:colOff>
      <xdr:row>1</xdr:row>
      <xdr:rowOff>314325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20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0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19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600075</xdr:colOff>
      <xdr:row>3</xdr:row>
      <xdr:rowOff>133350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934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666750</xdr:colOff>
      <xdr:row>4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548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704850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19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20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9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600075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64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3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20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3</xdr:row>
      <xdr:rowOff>152400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64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6"/>
  <sheetViews>
    <sheetView tabSelected="1" view="pageBreakPreview" zoomScale="70" zoomScaleNormal="70" zoomScaleSheetLayoutView="70" zoomScalePageLayoutView="0" workbookViewId="0" topLeftCell="A1">
      <selection activeCell="J7" sqref="J7"/>
    </sheetView>
  </sheetViews>
  <sheetFormatPr defaultColWidth="11.421875" defaultRowHeight="32.25" customHeight="1"/>
  <cols>
    <col min="1" max="1" width="3.8515625" style="4" customWidth="1"/>
    <col min="2" max="2" width="78.421875" style="4" customWidth="1"/>
    <col min="3" max="4" width="15.7109375" style="4" customWidth="1"/>
    <col min="5" max="5" width="16.28125" style="4" customWidth="1"/>
    <col min="6" max="6" width="18.421875" style="4" customWidth="1"/>
    <col min="7" max="7" width="4.8515625" style="4" customWidth="1"/>
    <col min="8" max="16384" width="11.421875" style="4" customWidth="1"/>
  </cols>
  <sheetData>
    <row r="3" ht="18" customHeight="1">
      <c r="B3" s="1" t="s">
        <v>19</v>
      </c>
    </row>
    <row r="4" s="1" customFormat="1" ht="29.25" customHeight="1">
      <c r="B4" s="152" t="s">
        <v>58</v>
      </c>
    </row>
    <row r="5" s="1" customFormat="1" ht="29.25" customHeight="1">
      <c r="B5" s="152"/>
    </row>
    <row r="6" spans="2:6" s="1" customFormat="1" ht="6" customHeight="1">
      <c r="B6" s="151"/>
      <c r="C6" s="151"/>
      <c r="D6" s="151"/>
      <c r="E6" s="151"/>
      <c r="F6" s="151"/>
    </row>
    <row r="7" spans="2:6" s="68" customFormat="1" ht="48.75" customHeight="1">
      <c r="B7" s="67" t="s">
        <v>32</v>
      </c>
      <c r="C7" s="36" t="s">
        <v>53</v>
      </c>
      <c r="D7" s="36" t="s">
        <v>52</v>
      </c>
      <c r="E7" s="36" t="s">
        <v>54</v>
      </c>
      <c r="F7" s="36" t="s">
        <v>51</v>
      </c>
    </row>
    <row r="8" spans="2:6" s="1" customFormat="1" ht="35.25" customHeight="1">
      <c r="B8" s="53" t="s">
        <v>47</v>
      </c>
      <c r="C8" s="57">
        <v>10889.873599999999</v>
      </c>
      <c r="D8" s="57">
        <v>12015.565</v>
      </c>
      <c r="E8" s="63">
        <v>10.337047438273299</v>
      </c>
      <c r="F8" s="63">
        <v>53.29590036073618</v>
      </c>
    </row>
    <row r="9" spans="2:6" s="1" customFormat="1" ht="35.25" customHeight="1">
      <c r="B9" s="55" t="s">
        <v>50</v>
      </c>
      <c r="C9" s="58">
        <v>8851.975</v>
      </c>
      <c r="D9" s="58">
        <v>9144.381</v>
      </c>
      <c r="E9" s="64">
        <v>3.3032854250040247</v>
      </c>
      <c r="F9" s="64">
        <v>40.56055779620925</v>
      </c>
    </row>
    <row r="10" spans="2:6" s="1" customFormat="1" ht="35.25" customHeight="1">
      <c r="B10" s="53" t="s">
        <v>48</v>
      </c>
      <c r="C10" s="57">
        <v>419.031</v>
      </c>
      <c r="D10" s="57">
        <v>608.944</v>
      </c>
      <c r="E10" s="63">
        <v>45.321945154415786</v>
      </c>
      <c r="F10" s="63">
        <v>2.701014787841282</v>
      </c>
    </row>
    <row r="11" spans="2:6" s="1" customFormat="1" ht="35.25" customHeight="1">
      <c r="B11" s="55" t="s">
        <v>49</v>
      </c>
      <c r="C11" s="58">
        <v>346.462</v>
      </c>
      <c r="D11" s="58">
        <v>462.867</v>
      </c>
      <c r="E11" s="64">
        <v>33.59820124573546</v>
      </c>
      <c r="F11" s="64">
        <v>2.053079777128489</v>
      </c>
    </row>
    <row r="12" spans="2:6" s="1" customFormat="1" ht="35.25" customHeight="1">
      <c r="B12" s="53" t="s">
        <v>46</v>
      </c>
      <c r="C12" s="57">
        <v>739.425</v>
      </c>
      <c r="D12" s="57">
        <v>279.956</v>
      </c>
      <c r="E12" s="63">
        <v>-62.13868884606282</v>
      </c>
      <c r="F12" s="63">
        <v>1.241764917537399</v>
      </c>
    </row>
    <row r="13" spans="2:6" s="1" customFormat="1" ht="35.25" customHeight="1">
      <c r="B13" s="55" t="s">
        <v>30</v>
      </c>
      <c r="C13" s="58">
        <v>165.255</v>
      </c>
      <c r="D13" s="58">
        <v>33.295</v>
      </c>
      <c r="E13" s="64">
        <v>-79.85234939941303</v>
      </c>
      <c r="F13" s="64">
        <v>0.14768236054739922</v>
      </c>
    </row>
    <row r="14" spans="2:6" s="1" customFormat="1" ht="18" customHeight="1">
      <c r="B14" s="37" t="s">
        <v>31</v>
      </c>
      <c r="C14" s="59">
        <v>21412.021599999996</v>
      </c>
      <c r="D14" s="59">
        <v>22545.007999999994</v>
      </c>
      <c r="E14" s="65">
        <v>5.291356515351163</v>
      </c>
      <c r="F14" s="65">
        <v>100</v>
      </c>
    </row>
    <row r="15" spans="2:6" s="1" customFormat="1" ht="18" customHeight="1">
      <c r="B15" s="10" t="s">
        <v>17</v>
      </c>
      <c r="C15" s="35"/>
      <c r="D15" s="141"/>
      <c r="E15" s="35"/>
      <c r="F15" s="35"/>
    </row>
    <row r="16" spans="2:6" s="1" customFormat="1" ht="18" customHeight="1">
      <c r="B16" s="35"/>
      <c r="C16" s="35"/>
      <c r="D16" s="141"/>
      <c r="E16" s="35"/>
      <c r="F16" s="35"/>
    </row>
    <row r="17" spans="2:6" s="1" customFormat="1" ht="18" customHeight="1">
      <c r="B17" s="35"/>
      <c r="C17" s="35"/>
      <c r="D17" s="141"/>
      <c r="E17" s="35"/>
      <c r="F17" s="35"/>
    </row>
    <row r="18" spans="2:6" s="1" customFormat="1" ht="18" customHeight="1">
      <c r="B18" s="35"/>
      <c r="C18" s="35"/>
      <c r="D18" s="141"/>
      <c r="E18" s="35"/>
      <c r="F18" s="35"/>
    </row>
    <row r="19" spans="2:6" s="1" customFormat="1" ht="18" customHeight="1">
      <c r="B19" s="35"/>
      <c r="C19" s="35"/>
      <c r="D19" s="141"/>
      <c r="E19" s="35"/>
      <c r="F19" s="35"/>
    </row>
    <row r="20" spans="2:6" s="1" customFormat="1" ht="18" customHeight="1">
      <c r="B20" s="35"/>
      <c r="C20" s="35"/>
      <c r="D20" s="141"/>
      <c r="E20" s="35"/>
      <c r="F20" s="35"/>
    </row>
    <row r="21" spans="2:4" ht="11.25" customHeight="1">
      <c r="B21" s="2"/>
      <c r="C21" s="3"/>
      <c r="D21" s="3"/>
    </row>
    <row r="22" spans="2:6" s="1" customFormat="1" ht="15">
      <c r="B22" s="5"/>
      <c r="C22" s="11"/>
      <c r="D22" s="11"/>
      <c r="E22" s="12"/>
      <c r="F22" s="12"/>
    </row>
    <row r="23" spans="3:5" ht="15">
      <c r="C23" s="7"/>
      <c r="D23" s="7"/>
      <c r="E23" s="8"/>
    </row>
    <row r="24" spans="3:5" ht="15">
      <c r="C24" s="7"/>
      <c r="D24" s="7"/>
      <c r="E24" s="8"/>
    </row>
    <row r="25" spans="3:5" ht="15">
      <c r="C25" s="7"/>
      <c r="D25" s="7"/>
      <c r="E25" s="8"/>
    </row>
    <row r="26" spans="3:5" ht="15">
      <c r="C26" s="9"/>
      <c r="D26" s="9"/>
      <c r="E26" s="8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B6:F6"/>
    <mergeCell ref="B4:B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9"/>
  <sheetViews>
    <sheetView view="pageBreakPreview" zoomScale="70" zoomScaleNormal="70" zoomScaleSheetLayoutView="70" zoomScalePageLayoutView="0" workbookViewId="0" topLeftCell="A1">
      <selection activeCell="B5" sqref="B5:F8"/>
    </sheetView>
  </sheetViews>
  <sheetFormatPr defaultColWidth="11.421875" defaultRowHeight="15"/>
  <cols>
    <col min="1" max="1" width="3.421875" style="4" customWidth="1"/>
    <col min="2" max="2" width="24.7109375" style="4" customWidth="1"/>
    <col min="3" max="6" width="17.7109375" style="4" customWidth="1"/>
    <col min="7" max="16384" width="11.421875" style="4" customWidth="1"/>
  </cols>
  <sheetData>
    <row r="1" ht="15"/>
    <row r="2" ht="15"/>
    <row r="3" ht="15"/>
    <row r="4" ht="15"/>
    <row r="5" ht="15">
      <c r="B5" s="1" t="s">
        <v>19</v>
      </c>
    </row>
    <row r="6" spans="2:7" ht="22.5" customHeight="1">
      <c r="B6" s="152" t="s">
        <v>59</v>
      </c>
      <c r="C6" s="152"/>
      <c r="D6" s="152"/>
      <c r="E6" s="152"/>
      <c r="F6" s="152"/>
      <c r="G6" s="152"/>
    </row>
    <row r="7" spans="2:7" ht="12.75" customHeight="1">
      <c r="B7" s="152"/>
      <c r="C7" s="152"/>
      <c r="D7" s="152"/>
      <c r="E7" s="152"/>
      <c r="F7" s="152"/>
      <c r="G7" s="152"/>
    </row>
    <row r="8" spans="2:7" ht="18" customHeight="1">
      <c r="B8" s="38" t="s">
        <v>29</v>
      </c>
      <c r="C8" s="38"/>
      <c r="D8" s="38"/>
      <c r="E8" s="38"/>
      <c r="F8" s="38"/>
      <c r="G8" s="38"/>
    </row>
    <row r="9" spans="2:6" ht="30">
      <c r="B9" s="51" t="s">
        <v>0</v>
      </c>
      <c r="C9" s="51" t="s">
        <v>52</v>
      </c>
      <c r="D9" s="51" t="s">
        <v>55</v>
      </c>
      <c r="E9" s="52" t="s">
        <v>56</v>
      </c>
      <c r="F9" s="51" t="s">
        <v>57</v>
      </c>
    </row>
    <row r="10" spans="2:6" ht="15">
      <c r="B10" s="53" t="s">
        <v>11</v>
      </c>
      <c r="C10" s="69">
        <v>2153.592</v>
      </c>
      <c r="D10" s="69">
        <v>2262.469</v>
      </c>
      <c r="E10" s="54">
        <v>-4.812309030532573</v>
      </c>
      <c r="F10" s="54">
        <v>9.552411780026869</v>
      </c>
    </row>
    <row r="11" spans="2:6" ht="15">
      <c r="B11" s="55" t="s">
        <v>1</v>
      </c>
      <c r="C11" s="70">
        <v>7711.86</v>
      </c>
      <c r="D11" s="70">
        <v>6035.816599999999</v>
      </c>
      <c r="E11" s="56">
        <v>27.76829567684347</v>
      </c>
      <c r="F11" s="56">
        <v>34.2065081547099</v>
      </c>
    </row>
    <row r="12" spans="2:6" ht="15">
      <c r="B12" s="53" t="s">
        <v>2</v>
      </c>
      <c r="C12" s="69">
        <v>2529.173</v>
      </c>
      <c r="D12" s="69">
        <v>2526.678</v>
      </c>
      <c r="E12" s="54">
        <v>0.09874625892179376</v>
      </c>
      <c r="F12" s="54">
        <v>11.218328243662633</v>
      </c>
    </row>
    <row r="13" spans="2:6" ht="15">
      <c r="B13" s="55" t="s">
        <v>4</v>
      </c>
      <c r="C13" s="70">
        <v>5571.264</v>
      </c>
      <c r="D13" s="70">
        <v>6488.005</v>
      </c>
      <c r="E13" s="56">
        <v>-14.129782575691603</v>
      </c>
      <c r="F13" s="56">
        <v>24.711741064806898</v>
      </c>
    </row>
    <row r="14" spans="2:6" ht="15">
      <c r="B14" s="53" t="s">
        <v>5</v>
      </c>
      <c r="C14" s="69">
        <v>3034.943</v>
      </c>
      <c r="D14" s="69">
        <v>2476.447</v>
      </c>
      <c r="E14" s="54">
        <v>22.552309821288322</v>
      </c>
      <c r="F14" s="54">
        <v>13.461707354461796</v>
      </c>
    </row>
    <row r="15" spans="2:6" ht="15">
      <c r="B15" s="55" t="s">
        <v>3</v>
      </c>
      <c r="C15" s="70">
        <v>1502.498</v>
      </c>
      <c r="D15" s="70">
        <v>1527.004</v>
      </c>
      <c r="E15" s="56">
        <v>-1.604841899562804</v>
      </c>
      <c r="F15" s="56">
        <v>6.664437644023014</v>
      </c>
    </row>
    <row r="16" spans="2:6" ht="15">
      <c r="B16" s="53" t="s">
        <v>10</v>
      </c>
      <c r="C16" s="69">
        <v>41.678</v>
      </c>
      <c r="D16" s="69">
        <v>95.602</v>
      </c>
      <c r="E16" s="54">
        <v>-56.4046777264074</v>
      </c>
      <c r="F16" s="54">
        <v>0.18486575830889038</v>
      </c>
    </row>
    <row r="17" spans="2:6" ht="15">
      <c r="B17" s="60" t="s">
        <v>6</v>
      </c>
      <c r="C17" s="71">
        <f>SUM(C10:C16)</f>
        <v>22545.007999999998</v>
      </c>
      <c r="D17" s="71">
        <f>SUM(D10:D16)</f>
        <v>21412.0216</v>
      </c>
      <c r="E17" s="61">
        <f>C17/D17*100-100</f>
        <v>5.291356515351154</v>
      </c>
      <c r="F17" s="60">
        <f>SUM(F10:F16)</f>
        <v>99.99999999999999</v>
      </c>
    </row>
    <row r="18" ht="8.25" customHeight="1"/>
    <row r="19" ht="15">
      <c r="B19" s="10" t="s">
        <v>17</v>
      </c>
    </row>
  </sheetData>
  <sheetProtection/>
  <mergeCells count="2">
    <mergeCell ref="G6:G7"/>
    <mergeCell ref="B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V12"/>
  <sheetViews>
    <sheetView view="pageBreakPreview" zoomScale="71" zoomScaleNormal="73" zoomScaleSheetLayoutView="71" zoomScalePageLayoutView="0" workbookViewId="0" topLeftCell="A1">
      <selection activeCell="M18" sqref="M18"/>
    </sheetView>
  </sheetViews>
  <sheetFormatPr defaultColWidth="11.421875" defaultRowHeight="15"/>
  <cols>
    <col min="1" max="1" width="3.00390625" style="4" customWidth="1"/>
    <col min="2" max="2" width="22.8515625" style="4" customWidth="1"/>
    <col min="3" max="12" width="11.421875" style="4" customWidth="1"/>
    <col min="13" max="13" width="16.8515625" style="4" customWidth="1"/>
    <col min="14" max="14" width="2.28125" style="4" customWidth="1"/>
    <col min="15" max="16384" width="11.421875" style="4" customWidth="1"/>
  </cols>
  <sheetData>
    <row r="1" ht="15"/>
    <row r="2" ht="15"/>
    <row r="3" ht="15"/>
    <row r="4" ht="15"/>
    <row r="5" spans="2:12" ht="52.5" customHeight="1">
      <c r="B5" s="152" t="s">
        <v>80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256" ht="54" customHeight="1">
      <c r="A6" s="1"/>
      <c r="B6" s="153" t="s">
        <v>81</v>
      </c>
      <c r="C6" s="155" t="s">
        <v>84</v>
      </c>
      <c r="D6" s="155"/>
      <c r="E6" s="156" t="s">
        <v>35</v>
      </c>
      <c r="F6" s="157"/>
      <c r="G6" s="156" t="s">
        <v>85</v>
      </c>
      <c r="H6" s="157"/>
      <c r="I6" s="156" t="s">
        <v>37</v>
      </c>
      <c r="J6" s="157"/>
      <c r="K6" s="156" t="s">
        <v>9</v>
      </c>
      <c r="L6" s="157"/>
      <c r="M6" s="153" t="s">
        <v>86</v>
      </c>
      <c r="P6" s="1"/>
      <c r="U6" s="1"/>
      <c r="Z6" s="1"/>
      <c r="AE6" s="1"/>
      <c r="AJ6" s="1"/>
      <c r="AO6" s="1"/>
      <c r="AT6" s="1"/>
      <c r="AY6" s="1"/>
      <c r="BD6" s="1"/>
      <c r="BI6" s="1"/>
      <c r="BN6" s="1"/>
      <c r="BS6" s="1"/>
      <c r="BX6" s="1"/>
      <c r="CC6" s="1"/>
      <c r="CH6" s="1"/>
      <c r="CM6" s="1"/>
      <c r="CR6" s="1"/>
      <c r="CW6" s="1"/>
      <c r="DB6" s="1"/>
      <c r="DG6" s="1"/>
      <c r="DL6" s="1"/>
      <c r="DQ6" s="1"/>
      <c r="DV6" s="1"/>
      <c r="EA6" s="1"/>
      <c r="EF6" s="1"/>
      <c r="EK6" s="1"/>
      <c r="EP6" s="1"/>
      <c r="EU6" s="1"/>
      <c r="EZ6" s="1"/>
      <c r="FE6" s="1"/>
      <c r="FJ6" s="1"/>
      <c r="FO6" s="1"/>
      <c r="FT6" s="1"/>
      <c r="FY6" s="1"/>
      <c r="GD6" s="1"/>
      <c r="GI6" s="1"/>
      <c r="GN6" s="1"/>
      <c r="GS6" s="1"/>
      <c r="GX6" s="1"/>
      <c r="HC6" s="1"/>
      <c r="HH6" s="1"/>
      <c r="HM6" s="1"/>
      <c r="HR6" s="1"/>
      <c r="HW6" s="1"/>
      <c r="IB6" s="1"/>
      <c r="IG6" s="1"/>
      <c r="IL6" s="1"/>
      <c r="IQ6" s="1"/>
      <c r="IV6" s="1"/>
    </row>
    <row r="7" spans="1:256" ht="19.5" customHeight="1">
      <c r="A7" s="1"/>
      <c r="B7" s="154"/>
      <c r="C7" s="150">
        <v>2011</v>
      </c>
      <c r="D7" s="150">
        <v>2012</v>
      </c>
      <c r="E7" s="150">
        <v>2011</v>
      </c>
      <c r="F7" s="150">
        <v>2012</v>
      </c>
      <c r="G7" s="150">
        <v>2011</v>
      </c>
      <c r="H7" s="150">
        <v>2012</v>
      </c>
      <c r="I7" s="150">
        <v>2011</v>
      </c>
      <c r="J7" s="150">
        <v>2012</v>
      </c>
      <c r="K7" s="150">
        <v>2011</v>
      </c>
      <c r="L7" s="150">
        <v>2012</v>
      </c>
      <c r="M7" s="154"/>
      <c r="P7" s="1"/>
      <c r="U7" s="1"/>
      <c r="Z7" s="1"/>
      <c r="AE7" s="1"/>
      <c r="AJ7" s="1"/>
      <c r="AO7" s="1"/>
      <c r="AT7" s="1"/>
      <c r="AY7" s="1"/>
      <c r="BD7" s="1"/>
      <c r="BI7" s="1"/>
      <c r="BN7" s="1"/>
      <c r="BS7" s="1"/>
      <c r="BX7" s="1"/>
      <c r="CC7" s="1"/>
      <c r="CH7" s="1"/>
      <c r="CM7" s="1"/>
      <c r="CR7" s="1"/>
      <c r="CW7" s="1"/>
      <c r="DB7" s="1"/>
      <c r="DG7" s="1"/>
      <c r="DL7" s="1"/>
      <c r="DQ7" s="1"/>
      <c r="DV7" s="1"/>
      <c r="EA7" s="1"/>
      <c r="EF7" s="1"/>
      <c r="EK7" s="1"/>
      <c r="EP7" s="1"/>
      <c r="EU7" s="1"/>
      <c r="EZ7" s="1"/>
      <c r="FE7" s="1"/>
      <c r="FJ7" s="1"/>
      <c r="FO7" s="1"/>
      <c r="FT7" s="1"/>
      <c r="FY7" s="1"/>
      <c r="GD7" s="1"/>
      <c r="GI7" s="1"/>
      <c r="GN7" s="1"/>
      <c r="GS7" s="1"/>
      <c r="GX7" s="1"/>
      <c r="HC7" s="1"/>
      <c r="HH7" s="1"/>
      <c r="HM7" s="1"/>
      <c r="HR7" s="1"/>
      <c r="HW7" s="1"/>
      <c r="IB7" s="1"/>
      <c r="IG7" s="1"/>
      <c r="IL7" s="1"/>
      <c r="IQ7" s="1"/>
      <c r="IV7" s="1"/>
    </row>
    <row r="8" spans="1:256" ht="19.5" customHeight="1">
      <c r="A8" s="1"/>
      <c r="B8" s="145" t="s">
        <v>82</v>
      </c>
      <c r="C8" s="146">
        <v>31</v>
      </c>
      <c r="D8" s="146">
        <v>35</v>
      </c>
      <c r="E8" s="146">
        <v>9</v>
      </c>
      <c r="F8" s="146">
        <v>22</v>
      </c>
      <c r="G8" s="146">
        <v>24</v>
      </c>
      <c r="H8" s="146">
        <v>20</v>
      </c>
      <c r="I8" s="146">
        <v>8</v>
      </c>
      <c r="J8" s="146">
        <v>23</v>
      </c>
      <c r="K8" s="146">
        <v>72</v>
      </c>
      <c r="L8" s="146">
        <v>100</v>
      </c>
      <c r="M8" s="147">
        <v>38.9</v>
      </c>
      <c r="P8" s="1"/>
      <c r="U8" s="1"/>
      <c r="Z8" s="1"/>
      <c r="AE8" s="1"/>
      <c r="AJ8" s="1"/>
      <c r="AO8" s="1"/>
      <c r="AT8" s="1"/>
      <c r="AY8" s="1"/>
      <c r="BD8" s="1"/>
      <c r="BI8" s="1"/>
      <c r="BN8" s="1"/>
      <c r="BS8" s="1"/>
      <c r="BX8" s="1"/>
      <c r="CC8" s="1"/>
      <c r="CH8" s="1"/>
      <c r="CM8" s="1"/>
      <c r="CR8" s="1"/>
      <c r="CW8" s="1"/>
      <c r="DB8" s="1"/>
      <c r="DG8" s="1"/>
      <c r="DL8" s="1"/>
      <c r="DQ8" s="1"/>
      <c r="DV8" s="1"/>
      <c r="EA8" s="1"/>
      <c r="EF8" s="1"/>
      <c r="EK8" s="1"/>
      <c r="EP8" s="1"/>
      <c r="EU8" s="1"/>
      <c r="EZ8" s="1"/>
      <c r="FE8" s="1"/>
      <c r="FJ8" s="1"/>
      <c r="FO8" s="1"/>
      <c r="FT8" s="1"/>
      <c r="FY8" s="1"/>
      <c r="GD8" s="1"/>
      <c r="GI8" s="1"/>
      <c r="GN8" s="1"/>
      <c r="GS8" s="1"/>
      <c r="GX8" s="1"/>
      <c r="HC8" s="1"/>
      <c r="HH8" s="1"/>
      <c r="HM8" s="1"/>
      <c r="HR8" s="1"/>
      <c r="HW8" s="1"/>
      <c r="IB8" s="1"/>
      <c r="IG8" s="1"/>
      <c r="IL8" s="1"/>
      <c r="IQ8" s="1"/>
      <c r="IV8" s="1"/>
    </row>
    <row r="9" spans="1:256" ht="19.5" customHeight="1">
      <c r="A9" s="1"/>
      <c r="B9" s="144" t="s">
        <v>83</v>
      </c>
      <c r="C9" s="143">
        <v>70</v>
      </c>
      <c r="D9" s="143">
        <v>74</v>
      </c>
      <c r="E9" s="143">
        <v>5</v>
      </c>
      <c r="F9" s="143">
        <v>4</v>
      </c>
      <c r="G9" s="143">
        <v>54</v>
      </c>
      <c r="H9" s="143">
        <v>57</v>
      </c>
      <c r="I9" s="143">
        <v>45</v>
      </c>
      <c r="J9" s="143">
        <v>28</v>
      </c>
      <c r="K9" s="143">
        <v>174</v>
      </c>
      <c r="L9" s="143">
        <v>163</v>
      </c>
      <c r="M9" s="148">
        <v>-6.3</v>
      </c>
      <c r="P9" s="1"/>
      <c r="U9" s="1"/>
      <c r="Z9" s="1"/>
      <c r="AE9" s="1"/>
      <c r="AJ9" s="1"/>
      <c r="AO9" s="1"/>
      <c r="AT9" s="1"/>
      <c r="AY9" s="1"/>
      <c r="BD9" s="1"/>
      <c r="BI9" s="1"/>
      <c r="BN9" s="1"/>
      <c r="BS9" s="1"/>
      <c r="BX9" s="1"/>
      <c r="CC9" s="1"/>
      <c r="CH9" s="1"/>
      <c r="CM9" s="1"/>
      <c r="CR9" s="1"/>
      <c r="CW9" s="1"/>
      <c r="DB9" s="1"/>
      <c r="DG9" s="1"/>
      <c r="DL9" s="1"/>
      <c r="DQ9" s="1"/>
      <c r="DV9" s="1"/>
      <c r="EA9" s="1"/>
      <c r="EF9" s="1"/>
      <c r="EK9" s="1"/>
      <c r="EP9" s="1"/>
      <c r="EU9" s="1"/>
      <c r="EZ9" s="1"/>
      <c r="FE9" s="1"/>
      <c r="FJ9" s="1"/>
      <c r="FO9" s="1"/>
      <c r="FT9" s="1"/>
      <c r="FY9" s="1"/>
      <c r="GD9" s="1"/>
      <c r="GI9" s="1"/>
      <c r="GN9" s="1"/>
      <c r="GS9" s="1"/>
      <c r="GX9" s="1"/>
      <c r="HC9" s="1"/>
      <c r="HH9" s="1"/>
      <c r="HM9" s="1"/>
      <c r="HR9" s="1"/>
      <c r="HW9" s="1"/>
      <c r="IB9" s="1"/>
      <c r="IG9" s="1"/>
      <c r="IL9" s="1"/>
      <c r="IQ9" s="1"/>
      <c r="IV9" s="1"/>
    </row>
    <row r="10" spans="1:256" ht="19.5" customHeight="1">
      <c r="A10" s="136"/>
      <c r="B10" s="145" t="s">
        <v>9</v>
      </c>
      <c r="C10" s="145">
        <f>SUM(C8:C9)</f>
        <v>101</v>
      </c>
      <c r="D10" s="145">
        <f aca="true" t="shared" si="0" ref="D10:L10">SUM(D8:D9)</f>
        <v>109</v>
      </c>
      <c r="E10" s="145">
        <f t="shared" si="0"/>
        <v>14</v>
      </c>
      <c r="F10" s="145">
        <f t="shared" si="0"/>
        <v>26</v>
      </c>
      <c r="G10" s="145">
        <f t="shared" si="0"/>
        <v>78</v>
      </c>
      <c r="H10" s="145">
        <f t="shared" si="0"/>
        <v>77</v>
      </c>
      <c r="I10" s="145">
        <f t="shared" si="0"/>
        <v>53</v>
      </c>
      <c r="J10" s="145">
        <f t="shared" si="0"/>
        <v>51</v>
      </c>
      <c r="K10" s="145">
        <f t="shared" si="0"/>
        <v>246</v>
      </c>
      <c r="L10" s="145">
        <f t="shared" si="0"/>
        <v>263</v>
      </c>
      <c r="M10" s="149">
        <v>6.9</v>
      </c>
      <c r="N10" s="136"/>
      <c r="O10" s="136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1:256" ht="5.2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ht="15">
      <c r="B12" s="142" t="s">
        <v>79</v>
      </c>
    </row>
    <row r="15" ht="48.75" customHeight="1"/>
  </sheetData>
  <sheetProtection/>
  <mergeCells count="57">
    <mergeCell ref="HR10:HV11"/>
    <mergeCell ref="B6:B7"/>
    <mergeCell ref="C6:D6"/>
    <mergeCell ref="E6:F6"/>
    <mergeCell ref="G6:H6"/>
    <mergeCell ref="I6:J6"/>
    <mergeCell ref="K6:L6"/>
    <mergeCell ref="GX10:HB11"/>
    <mergeCell ref="IG10:IK11"/>
    <mergeCell ref="IL10:IP11"/>
    <mergeCell ref="IQ10:IU11"/>
    <mergeCell ref="IV10:IV11"/>
    <mergeCell ref="B5:L5"/>
    <mergeCell ref="M6:M7"/>
    <mergeCell ref="HC10:HG11"/>
    <mergeCell ref="HH10:HL11"/>
    <mergeCell ref="HM10:HQ11"/>
    <mergeCell ref="FJ10:FN11"/>
    <mergeCell ref="FO10:FS11"/>
    <mergeCell ref="FT10:FX11"/>
    <mergeCell ref="HW10:IA11"/>
    <mergeCell ref="IB10:IF11"/>
    <mergeCell ref="FY10:GC11"/>
    <mergeCell ref="GD10:GH11"/>
    <mergeCell ref="GI10:GM11"/>
    <mergeCell ref="GN10:GR11"/>
    <mergeCell ref="GS10:GW11"/>
    <mergeCell ref="EF10:EJ11"/>
    <mergeCell ref="EK10:EO11"/>
    <mergeCell ref="EP10:ET11"/>
    <mergeCell ref="EU10:EY11"/>
    <mergeCell ref="EZ10:FD11"/>
    <mergeCell ref="FE10:FI11"/>
    <mergeCell ref="DB10:DF11"/>
    <mergeCell ref="DG10:DK11"/>
    <mergeCell ref="DL10:DP11"/>
    <mergeCell ref="DQ10:DU11"/>
    <mergeCell ref="DV10:DZ11"/>
    <mergeCell ref="EA10:EE11"/>
    <mergeCell ref="BX10:CB11"/>
    <mergeCell ref="CC10:CG11"/>
    <mergeCell ref="CH10:CL11"/>
    <mergeCell ref="CM10:CQ11"/>
    <mergeCell ref="CR10:CV11"/>
    <mergeCell ref="CW10:DA11"/>
    <mergeCell ref="AT10:AX11"/>
    <mergeCell ref="AY10:BC11"/>
    <mergeCell ref="BD10:BH11"/>
    <mergeCell ref="BI10:BM11"/>
    <mergeCell ref="BN10:BR11"/>
    <mergeCell ref="BS10:BW11"/>
    <mergeCell ref="P10:T11"/>
    <mergeCell ref="U10:Y11"/>
    <mergeCell ref="Z10:AD11"/>
    <mergeCell ref="AE10:AI11"/>
    <mergeCell ref="AJ10:AN11"/>
    <mergeCell ref="AO10:AS11"/>
  </mergeCells>
  <printOptions/>
  <pageMargins left="0.7" right="0.7" top="0.75" bottom="0.75" header="0.3" footer="0.3"/>
  <pageSetup horizontalDpi="600" verticalDpi="600" orientation="portrait" scale="56" r:id="rId2"/>
  <ignoredErrors>
    <ignoredError sqref="C10:L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P21"/>
  <sheetViews>
    <sheetView view="pageBreakPreview" zoomScale="71" zoomScaleSheetLayoutView="71" zoomScalePageLayoutView="0" workbookViewId="0" topLeftCell="A1">
      <selection activeCell="U16" sqref="U16"/>
    </sheetView>
  </sheetViews>
  <sheetFormatPr defaultColWidth="11.421875" defaultRowHeight="15"/>
  <cols>
    <col min="1" max="1" width="2.57421875" style="4" customWidth="1"/>
    <col min="2" max="2" width="19.57421875" style="4" customWidth="1"/>
    <col min="3" max="3" width="11.421875" style="4" customWidth="1"/>
    <col min="4" max="4" width="14.421875" style="4" customWidth="1"/>
    <col min="5" max="5" width="0" style="4" hidden="1" customWidth="1"/>
    <col min="6" max="6" width="15.421875" style="4" customWidth="1"/>
    <col min="7" max="7" width="11.421875" style="4" customWidth="1"/>
    <col min="8" max="8" width="0" style="4" hidden="1" customWidth="1"/>
    <col min="9" max="10" width="11.421875" style="4" customWidth="1"/>
    <col min="11" max="11" width="0" style="4" hidden="1" customWidth="1"/>
    <col min="12" max="15" width="11.421875" style="4" customWidth="1"/>
    <col min="16" max="16" width="16.00390625" style="4" customWidth="1"/>
    <col min="17" max="17" width="0.42578125" style="4" customWidth="1"/>
    <col min="18" max="16384" width="11.421875" style="4" customWidth="1"/>
  </cols>
  <sheetData>
    <row r="2" ht="15"/>
    <row r="3" ht="15"/>
    <row r="4" ht="15"/>
    <row r="5" ht="15"/>
    <row r="6" ht="15">
      <c r="B6" s="1" t="s">
        <v>19</v>
      </c>
    </row>
    <row r="7" spans="2:13" ht="31.5" customHeight="1">
      <c r="B7" s="152" t="s">
        <v>78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2:13" ht="30.75" customHeigh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ht="7.5" customHeight="1" hidden="1"/>
    <row r="10" spans="2:16" ht="49.5" customHeight="1">
      <c r="B10" s="159" t="s">
        <v>33</v>
      </c>
      <c r="C10" s="161" t="s">
        <v>34</v>
      </c>
      <c r="D10" s="161"/>
      <c r="E10" s="41"/>
      <c r="F10" s="159" t="s">
        <v>35</v>
      </c>
      <c r="G10" s="159"/>
      <c r="H10" s="41"/>
      <c r="I10" s="161" t="s">
        <v>36</v>
      </c>
      <c r="J10" s="161"/>
      <c r="K10" s="41"/>
      <c r="L10" s="159" t="s">
        <v>37</v>
      </c>
      <c r="M10" s="159"/>
      <c r="N10" s="158" t="s">
        <v>6</v>
      </c>
      <c r="O10" s="158"/>
      <c r="P10" s="159" t="s">
        <v>60</v>
      </c>
    </row>
    <row r="11" spans="2:16" ht="21" customHeight="1">
      <c r="B11" s="160"/>
      <c r="C11" s="49">
        <v>2011</v>
      </c>
      <c r="D11" s="49">
        <v>2012</v>
      </c>
      <c r="E11" s="40" t="s">
        <v>38</v>
      </c>
      <c r="F11" s="48">
        <v>2011</v>
      </c>
      <c r="G11" s="48">
        <v>2012</v>
      </c>
      <c r="H11" s="40" t="s">
        <v>38</v>
      </c>
      <c r="I11" s="49">
        <v>2011</v>
      </c>
      <c r="J11" s="49">
        <v>2012</v>
      </c>
      <c r="K11" s="40" t="s">
        <v>38</v>
      </c>
      <c r="L11" s="48">
        <v>2011</v>
      </c>
      <c r="M11" s="48">
        <v>2012</v>
      </c>
      <c r="N11" s="74">
        <v>2011</v>
      </c>
      <c r="O11" s="74">
        <v>2012</v>
      </c>
      <c r="P11" s="160"/>
    </row>
    <row r="12" spans="2:16" ht="15">
      <c r="B12" s="39" t="s">
        <v>42</v>
      </c>
      <c r="C12" s="43">
        <v>5</v>
      </c>
      <c r="D12" s="43">
        <v>3</v>
      </c>
      <c r="E12" s="43">
        <f>D12/C12*100-100</f>
        <v>-40</v>
      </c>
      <c r="F12" s="43">
        <v>1</v>
      </c>
      <c r="G12" s="43">
        <v>5</v>
      </c>
      <c r="H12" s="43">
        <f>G12/F12*100-100</f>
        <v>400</v>
      </c>
      <c r="I12" s="43">
        <v>0</v>
      </c>
      <c r="J12" s="43">
        <v>1</v>
      </c>
      <c r="K12" s="43">
        <v>0</v>
      </c>
      <c r="L12" s="43">
        <v>1</v>
      </c>
      <c r="M12" s="43">
        <v>1</v>
      </c>
      <c r="N12" s="43">
        <f>+C12+F12+I12+L12</f>
        <v>7</v>
      </c>
      <c r="O12" s="43">
        <f>+D12+G12+J12+M12</f>
        <v>10</v>
      </c>
      <c r="P12" s="137">
        <f>+O12/N12*100-100</f>
        <v>42.85714285714286</v>
      </c>
    </row>
    <row r="13" spans="2:16" ht="15">
      <c r="B13" s="33" t="s">
        <v>40</v>
      </c>
      <c r="C13" s="44">
        <v>8</v>
      </c>
      <c r="D13" s="44">
        <v>7</v>
      </c>
      <c r="E13" s="44">
        <f>D13/C13*100-100</f>
        <v>-12.5</v>
      </c>
      <c r="F13" s="44">
        <v>5</v>
      </c>
      <c r="G13" s="44">
        <v>1</v>
      </c>
      <c r="H13" s="44">
        <f>G13/F13*100-100</f>
        <v>-80</v>
      </c>
      <c r="I13" s="44">
        <v>5</v>
      </c>
      <c r="J13" s="44">
        <v>5</v>
      </c>
      <c r="K13" s="44">
        <f>J13/I13*100-100</f>
        <v>0</v>
      </c>
      <c r="L13" s="44">
        <v>5</v>
      </c>
      <c r="M13" s="44">
        <v>5</v>
      </c>
      <c r="N13" s="44">
        <f aca="true" t="shared" si="0" ref="N13:O18">+C13+F13+I13+L13</f>
        <v>23</v>
      </c>
      <c r="O13" s="44">
        <f t="shared" si="0"/>
        <v>18</v>
      </c>
      <c r="P13" s="138">
        <f aca="true" t="shared" si="1" ref="P13:P19">+O13/N13*100-100</f>
        <v>-21.73913043478261</v>
      </c>
    </row>
    <row r="14" spans="2:16" ht="15">
      <c r="B14" s="6" t="s">
        <v>39</v>
      </c>
      <c r="C14" s="45">
        <v>7</v>
      </c>
      <c r="D14" s="45">
        <v>10</v>
      </c>
      <c r="E14" s="45">
        <f>D14/C14*100-100</f>
        <v>42.85714285714286</v>
      </c>
      <c r="F14" s="45">
        <v>2</v>
      </c>
      <c r="G14" s="45">
        <v>7</v>
      </c>
      <c r="H14" s="45">
        <f>G14/F14*100-100</f>
        <v>250</v>
      </c>
      <c r="I14" s="45">
        <v>4</v>
      </c>
      <c r="J14" s="45">
        <v>4</v>
      </c>
      <c r="K14" s="45">
        <f>J14/I14*100-100</f>
        <v>0</v>
      </c>
      <c r="L14" s="45">
        <v>1</v>
      </c>
      <c r="M14" s="45">
        <v>4</v>
      </c>
      <c r="N14" s="45">
        <f t="shared" si="0"/>
        <v>14</v>
      </c>
      <c r="O14" s="45">
        <f t="shared" si="0"/>
        <v>25</v>
      </c>
      <c r="P14" s="139">
        <f t="shared" si="1"/>
        <v>78.57142857142858</v>
      </c>
    </row>
    <row r="15" spans="2:16" ht="15">
      <c r="B15" s="33" t="s">
        <v>45</v>
      </c>
      <c r="C15" s="44">
        <v>6</v>
      </c>
      <c r="D15" s="44">
        <v>9</v>
      </c>
      <c r="E15" s="44">
        <f>D15/C15*100-100</f>
        <v>50</v>
      </c>
      <c r="F15" s="44">
        <v>1</v>
      </c>
      <c r="G15" s="44">
        <v>6</v>
      </c>
      <c r="H15" s="44">
        <f>G15/F15*100-100</f>
        <v>500</v>
      </c>
      <c r="I15" s="44">
        <v>11</v>
      </c>
      <c r="J15" s="44">
        <v>9</v>
      </c>
      <c r="K15" s="44">
        <f>J15/I15*100-100</f>
        <v>-18.181818181818173</v>
      </c>
      <c r="L15" s="44">
        <v>0</v>
      </c>
      <c r="M15" s="44">
        <v>9</v>
      </c>
      <c r="N15" s="44">
        <f t="shared" si="0"/>
        <v>18</v>
      </c>
      <c r="O15" s="44">
        <f t="shared" si="0"/>
        <v>33</v>
      </c>
      <c r="P15" s="138">
        <f t="shared" si="1"/>
        <v>83.33333333333331</v>
      </c>
    </row>
    <row r="16" spans="2:16" ht="15">
      <c r="B16" s="6" t="s">
        <v>43</v>
      </c>
      <c r="C16" s="45">
        <v>3</v>
      </c>
      <c r="D16" s="45">
        <v>2</v>
      </c>
      <c r="E16" s="45">
        <f>D16/C16*100-100</f>
        <v>-33.33333333333334</v>
      </c>
      <c r="F16" s="45">
        <v>0</v>
      </c>
      <c r="G16" s="45">
        <v>3</v>
      </c>
      <c r="H16" s="45">
        <v>0</v>
      </c>
      <c r="I16" s="45">
        <v>3</v>
      </c>
      <c r="J16" s="45">
        <v>1</v>
      </c>
      <c r="K16" s="45">
        <f>J16/I16*100-100</f>
        <v>-66.66666666666667</v>
      </c>
      <c r="L16" s="45">
        <v>1</v>
      </c>
      <c r="M16" s="45">
        <v>3</v>
      </c>
      <c r="N16" s="45">
        <f t="shared" si="0"/>
        <v>7</v>
      </c>
      <c r="O16" s="45">
        <f t="shared" si="0"/>
        <v>9</v>
      </c>
      <c r="P16" s="139">
        <f t="shared" si="1"/>
        <v>28.571428571428584</v>
      </c>
    </row>
    <row r="17" spans="2:16" ht="15">
      <c r="B17" s="33" t="s">
        <v>41</v>
      </c>
      <c r="C17" s="44">
        <v>1</v>
      </c>
      <c r="D17" s="44">
        <v>4</v>
      </c>
      <c r="E17" s="46">
        <v>300</v>
      </c>
      <c r="F17" s="47">
        <v>0</v>
      </c>
      <c r="G17" s="47">
        <v>0</v>
      </c>
      <c r="H17" s="46">
        <v>0</v>
      </c>
      <c r="I17" s="44">
        <v>1</v>
      </c>
      <c r="J17" s="47">
        <v>0</v>
      </c>
      <c r="K17" s="46">
        <v>-100</v>
      </c>
      <c r="L17" s="47">
        <v>0</v>
      </c>
      <c r="M17" s="44">
        <v>1</v>
      </c>
      <c r="N17" s="44">
        <f t="shared" si="0"/>
        <v>2</v>
      </c>
      <c r="O17" s="44">
        <f t="shared" si="0"/>
        <v>5</v>
      </c>
      <c r="P17" s="138">
        <f t="shared" si="1"/>
        <v>150</v>
      </c>
    </row>
    <row r="18" spans="2:16" ht="15">
      <c r="B18" s="6" t="s">
        <v>44</v>
      </c>
      <c r="C18" s="45">
        <v>1</v>
      </c>
      <c r="D18" s="45">
        <v>0</v>
      </c>
      <c r="E18" s="45">
        <f>D18/C18*100-100</f>
        <v>-100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 t="shared" si="0"/>
        <v>1</v>
      </c>
      <c r="O18" s="45">
        <f t="shared" si="0"/>
        <v>0</v>
      </c>
      <c r="P18" s="139">
        <f t="shared" si="1"/>
        <v>-100</v>
      </c>
    </row>
    <row r="19" spans="2:16" s="1" customFormat="1" ht="15">
      <c r="B19" s="42" t="s">
        <v>6</v>
      </c>
      <c r="C19" s="62">
        <f>SUM(C12:C18)</f>
        <v>31</v>
      </c>
      <c r="D19" s="62">
        <f>SUM(D12:D18)</f>
        <v>35</v>
      </c>
      <c r="E19" s="50">
        <f>D19/C19*100-100</f>
        <v>12.90322580645163</v>
      </c>
      <c r="F19" s="62">
        <f>SUM(F12:F18)</f>
        <v>9</v>
      </c>
      <c r="G19" s="62">
        <f>SUM(G12:G18)</f>
        <v>22</v>
      </c>
      <c r="H19" s="50">
        <f>G19/F19*100-100</f>
        <v>144.44444444444446</v>
      </c>
      <c r="I19" s="62">
        <f>SUM(I12:I18)</f>
        <v>24</v>
      </c>
      <c r="J19" s="62">
        <f>SUM(J12:J18)</f>
        <v>20</v>
      </c>
      <c r="K19" s="50">
        <f>J19/I19*100-100</f>
        <v>-16.666666666666657</v>
      </c>
      <c r="L19" s="62">
        <f>SUM(L12:L18)</f>
        <v>8</v>
      </c>
      <c r="M19" s="62">
        <f>SUM(M12:M18)</f>
        <v>23</v>
      </c>
      <c r="N19" s="62">
        <f>SUM(N12:N18)</f>
        <v>72</v>
      </c>
      <c r="O19" s="62">
        <f>SUM(O12:O18)</f>
        <v>100</v>
      </c>
      <c r="P19" s="140">
        <f t="shared" si="1"/>
        <v>38.888888888888886</v>
      </c>
    </row>
    <row r="20" ht="9" customHeight="1"/>
    <row r="21" ht="15">
      <c r="B21" s="10" t="s">
        <v>17</v>
      </c>
    </row>
  </sheetData>
  <sheetProtection/>
  <mergeCells count="8">
    <mergeCell ref="N10:O10"/>
    <mergeCell ref="P10:P11"/>
    <mergeCell ref="B7:M8"/>
    <mergeCell ref="B10:B11"/>
    <mergeCell ref="C10:D10"/>
    <mergeCell ref="F10:G10"/>
    <mergeCell ref="I10:J10"/>
    <mergeCell ref="L10:M10"/>
  </mergeCells>
  <printOptions/>
  <pageMargins left="0.7" right="0.7" top="0.75" bottom="0.75" header="0.3" footer="0.3"/>
  <pageSetup horizontalDpi="600" verticalDpi="600" orientation="landscape" scale="73" r:id="rId2"/>
  <ignoredErrors>
    <ignoredError sqref="C19:M1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19"/>
  <sheetViews>
    <sheetView view="pageBreakPreview" zoomScale="73" zoomScaleNormal="70" zoomScaleSheetLayoutView="73" zoomScalePageLayoutView="0" workbookViewId="0" topLeftCell="A1">
      <selection activeCell="C20" sqref="C20"/>
    </sheetView>
  </sheetViews>
  <sheetFormatPr defaultColWidth="11.421875" defaultRowHeight="15"/>
  <cols>
    <col min="1" max="1" width="3.8515625" style="6" customWidth="1"/>
    <col min="2" max="2" width="67.28125" style="4" customWidth="1"/>
    <col min="3" max="4" width="20.28125" style="4" customWidth="1"/>
    <col min="5" max="5" width="18.7109375" style="4" customWidth="1"/>
    <col min="6" max="6" width="19.28125" style="4" customWidth="1"/>
    <col min="7" max="7" width="12.00390625" style="4" bestFit="1" customWidth="1"/>
    <col min="8" max="16384" width="11.421875" style="4" customWidth="1"/>
  </cols>
  <sheetData>
    <row r="1" ht="15"/>
    <row r="2" ht="15"/>
    <row r="3" ht="15"/>
    <row r="4" ht="15"/>
    <row r="5" ht="15">
      <c r="B5" s="1" t="s">
        <v>19</v>
      </c>
    </row>
    <row r="6" spans="2:6" ht="26.25" customHeight="1">
      <c r="B6" s="152" t="s">
        <v>77</v>
      </c>
      <c r="C6" s="152"/>
      <c r="D6" s="152"/>
      <c r="E6" s="152"/>
      <c r="F6" s="152"/>
    </row>
    <row r="7" spans="2:6" ht="18.75" customHeight="1">
      <c r="B7" s="152"/>
      <c r="C7" s="152"/>
      <c r="D7" s="152"/>
      <c r="E7" s="152"/>
      <c r="F7" s="152"/>
    </row>
    <row r="8" ht="4.5" customHeight="1"/>
    <row r="9" spans="2:6" ht="90">
      <c r="B9" s="85" t="s">
        <v>18</v>
      </c>
      <c r="C9" s="86" t="s">
        <v>64</v>
      </c>
      <c r="D9" s="86" t="s">
        <v>63</v>
      </c>
      <c r="E9" s="87" t="s">
        <v>61</v>
      </c>
      <c r="F9" s="87" t="s">
        <v>62</v>
      </c>
    </row>
    <row r="10" spans="2:6" ht="18.75">
      <c r="B10" s="88" t="s">
        <v>12</v>
      </c>
      <c r="C10" s="89">
        <v>5656.509</v>
      </c>
      <c r="D10" s="89">
        <v>5771.615</v>
      </c>
      <c r="E10" s="90">
        <f aca="true" t="shared" si="0" ref="E10:E16">+D10/C10*100-100</f>
        <v>2.034930024861609</v>
      </c>
      <c r="F10" s="90">
        <f aca="true" t="shared" si="1" ref="F10:F15">+D10*100/$D$16</f>
        <v>60.512835406270355</v>
      </c>
    </row>
    <row r="11" spans="2:6" ht="36">
      <c r="B11" s="91" t="s">
        <v>13</v>
      </c>
      <c r="C11" s="92">
        <v>1774.726</v>
      </c>
      <c r="D11" s="92">
        <v>2359.489</v>
      </c>
      <c r="E11" s="93">
        <f t="shared" si="0"/>
        <v>32.94948065222462</v>
      </c>
      <c r="F11" s="93">
        <f t="shared" si="1"/>
        <v>24.738200572960157</v>
      </c>
    </row>
    <row r="12" spans="2:6" ht="18.75">
      <c r="B12" s="88" t="s">
        <v>7</v>
      </c>
      <c r="C12" s="89">
        <v>1143.984</v>
      </c>
      <c r="D12" s="89">
        <v>1140.406</v>
      </c>
      <c r="E12" s="90">
        <f t="shared" si="0"/>
        <v>-0.31276661212045553</v>
      </c>
      <c r="F12" s="90">
        <f t="shared" si="1"/>
        <v>11.95665347988789</v>
      </c>
    </row>
    <row r="13" spans="2:6" ht="18.75">
      <c r="B13" s="94" t="s">
        <v>16</v>
      </c>
      <c r="C13" s="95">
        <v>1.56</v>
      </c>
      <c r="D13" s="95">
        <v>4.698</v>
      </c>
      <c r="E13" s="93">
        <f t="shared" si="0"/>
        <v>201.15384615384613</v>
      </c>
      <c r="F13" s="96">
        <f t="shared" si="1"/>
        <v>0.049256456076619486</v>
      </c>
    </row>
    <row r="14" spans="2:6" ht="18.75">
      <c r="B14" s="88" t="s">
        <v>15</v>
      </c>
      <c r="C14" s="89">
        <v>173.594</v>
      </c>
      <c r="D14" s="89">
        <v>180.126</v>
      </c>
      <c r="E14" s="90">
        <f t="shared" si="0"/>
        <v>3.762802861850062</v>
      </c>
      <c r="F14" s="90">
        <f t="shared" si="1"/>
        <v>1.8885415937116137</v>
      </c>
    </row>
    <row r="15" spans="2:6" ht="18.75">
      <c r="B15" s="94" t="s">
        <v>14</v>
      </c>
      <c r="C15" s="92">
        <v>32.864</v>
      </c>
      <c r="D15" s="92">
        <v>81.502</v>
      </c>
      <c r="E15" s="96">
        <f t="shared" si="0"/>
        <v>147.99780915287246</v>
      </c>
      <c r="F15" s="96">
        <f t="shared" si="1"/>
        <v>0.8545124910933676</v>
      </c>
    </row>
    <row r="16" spans="2:6" ht="18.75">
      <c r="B16" s="97" t="s">
        <v>8</v>
      </c>
      <c r="C16" s="98">
        <v>8783.237</v>
      </c>
      <c r="D16" s="98">
        <v>9537.836</v>
      </c>
      <c r="E16" s="99">
        <f t="shared" si="0"/>
        <v>8.591354189804974</v>
      </c>
      <c r="F16" s="99">
        <f>SUM(F10:F15)</f>
        <v>100</v>
      </c>
    </row>
    <row r="17" ht="15">
      <c r="A17" s="4"/>
    </row>
    <row r="18" spans="1:2" ht="15">
      <c r="A18" s="4"/>
      <c r="B18" s="10" t="s">
        <v>17</v>
      </c>
    </row>
    <row r="19" spans="1:2" ht="15">
      <c r="A19" s="4"/>
      <c r="B19" s="10"/>
    </row>
  </sheetData>
  <sheetProtection/>
  <mergeCells count="1">
    <mergeCell ref="B6:F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N18"/>
  <sheetViews>
    <sheetView view="pageBreakPreview" zoomScale="71" zoomScaleNormal="70" zoomScaleSheetLayoutView="71" zoomScalePageLayoutView="0" workbookViewId="0" topLeftCell="A1">
      <selection activeCell="I13" sqref="I13"/>
    </sheetView>
  </sheetViews>
  <sheetFormatPr defaultColWidth="11.421875" defaultRowHeight="15"/>
  <cols>
    <col min="1" max="1" width="3.140625" style="4" customWidth="1"/>
    <col min="2" max="2" width="31.28125" style="4" customWidth="1"/>
    <col min="3" max="4" width="19.28125" style="4" customWidth="1"/>
    <col min="5" max="5" width="17.8515625" style="4" customWidth="1"/>
    <col min="6" max="6" width="25.8515625" style="4" customWidth="1"/>
    <col min="7" max="7" width="4.421875" style="4" customWidth="1"/>
    <col min="8" max="16384" width="11.421875" style="4" customWidth="1"/>
  </cols>
  <sheetData>
    <row r="1" ht="15"/>
    <row r="2" ht="15"/>
    <row r="3" ht="15"/>
    <row r="4" ht="15"/>
    <row r="5" ht="15">
      <c r="B5" s="1" t="s">
        <v>19</v>
      </c>
    </row>
    <row r="6" spans="2:6" ht="46.5" customHeight="1">
      <c r="B6" s="152" t="s">
        <v>76</v>
      </c>
      <c r="C6" s="152"/>
      <c r="D6" s="152"/>
      <c r="E6" s="152"/>
      <c r="F6" s="152"/>
    </row>
    <row r="7" ht="15" customHeight="1">
      <c r="M7" s="24"/>
    </row>
    <row r="8" spans="2:7" ht="112.5" customHeight="1">
      <c r="B8" s="83" t="s">
        <v>0</v>
      </c>
      <c r="C8" s="84" t="s">
        <v>64</v>
      </c>
      <c r="D8" s="84" t="s">
        <v>63</v>
      </c>
      <c r="E8" s="75" t="s">
        <v>61</v>
      </c>
      <c r="F8" s="75" t="s">
        <v>62</v>
      </c>
      <c r="G8" s="6"/>
    </row>
    <row r="9" spans="2:7" ht="15.75">
      <c r="B9" s="100" t="s">
        <v>11</v>
      </c>
      <c r="C9" s="101">
        <v>2558.406</v>
      </c>
      <c r="D9" s="101">
        <v>2802.452</v>
      </c>
      <c r="E9" s="102">
        <f aca="true" t="shared" si="0" ref="E9:E16">+D9/C9*100-100</f>
        <v>9.538986384490983</v>
      </c>
      <c r="F9" s="102">
        <f aca="true" t="shared" si="1" ref="F9:F16">+D9*100/$D$16</f>
        <v>29.382472082765947</v>
      </c>
      <c r="G9" s="6"/>
    </row>
    <row r="10" spans="2:7" ht="15.75">
      <c r="B10" s="103" t="s">
        <v>1</v>
      </c>
      <c r="C10" s="104">
        <v>1863.279</v>
      </c>
      <c r="D10" s="104">
        <v>2277.965</v>
      </c>
      <c r="E10" s="105">
        <f t="shared" si="0"/>
        <v>22.2557115708383</v>
      </c>
      <c r="F10" s="105">
        <f t="shared" si="1"/>
        <v>23.883457421578647</v>
      </c>
      <c r="G10" s="6"/>
    </row>
    <row r="11" spans="2:7" ht="15.75">
      <c r="B11" s="100" t="s">
        <v>2</v>
      </c>
      <c r="C11" s="106">
        <v>2102.924</v>
      </c>
      <c r="D11" s="106">
        <v>2188.89</v>
      </c>
      <c r="E11" s="102">
        <f t="shared" si="0"/>
        <v>4.0879270957961324</v>
      </c>
      <c r="F11" s="102">
        <f t="shared" si="1"/>
        <v>22.949545368572075</v>
      </c>
      <c r="G11" s="6"/>
    </row>
    <row r="12" spans="2:14" ht="15.75">
      <c r="B12" s="107" t="s">
        <v>4</v>
      </c>
      <c r="C12" s="108">
        <v>1253.704</v>
      </c>
      <c r="D12" s="108">
        <v>1168.355</v>
      </c>
      <c r="E12" s="109">
        <f t="shared" si="0"/>
        <v>-6.807747283250265</v>
      </c>
      <c r="F12" s="105">
        <f t="shared" si="1"/>
        <v>12.249686406853716</v>
      </c>
      <c r="G12" s="6"/>
      <c r="N12" s="23"/>
    </row>
    <row r="13" spans="2:7" ht="15.75">
      <c r="B13" s="100" t="s">
        <v>5</v>
      </c>
      <c r="C13" s="106">
        <v>482.574</v>
      </c>
      <c r="D13" s="106">
        <v>574.516</v>
      </c>
      <c r="E13" s="102">
        <f t="shared" si="0"/>
        <v>19.052414759187172</v>
      </c>
      <c r="F13" s="102">
        <f t="shared" si="1"/>
        <v>6.0235466409781</v>
      </c>
      <c r="G13" s="6"/>
    </row>
    <row r="14" spans="2:7" ht="15.75">
      <c r="B14" s="107" t="s">
        <v>3</v>
      </c>
      <c r="C14" s="108">
        <v>468.465</v>
      </c>
      <c r="D14" s="108">
        <v>469.474</v>
      </c>
      <c r="E14" s="105">
        <f t="shared" si="0"/>
        <v>0.2153842869798268</v>
      </c>
      <c r="F14" s="105">
        <f t="shared" si="1"/>
        <v>4.922227641574043</v>
      </c>
      <c r="G14" s="6"/>
    </row>
    <row r="15" spans="2:7" ht="15.75">
      <c r="B15" s="100" t="s">
        <v>10</v>
      </c>
      <c r="C15" s="106">
        <v>53.885</v>
      </c>
      <c r="D15" s="106">
        <v>56.184</v>
      </c>
      <c r="E15" s="102">
        <f t="shared" si="0"/>
        <v>4.266493458290796</v>
      </c>
      <c r="F15" s="102">
        <f t="shared" si="1"/>
        <v>0.5890644376774774</v>
      </c>
      <c r="G15" s="6"/>
    </row>
    <row r="16" spans="2:7" ht="15.75">
      <c r="B16" s="110" t="s">
        <v>6</v>
      </c>
      <c r="C16" s="111">
        <f>SUM(C9:C15)</f>
        <v>8783.237</v>
      </c>
      <c r="D16" s="111">
        <f>SUM(D9:D15)</f>
        <v>9537.836</v>
      </c>
      <c r="E16" s="112">
        <f t="shared" si="0"/>
        <v>8.591354189804974</v>
      </c>
      <c r="F16" s="112">
        <f t="shared" si="1"/>
        <v>100</v>
      </c>
      <c r="G16" s="6"/>
    </row>
    <row r="17" spans="2:7" ht="9.75" customHeight="1">
      <c r="B17" s="20"/>
      <c r="C17" s="18"/>
      <c r="D17" s="18"/>
      <c r="E17" s="16"/>
      <c r="F17" s="17"/>
      <c r="G17" s="6"/>
    </row>
    <row r="18" spans="2:7" ht="15">
      <c r="B18" s="19" t="s">
        <v>17</v>
      </c>
      <c r="C18" s="6"/>
      <c r="D18" s="6"/>
      <c r="E18" s="6"/>
      <c r="F18" s="6"/>
      <c r="G18" s="6"/>
    </row>
  </sheetData>
  <sheetProtection/>
  <mergeCells count="1">
    <mergeCell ref="B6:F6"/>
  </mergeCells>
  <printOptions/>
  <pageMargins left="0.7" right="0.7" top="0.75" bottom="0.75" header="0.3" footer="0.3"/>
  <pageSetup horizontalDpi="600" verticalDpi="600" orientation="landscape" scale="76" r:id="rId2"/>
  <ignoredErrors>
    <ignoredError sqref="C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F15"/>
  <sheetViews>
    <sheetView view="pageBreakPreview" zoomScale="70" zoomScaleNormal="70" zoomScaleSheetLayoutView="70" zoomScalePageLayoutView="0" workbookViewId="0" topLeftCell="A1">
      <selection activeCell="H26" sqref="H26"/>
    </sheetView>
  </sheetViews>
  <sheetFormatPr defaultColWidth="11.421875" defaultRowHeight="15"/>
  <cols>
    <col min="1" max="1" width="3.28125" style="4" customWidth="1"/>
    <col min="2" max="2" width="32.00390625" style="4" bestFit="1" customWidth="1"/>
    <col min="3" max="4" width="18.140625" style="4" customWidth="1"/>
    <col min="5" max="5" width="17.28125" style="4" customWidth="1"/>
    <col min="6" max="6" width="20.28125" style="4" customWidth="1"/>
    <col min="7" max="16384" width="11.421875" style="4" customWidth="1"/>
  </cols>
  <sheetData>
    <row r="1" ht="15"/>
    <row r="2" ht="15"/>
    <row r="3" ht="15"/>
    <row r="4" ht="15"/>
    <row r="5" ht="15">
      <c r="B5" s="1" t="s">
        <v>19</v>
      </c>
    </row>
    <row r="6" spans="2:6" ht="57.75" customHeight="1">
      <c r="B6" s="152" t="s">
        <v>75</v>
      </c>
      <c r="C6" s="152"/>
      <c r="D6" s="152"/>
      <c r="E6" s="152"/>
      <c r="F6" s="152"/>
    </row>
    <row r="7" ht="6.75" customHeight="1"/>
    <row r="8" spans="2:6" ht="78.75">
      <c r="B8" s="113" t="s">
        <v>26</v>
      </c>
      <c r="C8" s="84" t="s">
        <v>66</v>
      </c>
      <c r="D8" s="84" t="s">
        <v>65</v>
      </c>
      <c r="E8" s="75" t="s">
        <v>61</v>
      </c>
      <c r="F8" s="75" t="s">
        <v>67</v>
      </c>
    </row>
    <row r="9" spans="2:6" ht="15.75">
      <c r="B9" s="79" t="s">
        <v>20</v>
      </c>
      <c r="C9" s="76">
        <v>5874.206</v>
      </c>
      <c r="D9" s="76">
        <v>6305.573</v>
      </c>
      <c r="E9" s="114">
        <f>+D9/C9*100-100</f>
        <v>7.343409475255044</v>
      </c>
      <c r="F9" s="114">
        <v>69.6</v>
      </c>
    </row>
    <row r="10" spans="2:6" ht="15.75">
      <c r="B10" s="77" t="s">
        <v>25</v>
      </c>
      <c r="C10" s="78">
        <v>1563.758</v>
      </c>
      <c r="D10" s="78">
        <v>1741.446</v>
      </c>
      <c r="E10" s="115">
        <f>+D10/C10*100-100</f>
        <v>11.362883515224212</v>
      </c>
      <c r="F10" s="116">
        <v>19.2</v>
      </c>
    </row>
    <row r="11" spans="2:6" ht="15.75">
      <c r="B11" s="79" t="s">
        <v>21</v>
      </c>
      <c r="C11" s="76">
        <v>938.266</v>
      </c>
      <c r="D11" s="76">
        <v>1000.641</v>
      </c>
      <c r="E11" s="114">
        <f>+D11/C11*100-100</f>
        <v>6.6479015545698275</v>
      </c>
      <c r="F11" s="114">
        <v>11</v>
      </c>
    </row>
    <row r="12" spans="2:6" ht="15.75">
      <c r="B12" s="77" t="s">
        <v>22</v>
      </c>
      <c r="C12" s="78">
        <v>9.29</v>
      </c>
      <c r="D12" s="78">
        <v>11.818</v>
      </c>
      <c r="E12" s="115">
        <f>+D12/C12*100-100</f>
        <v>27.21205597416578</v>
      </c>
      <c r="F12" s="115">
        <v>0.1</v>
      </c>
    </row>
    <row r="13" spans="2:6" ht="15.75">
      <c r="B13" s="80" t="s">
        <v>9</v>
      </c>
      <c r="C13" s="81">
        <v>8385.52</v>
      </c>
      <c r="D13" s="81">
        <v>9059.478</v>
      </c>
      <c r="E13" s="117">
        <f>+D13/C13*100-100</f>
        <v>8.037164063767051</v>
      </c>
      <c r="F13" s="117">
        <v>100</v>
      </c>
    </row>
    <row r="14" ht="5.25" customHeight="1"/>
    <row r="15" ht="15">
      <c r="B15" s="19" t="s">
        <v>17</v>
      </c>
    </row>
  </sheetData>
  <sheetProtection/>
  <mergeCells count="1">
    <mergeCell ref="B6:F6"/>
  </mergeCells>
  <printOptions/>
  <pageMargins left="0.7" right="0.7" top="0.75" bottom="0.75" header="0.3" footer="0.3"/>
  <pageSetup horizontalDpi="600" verticalDpi="6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G20"/>
  <sheetViews>
    <sheetView view="pageBreakPreview" zoomScale="73" zoomScaleNormal="71" zoomScaleSheetLayoutView="73" zoomScalePageLayoutView="0" workbookViewId="0" topLeftCell="A2">
      <selection activeCell="L15" sqref="L15"/>
    </sheetView>
  </sheetViews>
  <sheetFormatPr defaultColWidth="11.421875" defaultRowHeight="15"/>
  <cols>
    <col min="1" max="1" width="3.28125" style="4" customWidth="1"/>
    <col min="2" max="2" width="32.140625" style="4" customWidth="1"/>
    <col min="3" max="4" width="14.28125" style="4" customWidth="1"/>
    <col min="5" max="5" width="14.140625" style="4" customWidth="1"/>
    <col min="6" max="6" width="21.421875" style="4" customWidth="1"/>
    <col min="7" max="7" width="9.00390625" style="4" customWidth="1"/>
    <col min="8" max="16384" width="11.421875" style="4" customWidth="1"/>
  </cols>
  <sheetData>
    <row r="1" ht="15"/>
    <row r="2" ht="15"/>
    <row r="3" ht="15"/>
    <row r="4" ht="15"/>
    <row r="5" ht="15">
      <c r="B5" s="1" t="s">
        <v>19</v>
      </c>
    </row>
    <row r="6" spans="2:7" ht="77.25" customHeight="1">
      <c r="B6" s="152" t="s">
        <v>69</v>
      </c>
      <c r="C6" s="152"/>
      <c r="D6" s="152"/>
      <c r="E6" s="152"/>
      <c r="F6" s="152"/>
      <c r="G6" s="152"/>
    </row>
    <row r="7" spans="2:7" ht="9.75" customHeight="1">
      <c r="B7" s="38"/>
      <c r="C7" s="38"/>
      <c r="D7" s="73"/>
      <c r="E7" s="38"/>
      <c r="F7" s="38"/>
      <c r="G7" s="38"/>
    </row>
    <row r="8" spans="2:6" ht="30">
      <c r="B8" s="29" t="s">
        <v>0</v>
      </c>
      <c r="C8" s="15">
        <v>2011</v>
      </c>
      <c r="D8" s="15">
        <v>2012</v>
      </c>
      <c r="E8" s="22" t="s">
        <v>72</v>
      </c>
      <c r="F8" s="22" t="s">
        <v>73</v>
      </c>
    </row>
    <row r="9" spans="2:6" ht="15">
      <c r="B9" s="31" t="s">
        <v>11</v>
      </c>
      <c r="C9" s="32">
        <v>2406.795</v>
      </c>
      <c r="D9" s="32">
        <v>2581.352</v>
      </c>
      <c r="E9" s="32">
        <f aca="true" t="shared" si="0" ref="E9:E15">+D9/C9*100-100</f>
        <v>7.252674199505975</v>
      </c>
      <c r="F9" s="32">
        <f aca="true" t="shared" si="1" ref="F9:F16">+D9*100/$D$16</f>
        <v>28.49338560124546</v>
      </c>
    </row>
    <row r="10" spans="2:6" ht="15">
      <c r="B10" s="6" t="s">
        <v>1</v>
      </c>
      <c r="C10" s="25">
        <v>1801.507</v>
      </c>
      <c r="D10" s="25">
        <v>2142.967</v>
      </c>
      <c r="E10" s="25">
        <f t="shared" si="0"/>
        <v>18.954131180173036</v>
      </c>
      <c r="F10" s="25">
        <f t="shared" si="1"/>
        <v>23.654420265715093</v>
      </c>
    </row>
    <row r="11" spans="2:6" ht="15">
      <c r="B11" s="33" t="s">
        <v>2</v>
      </c>
      <c r="C11" s="34">
        <v>2088.633</v>
      </c>
      <c r="D11" s="34">
        <v>2133.043</v>
      </c>
      <c r="E11" s="34">
        <f t="shared" si="0"/>
        <v>2.126271106508426</v>
      </c>
      <c r="F11" s="34">
        <f t="shared" si="1"/>
        <v>23.544877530471407</v>
      </c>
    </row>
    <row r="12" spans="2:6" ht="15">
      <c r="B12" s="6" t="s">
        <v>4</v>
      </c>
      <c r="C12" s="25">
        <v>1251.998</v>
      </c>
      <c r="D12" s="25">
        <v>1158.718</v>
      </c>
      <c r="E12" s="13">
        <f t="shared" si="0"/>
        <v>-7.450491134969866</v>
      </c>
      <c r="F12" s="25">
        <f t="shared" si="1"/>
        <v>12.790118812585009</v>
      </c>
    </row>
    <row r="13" spans="2:6" ht="15">
      <c r="B13" s="33" t="s">
        <v>5</v>
      </c>
      <c r="C13" s="26">
        <v>457.031</v>
      </c>
      <c r="D13" s="26">
        <v>549.124</v>
      </c>
      <c r="E13" s="26">
        <f t="shared" si="0"/>
        <v>20.1502742702355</v>
      </c>
      <c r="F13" s="26">
        <f t="shared" si="1"/>
        <v>6.061320530829702</v>
      </c>
    </row>
    <row r="14" spans="2:6" ht="15">
      <c r="B14" s="6" t="s">
        <v>3</v>
      </c>
      <c r="C14" s="27">
        <v>324.071</v>
      </c>
      <c r="D14" s="27">
        <v>438.09</v>
      </c>
      <c r="E14" s="27">
        <f t="shared" si="0"/>
        <v>35.18333945339137</v>
      </c>
      <c r="F14" s="27">
        <f t="shared" si="1"/>
        <v>4.835709077277963</v>
      </c>
    </row>
    <row r="15" spans="2:6" ht="15">
      <c r="B15" s="33" t="s">
        <v>10</v>
      </c>
      <c r="C15" s="24">
        <v>55.485</v>
      </c>
      <c r="D15" s="24">
        <v>56.184</v>
      </c>
      <c r="E15" s="24">
        <f t="shared" si="0"/>
        <v>1.2597999459313343</v>
      </c>
      <c r="F15" s="24">
        <f t="shared" si="1"/>
        <v>0.6201681818753796</v>
      </c>
    </row>
    <row r="16" spans="2:6" ht="15">
      <c r="B16" s="14" t="s">
        <v>6</v>
      </c>
      <c r="C16" s="30">
        <v>8385.52</v>
      </c>
      <c r="D16" s="30">
        <v>9059.478</v>
      </c>
      <c r="E16" s="30">
        <f>D16/C16*100-100</f>
        <v>8.037164063767051</v>
      </c>
      <c r="F16" s="30">
        <f t="shared" si="1"/>
        <v>100</v>
      </c>
    </row>
    <row r="17" ht="7.5" customHeight="1"/>
    <row r="18" ht="15">
      <c r="B18" s="4" t="s">
        <v>17</v>
      </c>
    </row>
    <row r="19" spans="2:6" ht="9" customHeight="1">
      <c r="B19" s="21"/>
      <c r="C19" s="21"/>
      <c r="D19" s="72"/>
      <c r="E19" s="21"/>
      <c r="F19" s="21"/>
    </row>
    <row r="20" ht="15">
      <c r="B20" s="19"/>
    </row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N19"/>
  <sheetViews>
    <sheetView view="pageBreakPreview" zoomScale="73" zoomScaleSheetLayoutView="73" zoomScalePageLayoutView="0" workbookViewId="0" topLeftCell="A1">
      <selection activeCell="G28" sqref="G28"/>
    </sheetView>
  </sheetViews>
  <sheetFormatPr defaultColWidth="11.421875" defaultRowHeight="15"/>
  <cols>
    <col min="1" max="1" width="3.28125" style="4" customWidth="1"/>
    <col min="2" max="2" width="45.00390625" style="4" bestFit="1" customWidth="1"/>
    <col min="3" max="3" width="15.57421875" style="4" customWidth="1"/>
    <col min="4" max="4" width="15.8515625" style="4" customWidth="1"/>
    <col min="5" max="13" width="10.140625" style="4" customWidth="1"/>
    <col min="14" max="14" width="3.00390625" style="4" customWidth="1"/>
    <col min="15" max="16384" width="11.421875" style="4" customWidth="1"/>
  </cols>
  <sheetData>
    <row r="1" ht="15"/>
    <row r="2" ht="15"/>
    <row r="3" ht="15"/>
    <row r="4" ht="15"/>
    <row r="6" spans="2:4" ht="15">
      <c r="B6" s="1" t="s">
        <v>19</v>
      </c>
      <c r="C6" s="1"/>
      <c r="D6" s="1"/>
    </row>
    <row r="7" spans="2:7" ht="15">
      <c r="B7" s="152" t="s">
        <v>74</v>
      </c>
      <c r="C7" s="152"/>
      <c r="D7" s="152"/>
      <c r="E7" s="152"/>
      <c r="F7" s="152"/>
      <c r="G7" s="152"/>
    </row>
    <row r="8" spans="2:14" ht="12.75" customHeight="1">
      <c r="B8" s="151" t="s">
        <v>68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28"/>
    </row>
    <row r="9" spans="2:9" ht="15">
      <c r="B9" s="151" t="s">
        <v>29</v>
      </c>
      <c r="C9" s="151"/>
      <c r="D9" s="151"/>
      <c r="E9" s="151"/>
      <c r="F9" s="151"/>
      <c r="G9" s="151"/>
      <c r="H9" s="151"/>
      <c r="I9" s="66"/>
    </row>
    <row r="10" spans="2:9" ht="9" customHeight="1">
      <c r="B10" s="66"/>
      <c r="C10" s="82"/>
      <c r="D10" s="82"/>
      <c r="E10" s="66"/>
      <c r="F10" s="72"/>
      <c r="G10" s="66"/>
      <c r="H10" s="66"/>
      <c r="I10" s="66"/>
    </row>
    <row r="11" spans="2:13" ht="35.25" customHeight="1">
      <c r="B11" s="162" t="s">
        <v>26</v>
      </c>
      <c r="C11" s="162" t="s">
        <v>23</v>
      </c>
      <c r="D11" s="162" t="s">
        <v>24</v>
      </c>
      <c r="E11" s="164" t="s">
        <v>70</v>
      </c>
      <c r="F11" s="164"/>
      <c r="G11" s="164"/>
      <c r="H11" s="164"/>
      <c r="I11" s="87"/>
      <c r="J11" s="164" t="s">
        <v>71</v>
      </c>
      <c r="K11" s="164"/>
      <c r="L11" s="164"/>
      <c r="M11" s="164"/>
    </row>
    <row r="12" spans="2:13" ht="45.75" customHeight="1">
      <c r="B12" s="163"/>
      <c r="C12" s="163"/>
      <c r="D12" s="163"/>
      <c r="E12" s="118">
        <v>2011</v>
      </c>
      <c r="F12" s="118">
        <v>2012</v>
      </c>
      <c r="G12" s="118" t="s">
        <v>27</v>
      </c>
      <c r="H12" s="119" t="s">
        <v>28</v>
      </c>
      <c r="I12" s="118"/>
      <c r="J12" s="118">
        <v>2011</v>
      </c>
      <c r="K12" s="118">
        <v>2012</v>
      </c>
      <c r="L12" s="118" t="s">
        <v>27</v>
      </c>
      <c r="M12" s="118" t="s">
        <v>28</v>
      </c>
    </row>
    <row r="13" spans="2:13" ht="18.75">
      <c r="B13" s="120" t="s">
        <v>20</v>
      </c>
      <c r="C13" s="121">
        <v>5874.206</v>
      </c>
      <c r="D13" s="122">
        <v>6305.573</v>
      </c>
      <c r="E13" s="123">
        <v>1654.209</v>
      </c>
      <c r="F13" s="123">
        <v>2063.49</v>
      </c>
      <c r="G13" s="124">
        <f>+F13/E13*100-100</f>
        <v>24.741795021064434</v>
      </c>
      <c r="H13" s="123">
        <f>+F13*100/$F$17</f>
        <v>50.166924046398364</v>
      </c>
      <c r="I13" s="123"/>
      <c r="J13" s="123">
        <v>4219.997</v>
      </c>
      <c r="K13" s="123">
        <v>4242.083</v>
      </c>
      <c r="L13" s="123">
        <f>K13/J13*100-100</f>
        <v>0.5233653009705677</v>
      </c>
      <c r="M13" s="123">
        <f>+K13*100/$K$17</f>
        <v>85.76396568699798</v>
      </c>
    </row>
    <row r="14" spans="2:13" ht="18.75">
      <c r="B14" s="125" t="s">
        <v>25</v>
      </c>
      <c r="C14" s="126">
        <v>1563.758</v>
      </c>
      <c r="D14" s="126">
        <v>1741.446</v>
      </c>
      <c r="E14" s="127">
        <v>1114.951</v>
      </c>
      <c r="F14" s="127">
        <v>1144.632</v>
      </c>
      <c r="G14" s="128">
        <f>+F14/E14*100-100</f>
        <v>2.662090082882557</v>
      </c>
      <c r="H14" s="127">
        <f>+F14*100/$F$17</f>
        <v>27.827935490395916</v>
      </c>
      <c r="I14" s="127"/>
      <c r="J14" s="127">
        <v>448.807</v>
      </c>
      <c r="K14" s="127">
        <v>596.814</v>
      </c>
      <c r="L14" s="127">
        <f>K14/J14*100-100</f>
        <v>32.977872448513494</v>
      </c>
      <c r="M14" s="127">
        <f>+K14*100/$K$17</f>
        <v>12.066038174528883</v>
      </c>
    </row>
    <row r="15" spans="2:13" ht="18.75">
      <c r="B15" s="129" t="s">
        <v>21</v>
      </c>
      <c r="C15" s="121">
        <v>938.266</v>
      </c>
      <c r="D15" s="121">
        <v>1000.641</v>
      </c>
      <c r="E15" s="130">
        <v>839.771</v>
      </c>
      <c r="F15" s="130">
        <v>900.3</v>
      </c>
      <c r="G15" s="131">
        <f>+F15/E15*100-100</f>
        <v>7.207798316445803</v>
      </c>
      <c r="H15" s="130">
        <f>+F15*100/$F$17</f>
        <v>21.887812259314295</v>
      </c>
      <c r="I15" s="130"/>
      <c r="J15" s="130">
        <v>98.495</v>
      </c>
      <c r="K15" s="130">
        <v>100.341</v>
      </c>
      <c r="L15" s="130">
        <f>K15/J15*100-100</f>
        <v>1.8742068125285414</v>
      </c>
      <c r="M15" s="130">
        <f>+K15*100/$K$17</f>
        <v>2.028635951017239</v>
      </c>
    </row>
    <row r="16" spans="2:13" ht="18.75">
      <c r="B16" s="125" t="s">
        <v>22</v>
      </c>
      <c r="C16" s="126">
        <v>9.29</v>
      </c>
      <c r="D16" s="126">
        <v>11.818</v>
      </c>
      <c r="E16" s="127">
        <v>3.89</v>
      </c>
      <c r="F16" s="127">
        <v>4.826</v>
      </c>
      <c r="G16" s="128">
        <f>+F16/E16*100-100</f>
        <v>24.061696658097674</v>
      </c>
      <c r="H16" s="127">
        <f>+F16*100/$F$17</f>
        <v>0.11732820389142595</v>
      </c>
      <c r="I16" s="127"/>
      <c r="J16" s="127">
        <v>5.4</v>
      </c>
      <c r="K16" s="127">
        <v>6.992</v>
      </c>
      <c r="L16" s="127">
        <f>K16/J16*100-100</f>
        <v>29.481481481481467</v>
      </c>
      <c r="M16" s="127">
        <f>+K16*100/$K$17</f>
        <v>0.1413601874559008</v>
      </c>
    </row>
    <row r="17" spans="2:13" ht="18.75">
      <c r="B17" s="132" t="s">
        <v>9</v>
      </c>
      <c r="C17" s="133">
        <v>8385.52</v>
      </c>
      <c r="D17" s="133">
        <v>9059.478</v>
      </c>
      <c r="E17" s="134">
        <v>3612.821</v>
      </c>
      <c r="F17" s="134">
        <v>4113.248</v>
      </c>
      <c r="G17" s="135">
        <f>+F17/E17*100-100</f>
        <v>13.851419707757458</v>
      </c>
      <c r="H17" s="134">
        <v>100</v>
      </c>
      <c r="I17" s="134"/>
      <c r="J17" s="134">
        <v>4772.699</v>
      </c>
      <c r="K17" s="134">
        <v>4946.23</v>
      </c>
      <c r="L17" s="134">
        <f>K17/J17*100-100</f>
        <v>3.63590915748091</v>
      </c>
      <c r="M17" s="134">
        <f>+K17*100/$K$17</f>
        <v>100</v>
      </c>
    </row>
    <row r="18" spans="2:9" ht="15">
      <c r="B18" s="66"/>
      <c r="C18" s="82"/>
      <c r="D18" s="82"/>
      <c r="E18" s="66"/>
      <c r="F18" s="72"/>
      <c r="G18" s="66"/>
      <c r="H18" s="66"/>
      <c r="I18" s="66"/>
    </row>
    <row r="19" spans="2:4" ht="15">
      <c r="B19" s="19" t="s">
        <v>17</v>
      </c>
      <c r="C19" s="19"/>
      <c r="D19" s="19"/>
    </row>
  </sheetData>
  <sheetProtection/>
  <mergeCells count="8">
    <mergeCell ref="B8:M8"/>
    <mergeCell ref="B7:G7"/>
    <mergeCell ref="B9:H9"/>
    <mergeCell ref="B11:B12"/>
    <mergeCell ref="D11:D12"/>
    <mergeCell ref="C11:C12"/>
    <mergeCell ref="E11:H11"/>
    <mergeCell ref="J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Rodriguez Yate</dc:creator>
  <cp:keywords/>
  <dc:description/>
  <cp:lastModifiedBy>Luz Maritza Medina Becerra</cp:lastModifiedBy>
  <cp:lastPrinted>2014-10-01T18:43:15Z</cp:lastPrinted>
  <dcterms:created xsi:type="dcterms:W3CDTF">2014-06-10T19:27:27Z</dcterms:created>
  <dcterms:modified xsi:type="dcterms:W3CDTF">2014-10-08T17:14:21Z</dcterms:modified>
  <cp:category/>
  <cp:version/>
  <cp:contentType/>
  <cp:contentStatus/>
</cp:coreProperties>
</file>