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95" yWindow="75" windowWidth="8475" windowHeight="8070" activeTab="0"/>
  </bookViews>
  <sheets>
    <sheet name="Cuadro 1" sheetId="1" r:id="rId1"/>
    <sheet name="Cuadro 2" sheetId="2" r:id="rId2"/>
    <sheet name="Cuadro 3" sheetId="3" r:id="rId3"/>
    <sheet name="Cuadro 4" sheetId="4" r:id="rId4"/>
    <sheet name="Cuadro 5" sheetId="5" r:id="rId5"/>
    <sheet name="Cuadro 6" sheetId="6" r:id="rId6"/>
    <sheet name="Históricos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<sst xmlns="http://schemas.openxmlformats.org/spreadsheetml/2006/main" count="331" uniqueCount="135">
  <si>
    <t>Cuadro 1</t>
  </si>
  <si>
    <t>Área sembrada, cosechada, produccion y rendimiento de arroz mecanizado, según departamento</t>
  </si>
  <si>
    <t>Departamento</t>
  </si>
  <si>
    <t>Área sembrada</t>
  </si>
  <si>
    <t>Área cosechada*</t>
  </si>
  <si>
    <t>Rendimiento</t>
  </si>
  <si>
    <t>2012-I</t>
  </si>
  <si>
    <t>2013-I</t>
  </si>
  <si>
    <t>Área (ha)</t>
  </si>
  <si>
    <t>Toneladas (t)</t>
  </si>
  <si>
    <t>t/ha</t>
  </si>
  <si>
    <t>Meta</t>
  </si>
  <si>
    <t>-</t>
  </si>
  <si>
    <t>Casanare</t>
  </si>
  <si>
    <t>Tolima</t>
  </si>
  <si>
    <t>Huila</t>
  </si>
  <si>
    <t>*Corresponde al área sembrada del semestre anterior</t>
  </si>
  <si>
    <t>Resto departamentos</t>
  </si>
  <si>
    <t>Cuadro 3</t>
  </si>
  <si>
    <t>Área sembrada con arroz mecanizado, según zonas arroceras</t>
  </si>
  <si>
    <t>Área sembrada (ha)</t>
  </si>
  <si>
    <t>2000-I</t>
  </si>
  <si>
    <t>2001-I</t>
  </si>
  <si>
    <t>2002-I</t>
  </si>
  <si>
    <t>2003-I</t>
  </si>
  <si>
    <t>2004-I</t>
  </si>
  <si>
    <t>2005-I</t>
  </si>
  <si>
    <t>2006-I</t>
  </si>
  <si>
    <t>2007-I</t>
  </si>
  <si>
    <t>2008-I</t>
  </si>
  <si>
    <t>2009-I</t>
  </si>
  <si>
    <t>2010-I</t>
  </si>
  <si>
    <t>2011-I</t>
  </si>
  <si>
    <t>Centro</t>
  </si>
  <si>
    <t>Santanderes</t>
  </si>
  <si>
    <t>Bajo Cauca</t>
  </si>
  <si>
    <t>Costa Norte</t>
  </si>
  <si>
    <t>Mes</t>
  </si>
  <si>
    <t>Enero</t>
  </si>
  <si>
    <t>Febrero</t>
  </si>
  <si>
    <t>Marzo</t>
  </si>
  <si>
    <t>Abril</t>
  </si>
  <si>
    <t>Mayo</t>
  </si>
  <si>
    <t>Junio</t>
  </si>
  <si>
    <t>Sistema de producción</t>
  </si>
  <si>
    <t>Riego</t>
  </si>
  <si>
    <t>Secano</t>
  </si>
  <si>
    <t>Fuente: Convenio  DANE - FEDEARROZ</t>
  </si>
  <si>
    <t>Total Nacional</t>
  </si>
  <si>
    <t>Cuadro 2</t>
  </si>
  <si>
    <t>Cuadro 4</t>
  </si>
  <si>
    <t>Área sembrada con arroz mecanizado, según mes de siembra</t>
  </si>
  <si>
    <t>Área sembrada con arroz mecanizado, según sistema de producción</t>
  </si>
  <si>
    <t>2014-I</t>
  </si>
  <si>
    <t>Variación (%)</t>
  </si>
  <si>
    <t>Bajo Cauca: Antioquia, Bolívar, Córdoba, Sucre.</t>
  </si>
  <si>
    <t>Costa Norte: Atlántico, Cesar, Guajira, Magdalena, Municipio de Yondó (Antioquía).</t>
  </si>
  <si>
    <t>Santanderes: Norte de Santander y Santander.</t>
  </si>
  <si>
    <t>La producción es el resultado de multiplicar el área cosechada por el rendimiento (t/ha) estimado en el mismo periodo.</t>
  </si>
  <si>
    <t>Llanos Orientales</t>
  </si>
  <si>
    <t>Zona arrocera</t>
  </si>
  <si>
    <t>2015-I</t>
  </si>
  <si>
    <t>Producción</t>
  </si>
  <si>
    <t>I semestre 2014-2015</t>
  </si>
  <si>
    <t>I semestre (2000-2015)</t>
  </si>
  <si>
    <t>Cve</t>
  </si>
  <si>
    <t>Resto de departamentos: Antioquia, Arauca, Atlántico, Bolívar, Caquetá, Cauca, Cesar, Córdoba, Cundinamarca, La Guajira, Guaviare, Magdalena, Nariño, Norte de Santander, Santander, Sucre, Vichada y Valle del Cauca</t>
  </si>
  <si>
    <t>Centro: Caquetá, Cauca, Cundinamarca, Huila, Nariño, Tolima, Valle del Cauca.</t>
  </si>
  <si>
    <t>Cve: coeficiente de variacion estimado</t>
  </si>
  <si>
    <t>REGION</t>
  </si>
  <si>
    <t>Zona</t>
  </si>
  <si>
    <t>Libras de arroz consumido en la región</t>
  </si>
  <si>
    <t>Total hogares</t>
  </si>
  <si>
    <t>Consumo promedio de arroz por hogar</t>
  </si>
  <si>
    <t>Número de hogares que consumen arroz</t>
  </si>
  <si>
    <t>Consumo promedio de arroz por hogar consumidor</t>
  </si>
  <si>
    <t>TOTAL NACIONAL</t>
  </si>
  <si>
    <t>Total</t>
  </si>
  <si>
    <t>Cabecera</t>
  </si>
  <si>
    <t>Resto</t>
  </si>
  <si>
    <t>ANTIOQUIA</t>
  </si>
  <si>
    <t>ATLÁNTICA</t>
  </si>
  <si>
    <t>BOGOTÁ</t>
  </si>
  <si>
    <t>CENTRAL</t>
  </si>
  <si>
    <t>ORIENTAL</t>
  </si>
  <si>
    <t>ORINOQUÍA-AMAZONÍA</t>
  </si>
  <si>
    <t>PACÍFICA</t>
  </si>
  <si>
    <t>SAN ANDRÉS</t>
  </si>
  <si>
    <t>VALLE DEL CAUCA</t>
  </si>
  <si>
    <t>*En el cálculo se incluye  el consumo de arroz en gramos</t>
  </si>
  <si>
    <t>Cuadro 5</t>
  </si>
  <si>
    <t>Cantidad de libras de arroz semanal consumido por hogar, promedio por región, según zona</t>
  </si>
  <si>
    <t>Encuesta de calidad de vida 2014</t>
  </si>
  <si>
    <t>Datos expandidos</t>
  </si>
  <si>
    <t>Fuente: DANE-Encuesta de Calidad de Vida 2014</t>
  </si>
  <si>
    <t>Región</t>
  </si>
  <si>
    <t>Total personas</t>
  </si>
  <si>
    <t>Consumo promedio de arroz por persona</t>
  </si>
  <si>
    <t>Número de personas que pertenecen a un hogar que consumen arroz</t>
  </si>
  <si>
    <t>Consumo promedio libras de arroz por persona de hogar consumidor de arroz</t>
  </si>
  <si>
    <t>Total nacional</t>
  </si>
  <si>
    <t>Atlántico</t>
  </si>
  <si>
    <t>Bogotá</t>
  </si>
  <si>
    <t>Oriental</t>
  </si>
  <si>
    <t>Antioquía</t>
  </si>
  <si>
    <t>Central</t>
  </si>
  <si>
    <t>Pacífica</t>
  </si>
  <si>
    <t>Valle del cauca</t>
  </si>
  <si>
    <t>Orinoquía- Amazonía</t>
  </si>
  <si>
    <t>San Andrés</t>
  </si>
  <si>
    <t>Cantidad de libras de arroz semanal consumido por persona, promedio por región, según zona</t>
  </si>
  <si>
    <t>Llanos Orientales: Meta, Casanare, Arauca, Guaviare, Vichada, Municipio de Paratebueno (Cundinamarca).</t>
  </si>
  <si>
    <t>DEPARTAMENTO</t>
  </si>
  <si>
    <t>2000 I</t>
  </si>
  <si>
    <t>2001 I</t>
  </si>
  <si>
    <t>2002 I</t>
  </si>
  <si>
    <t>2003 I</t>
  </si>
  <si>
    <t>2004 I</t>
  </si>
  <si>
    <t>2005 I</t>
  </si>
  <si>
    <t>2006 I</t>
  </si>
  <si>
    <t>2007 I</t>
  </si>
  <si>
    <t>2008 I</t>
  </si>
  <si>
    <t>2009 I</t>
  </si>
  <si>
    <t>2010 I</t>
  </si>
  <si>
    <t>2011 I</t>
  </si>
  <si>
    <t>2012 I</t>
  </si>
  <si>
    <t>2013 I</t>
  </si>
  <si>
    <t>2014 I</t>
  </si>
  <si>
    <t>2015 I</t>
  </si>
  <si>
    <t>Área sembrada  de arroz mecanizado, según departamento</t>
  </si>
  <si>
    <t>Producción  de arroz mecanizado, según departamento</t>
  </si>
  <si>
    <t>Producción (t)</t>
  </si>
  <si>
    <t>Rendimiento  de arroz mecanizado, según departamento</t>
  </si>
  <si>
    <t>Rendimiento (t/ha)</t>
  </si>
  <si>
    <t>Nota: La diferencia en la suma de las variables obedece al sistema de aproximación en el nivel de dígitos trabajados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</si>
</sst>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%"/>
    <numFmt numFmtId="167" formatCode="_(* #,##0.0_);_(* \(#,##0.0\);_(* &quot;-&quot;??_);_(@_)"/>
    <numFmt numFmtId="168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double"/>
      <bottom style="thin"/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98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Continuous" vertical="center" wrapText="1"/>
    </xf>
    <xf numFmtId="0" fontId="3" fillId="33" borderId="10" xfId="0" applyFont="1" applyFill="1" applyBorder="1" applyAlignment="1">
      <alignment horizontal="centerContinuous"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11" xfId="0" applyFont="1" applyFill="1" applyBorder="1" applyAlignment="1">
      <alignment/>
    </xf>
    <xf numFmtId="164" fontId="2" fillId="33" borderId="11" xfId="46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165" fontId="3" fillId="33" borderId="11" xfId="0" applyNumberFormat="1" applyFont="1" applyFill="1" applyBorder="1" applyAlignment="1">
      <alignment horizontal="center"/>
    </xf>
    <xf numFmtId="166" fontId="2" fillId="33" borderId="11" xfId="53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right"/>
    </xf>
    <xf numFmtId="164" fontId="3" fillId="33" borderId="0" xfId="46" applyNumberFormat="1" applyFont="1" applyFill="1" applyBorder="1" applyAlignment="1">
      <alignment/>
    </xf>
    <xf numFmtId="165" fontId="3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165" fontId="3" fillId="33" borderId="0" xfId="0" applyNumberFormat="1" applyFont="1" applyFill="1" applyBorder="1" applyAlignment="1">
      <alignment horizontal="center"/>
    </xf>
    <xf numFmtId="167" fontId="3" fillId="33" borderId="0" xfId="46" applyNumberFormat="1" applyFont="1" applyFill="1" applyBorder="1" applyAlignment="1">
      <alignment/>
    </xf>
    <xf numFmtId="166" fontId="3" fillId="33" borderId="0" xfId="53" applyNumberFormat="1" applyFont="1" applyFill="1" applyBorder="1" applyAlignment="1">
      <alignment horizontal="center"/>
    </xf>
    <xf numFmtId="165" fontId="3" fillId="33" borderId="0" xfId="0" applyNumberFormat="1" applyFont="1" applyFill="1" applyAlignment="1">
      <alignment/>
    </xf>
    <xf numFmtId="164" fontId="3" fillId="33" borderId="0" xfId="46" applyNumberFormat="1" applyFont="1" applyFill="1" applyAlignment="1">
      <alignment/>
    </xf>
    <xf numFmtId="0" fontId="5" fillId="33" borderId="0" xfId="0" applyFont="1" applyFill="1" applyBorder="1" applyAlignment="1">
      <alignment/>
    </xf>
    <xf numFmtId="2" fontId="3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167" fontId="3" fillId="33" borderId="0" xfId="46" applyNumberFormat="1" applyFont="1" applyFill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164" fontId="7" fillId="34" borderId="0" xfId="46" applyNumberFormat="1" applyFont="1" applyFill="1" applyBorder="1" applyAlignment="1">
      <alignment/>
    </xf>
    <xf numFmtId="164" fontId="6" fillId="34" borderId="0" xfId="46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167" fontId="2" fillId="33" borderId="11" xfId="46" applyNumberFormat="1" applyFont="1" applyFill="1" applyBorder="1" applyAlignment="1">
      <alignment horizontal="right"/>
    </xf>
    <xf numFmtId="167" fontId="3" fillId="33" borderId="0" xfId="46" applyNumberFormat="1" applyFont="1" applyFill="1" applyBorder="1" applyAlignment="1">
      <alignment horizontal="right"/>
    </xf>
    <xf numFmtId="166" fontId="2" fillId="33" borderId="0" xfId="53" applyNumberFormat="1" applyFont="1" applyFill="1" applyBorder="1" applyAlignment="1">
      <alignment horizontal="center"/>
    </xf>
    <xf numFmtId="3" fontId="3" fillId="33" borderId="0" xfId="0" applyNumberFormat="1" applyFont="1" applyFill="1" applyAlignment="1">
      <alignment/>
    </xf>
    <xf numFmtId="164" fontId="3" fillId="34" borderId="0" xfId="0" applyNumberFormat="1" applyFont="1" applyFill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5" fillId="33" borderId="0" xfId="0" applyFont="1" applyFill="1" applyBorder="1" applyAlignment="1">
      <alignment horizontal="left"/>
    </xf>
    <xf numFmtId="165" fontId="2" fillId="34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48" fillId="34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horizontal="left" vertical="center" wrapText="1"/>
    </xf>
    <xf numFmtId="2" fontId="2" fillId="33" borderId="0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right"/>
    </xf>
    <xf numFmtId="164" fontId="2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49" fillId="34" borderId="0" xfId="0" applyFont="1" applyFill="1" applyBorder="1" applyAlignment="1">
      <alignment horizontal="left" vertical="top" wrapText="1"/>
    </xf>
    <xf numFmtId="3" fontId="50" fillId="34" borderId="0" xfId="0" applyNumberFormat="1" applyFont="1" applyFill="1" applyBorder="1" applyAlignment="1">
      <alignment/>
    </xf>
    <xf numFmtId="3" fontId="49" fillId="34" borderId="0" xfId="0" applyNumberFormat="1" applyFont="1" applyFill="1" applyBorder="1" applyAlignment="1">
      <alignment horizontal="right"/>
    </xf>
    <xf numFmtId="168" fontId="12" fillId="34" borderId="0" xfId="0" applyNumberFormat="1" applyFont="1" applyFill="1" applyAlignment="1">
      <alignment/>
    </xf>
    <xf numFmtId="0" fontId="12" fillId="34" borderId="0" xfId="0" applyFont="1" applyFill="1" applyAlignment="1">
      <alignment/>
    </xf>
    <xf numFmtId="3" fontId="51" fillId="34" borderId="0" xfId="0" applyNumberFormat="1" applyFont="1" applyFill="1" applyBorder="1" applyAlignment="1">
      <alignment/>
    </xf>
    <xf numFmtId="3" fontId="52" fillId="34" borderId="0" xfId="0" applyNumberFormat="1" applyFont="1" applyFill="1" applyBorder="1" applyAlignment="1">
      <alignment horizontal="right"/>
    </xf>
    <xf numFmtId="168" fontId="51" fillId="34" borderId="0" xfId="0" applyNumberFormat="1" applyFont="1" applyFill="1" applyBorder="1" applyAlignment="1">
      <alignment horizontal="center"/>
    </xf>
    <xf numFmtId="168" fontId="0" fillId="34" borderId="0" xfId="0" applyNumberFormat="1" applyFill="1" applyAlignment="1">
      <alignment/>
    </xf>
    <xf numFmtId="0" fontId="49" fillId="34" borderId="10" xfId="0" applyFont="1" applyFill="1" applyBorder="1" applyAlignment="1">
      <alignment horizontal="left" vertical="top" wrapText="1"/>
    </xf>
    <xf numFmtId="3" fontId="51" fillId="34" borderId="10" xfId="0" applyNumberFormat="1" applyFont="1" applyFill="1" applyBorder="1" applyAlignment="1">
      <alignment/>
    </xf>
    <xf numFmtId="3" fontId="52" fillId="34" borderId="10" xfId="0" applyNumberFormat="1" applyFont="1" applyFill="1" applyBorder="1" applyAlignment="1">
      <alignment horizontal="right"/>
    </xf>
    <xf numFmtId="168" fontId="51" fillId="34" borderId="10" xfId="0" applyNumberFormat="1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49" fillId="0" borderId="0" xfId="0" applyFont="1" applyAlignment="1">
      <alignment/>
    </xf>
    <xf numFmtId="0" fontId="3" fillId="34" borderId="0" xfId="0" applyFont="1" applyFill="1" applyBorder="1" applyAlignment="1">
      <alignment horizontal="center"/>
    </xf>
    <xf numFmtId="0" fontId="49" fillId="34" borderId="11" xfId="0" applyFont="1" applyFill="1" applyBorder="1" applyAlignment="1">
      <alignment horizontal="left" vertical="top" wrapText="1"/>
    </xf>
    <xf numFmtId="3" fontId="49" fillId="34" borderId="11" xfId="0" applyNumberFormat="1" applyFont="1" applyFill="1" applyBorder="1" applyAlignment="1">
      <alignment horizontal="center"/>
    </xf>
    <xf numFmtId="168" fontId="50" fillId="34" borderId="11" xfId="0" applyNumberFormat="1" applyFont="1" applyFill="1" applyBorder="1" applyAlignment="1">
      <alignment horizontal="center"/>
    </xf>
    <xf numFmtId="168" fontId="2" fillId="34" borderId="0" xfId="0" applyNumberFormat="1" applyFont="1" applyFill="1" applyBorder="1" applyAlignment="1">
      <alignment/>
    </xf>
    <xf numFmtId="0" fontId="52" fillId="34" borderId="0" xfId="0" applyFont="1" applyFill="1" applyBorder="1" applyAlignment="1">
      <alignment horizontal="left" vertical="top" wrapText="1"/>
    </xf>
    <xf numFmtId="3" fontId="52" fillId="34" borderId="0" xfId="0" applyNumberFormat="1" applyFont="1" applyFill="1" applyBorder="1" applyAlignment="1">
      <alignment horizontal="center"/>
    </xf>
    <xf numFmtId="168" fontId="3" fillId="34" borderId="0" xfId="0" applyNumberFormat="1" applyFont="1" applyFill="1" applyBorder="1" applyAlignment="1">
      <alignment/>
    </xf>
    <xf numFmtId="0" fontId="52" fillId="34" borderId="10" xfId="0" applyFont="1" applyFill="1" applyBorder="1" applyAlignment="1">
      <alignment horizontal="left" vertical="top" wrapText="1"/>
    </xf>
    <xf numFmtId="3" fontId="52" fillId="34" borderId="10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53" fillId="34" borderId="0" xfId="0" applyFont="1" applyFill="1" applyBorder="1" applyAlignment="1">
      <alignment vertical="top"/>
    </xf>
    <xf numFmtId="168" fontId="51" fillId="34" borderId="0" xfId="0" applyNumberFormat="1" applyFont="1" applyFill="1" applyBorder="1" applyAlignment="1">
      <alignment/>
    </xf>
    <xf numFmtId="168" fontId="51" fillId="34" borderId="10" xfId="0" applyNumberFormat="1" applyFont="1" applyFill="1" applyBorder="1" applyAlignment="1">
      <alignment/>
    </xf>
    <xf numFmtId="3" fontId="51" fillId="34" borderId="11" xfId="0" applyNumberFormat="1" applyFont="1" applyFill="1" applyBorder="1" applyAlignment="1">
      <alignment/>
    </xf>
    <xf numFmtId="3" fontId="52" fillId="34" borderId="11" xfId="0" applyNumberFormat="1" applyFont="1" applyFill="1" applyBorder="1" applyAlignment="1">
      <alignment horizontal="right"/>
    </xf>
    <xf numFmtId="168" fontId="51" fillId="34" borderId="11" xfId="0" applyNumberFormat="1" applyFont="1" applyFill="1" applyBorder="1" applyAlignment="1">
      <alignment/>
    </xf>
    <xf numFmtId="168" fontId="50" fillId="34" borderId="0" xfId="0" applyNumberFormat="1" applyFont="1" applyFill="1" applyBorder="1" applyAlignment="1">
      <alignment horizontal="right"/>
    </xf>
    <xf numFmtId="168" fontId="51" fillId="34" borderId="10" xfId="0" applyNumberFormat="1" applyFont="1" applyFill="1" applyBorder="1" applyAlignment="1">
      <alignment horizontal="right"/>
    </xf>
    <xf numFmtId="0" fontId="2" fillId="33" borderId="13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3" fontId="3" fillId="35" borderId="0" xfId="0" applyNumberFormat="1" applyFont="1" applyFill="1" applyBorder="1" applyAlignment="1">
      <alignment/>
    </xf>
    <xf numFmtId="165" fontId="3" fillId="35" borderId="0" xfId="0" applyNumberFormat="1" applyFont="1" applyFill="1" applyBorder="1" applyAlignment="1">
      <alignment horizontal="center"/>
    </xf>
    <xf numFmtId="165" fontId="3" fillId="35" borderId="0" xfId="0" applyNumberFormat="1" applyFont="1" applyFill="1" applyBorder="1" applyAlignment="1">
      <alignment/>
    </xf>
    <xf numFmtId="166" fontId="3" fillId="35" borderId="0" xfId="53" applyNumberFormat="1" applyFont="1" applyFill="1" applyBorder="1" applyAlignment="1">
      <alignment horizontal="center"/>
    </xf>
    <xf numFmtId="2" fontId="3" fillId="35" borderId="0" xfId="0" applyNumberFormat="1" applyFont="1" applyFill="1" applyBorder="1" applyAlignment="1">
      <alignment/>
    </xf>
    <xf numFmtId="167" fontId="3" fillId="35" borderId="0" xfId="46" applyNumberFormat="1" applyFont="1" applyFill="1" applyBorder="1" applyAlignment="1">
      <alignment/>
    </xf>
    <xf numFmtId="164" fontId="3" fillId="35" borderId="0" xfId="46" applyNumberFormat="1" applyFont="1" applyFill="1" applyBorder="1" applyAlignment="1">
      <alignment/>
    </xf>
    <xf numFmtId="167" fontId="3" fillId="35" borderId="0" xfId="46" applyNumberFormat="1" applyFont="1" applyFill="1" applyBorder="1" applyAlignment="1">
      <alignment horizontal="right"/>
    </xf>
    <xf numFmtId="0" fontId="3" fillId="35" borderId="13" xfId="0" applyFont="1" applyFill="1" applyBorder="1" applyAlignment="1">
      <alignment/>
    </xf>
    <xf numFmtId="3" fontId="3" fillId="35" borderId="13" xfId="0" applyNumberFormat="1" applyFont="1" applyFill="1" applyBorder="1" applyAlignment="1">
      <alignment/>
    </xf>
    <xf numFmtId="165" fontId="3" fillId="35" borderId="13" xfId="0" applyNumberFormat="1" applyFont="1" applyFill="1" applyBorder="1" applyAlignment="1">
      <alignment horizontal="center"/>
    </xf>
    <xf numFmtId="165" fontId="3" fillId="35" borderId="13" xfId="0" applyNumberFormat="1" applyFont="1" applyFill="1" applyBorder="1" applyAlignment="1">
      <alignment/>
    </xf>
    <xf numFmtId="166" fontId="3" fillId="35" borderId="13" xfId="53" applyNumberFormat="1" applyFont="1" applyFill="1" applyBorder="1" applyAlignment="1">
      <alignment horizontal="center"/>
    </xf>
    <xf numFmtId="2" fontId="3" fillId="35" borderId="13" xfId="0" applyNumberFormat="1" applyFont="1" applyFill="1" applyBorder="1" applyAlignment="1">
      <alignment/>
    </xf>
    <xf numFmtId="167" fontId="3" fillId="35" borderId="13" xfId="46" applyNumberFormat="1" applyFont="1" applyFill="1" applyBorder="1" applyAlignment="1">
      <alignment/>
    </xf>
    <xf numFmtId="164" fontId="3" fillId="35" borderId="13" xfId="46" applyNumberFormat="1" applyFont="1" applyFill="1" applyBorder="1" applyAlignment="1">
      <alignment/>
    </xf>
    <xf numFmtId="167" fontId="3" fillId="35" borderId="13" xfId="46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164" fontId="6" fillId="34" borderId="13" xfId="46" applyNumberFormat="1" applyFont="1" applyFill="1" applyBorder="1" applyAlignment="1">
      <alignment/>
    </xf>
    <xf numFmtId="0" fontId="6" fillId="35" borderId="0" xfId="0" applyFont="1" applyFill="1" applyBorder="1" applyAlignment="1">
      <alignment/>
    </xf>
    <xf numFmtId="164" fontId="6" fillId="35" borderId="0" xfId="46" applyNumberFormat="1" applyFont="1" applyFill="1" applyBorder="1" applyAlignment="1">
      <alignment/>
    </xf>
    <xf numFmtId="0" fontId="6" fillId="35" borderId="13" xfId="0" applyFont="1" applyFill="1" applyBorder="1" applyAlignment="1">
      <alignment/>
    </xf>
    <xf numFmtId="164" fontId="6" fillId="35" borderId="13" xfId="46" applyNumberFormat="1" applyFont="1" applyFill="1" applyBorder="1" applyAlignment="1">
      <alignment/>
    </xf>
    <xf numFmtId="0" fontId="54" fillId="34" borderId="10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49" fillId="34" borderId="13" xfId="0" applyFont="1" applyFill="1" applyBorder="1" applyAlignment="1">
      <alignment horizontal="left" vertical="top" wrapText="1"/>
    </xf>
    <xf numFmtId="3" fontId="51" fillId="34" borderId="13" xfId="0" applyNumberFormat="1" applyFont="1" applyFill="1" applyBorder="1" applyAlignment="1">
      <alignment/>
    </xf>
    <xf numFmtId="3" fontId="52" fillId="34" borderId="13" xfId="0" applyNumberFormat="1" applyFont="1" applyFill="1" applyBorder="1" applyAlignment="1">
      <alignment horizontal="right"/>
    </xf>
    <xf numFmtId="168" fontId="51" fillId="34" borderId="13" xfId="0" applyNumberFormat="1" applyFont="1" applyFill="1" applyBorder="1" applyAlignment="1">
      <alignment/>
    </xf>
    <xf numFmtId="0" fontId="49" fillId="35" borderId="0" xfId="0" applyFont="1" applyFill="1" applyBorder="1" applyAlignment="1">
      <alignment horizontal="left" vertical="top" wrapText="1"/>
    </xf>
    <xf numFmtId="3" fontId="51" fillId="35" borderId="0" xfId="0" applyNumberFormat="1" applyFont="1" applyFill="1" applyBorder="1" applyAlignment="1">
      <alignment/>
    </xf>
    <xf numFmtId="3" fontId="52" fillId="35" borderId="0" xfId="0" applyNumberFormat="1" applyFont="1" applyFill="1" applyBorder="1" applyAlignment="1">
      <alignment horizontal="right"/>
    </xf>
    <xf numFmtId="168" fontId="51" fillId="35" borderId="0" xfId="0" applyNumberFormat="1" applyFont="1" applyFill="1" applyBorder="1" applyAlignment="1">
      <alignment horizontal="right"/>
    </xf>
    <xf numFmtId="168" fontId="51" fillId="35" borderId="0" xfId="0" applyNumberFormat="1" applyFont="1" applyFill="1" applyBorder="1" applyAlignment="1">
      <alignment/>
    </xf>
    <xf numFmtId="0" fontId="49" fillId="35" borderId="10" xfId="0" applyFont="1" applyFill="1" applyBorder="1" applyAlignment="1">
      <alignment horizontal="left" vertical="top" wrapText="1"/>
    </xf>
    <xf numFmtId="3" fontId="51" fillId="35" borderId="10" xfId="0" applyNumberFormat="1" applyFont="1" applyFill="1" applyBorder="1" applyAlignment="1">
      <alignment/>
    </xf>
    <xf numFmtId="3" fontId="52" fillId="35" borderId="10" xfId="0" applyNumberFormat="1" applyFont="1" applyFill="1" applyBorder="1" applyAlignment="1">
      <alignment horizontal="right"/>
    </xf>
    <xf numFmtId="168" fontId="51" fillId="35" borderId="10" xfId="0" applyNumberFormat="1" applyFont="1" applyFill="1" applyBorder="1" applyAlignment="1">
      <alignment/>
    </xf>
    <xf numFmtId="0" fontId="54" fillId="34" borderId="0" xfId="0" applyFont="1" applyFill="1" applyBorder="1" applyAlignment="1">
      <alignment horizontal="center" vertical="center" wrapText="1"/>
    </xf>
    <xf numFmtId="0" fontId="55" fillId="34" borderId="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/>
    </xf>
    <xf numFmtId="0" fontId="52" fillId="34" borderId="13" xfId="0" applyFont="1" applyFill="1" applyBorder="1" applyAlignment="1">
      <alignment horizontal="left" vertical="top" wrapText="1"/>
    </xf>
    <xf numFmtId="3" fontId="52" fillId="34" borderId="13" xfId="0" applyNumberFormat="1" applyFont="1" applyFill="1" applyBorder="1" applyAlignment="1">
      <alignment horizontal="center"/>
    </xf>
    <xf numFmtId="168" fontId="51" fillId="34" borderId="13" xfId="0" applyNumberFormat="1" applyFont="1" applyFill="1" applyBorder="1" applyAlignment="1">
      <alignment horizontal="center"/>
    </xf>
    <xf numFmtId="0" fontId="52" fillId="35" borderId="0" xfId="0" applyFont="1" applyFill="1" applyBorder="1" applyAlignment="1">
      <alignment horizontal="left" vertical="top" wrapText="1"/>
    </xf>
    <xf numFmtId="3" fontId="52" fillId="35" borderId="0" xfId="0" applyNumberFormat="1" applyFont="1" applyFill="1" applyBorder="1" applyAlignment="1">
      <alignment horizontal="center"/>
    </xf>
    <xf numFmtId="168" fontId="51" fillId="35" borderId="0" xfId="0" applyNumberFormat="1" applyFont="1" applyFill="1" applyBorder="1" applyAlignment="1">
      <alignment horizontal="center"/>
    </xf>
    <xf numFmtId="0" fontId="49" fillId="35" borderId="11" xfId="0" applyFont="1" applyFill="1" applyBorder="1" applyAlignment="1">
      <alignment horizontal="left" vertical="top" wrapText="1"/>
    </xf>
    <xf numFmtId="3" fontId="49" fillId="35" borderId="11" xfId="0" applyNumberFormat="1" applyFont="1" applyFill="1" applyBorder="1" applyAlignment="1">
      <alignment horizontal="center"/>
    </xf>
    <xf numFmtId="168" fontId="50" fillId="35" borderId="11" xfId="0" applyNumberFormat="1" applyFont="1" applyFill="1" applyBorder="1" applyAlignment="1">
      <alignment horizontal="center"/>
    </xf>
    <xf numFmtId="0" fontId="52" fillId="35" borderId="10" xfId="0" applyFont="1" applyFill="1" applyBorder="1" applyAlignment="1">
      <alignment horizontal="left" vertical="top" wrapText="1"/>
    </xf>
    <xf numFmtId="3" fontId="52" fillId="35" borderId="10" xfId="0" applyNumberFormat="1" applyFont="1" applyFill="1" applyBorder="1" applyAlignment="1">
      <alignment horizontal="center"/>
    </xf>
    <xf numFmtId="168" fontId="51" fillId="35" borderId="10" xfId="0" applyNumberFormat="1" applyFont="1" applyFill="1" applyBorder="1" applyAlignment="1">
      <alignment horizontal="center"/>
    </xf>
    <xf numFmtId="0" fontId="49" fillId="34" borderId="1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3" fillId="33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167" fontId="0" fillId="0" borderId="0" xfId="46" applyNumberFormat="1" applyFont="1" applyAlignment="1">
      <alignment/>
    </xf>
    <xf numFmtId="164" fontId="0" fillId="0" borderId="0" xfId="46" applyNumberFormat="1" applyFont="1" applyAlignment="1">
      <alignment/>
    </xf>
    <xf numFmtId="164" fontId="47" fillId="0" borderId="0" xfId="46" applyNumberFormat="1" applyFont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5" borderId="0" xfId="0" applyFill="1" applyAlignment="1">
      <alignment/>
    </xf>
    <xf numFmtId="164" fontId="0" fillId="35" borderId="0" xfId="46" applyNumberFormat="1" applyFont="1" applyFill="1" applyAlignment="1">
      <alignment/>
    </xf>
    <xf numFmtId="0" fontId="0" fillId="35" borderId="13" xfId="0" applyFill="1" applyBorder="1" applyAlignment="1">
      <alignment/>
    </xf>
    <xf numFmtId="164" fontId="0" fillId="35" borderId="13" xfId="46" applyNumberFormat="1" applyFont="1" applyFill="1" applyBorder="1" applyAlignment="1">
      <alignment/>
    </xf>
    <xf numFmtId="0" fontId="0" fillId="0" borderId="0" xfId="0" applyBorder="1" applyAlignment="1">
      <alignment/>
    </xf>
    <xf numFmtId="164" fontId="0" fillId="0" borderId="0" xfId="46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46" applyNumberFormat="1" applyFont="1" applyFill="1" applyAlignment="1">
      <alignment/>
    </xf>
    <xf numFmtId="167" fontId="0" fillId="35" borderId="0" xfId="46" applyNumberFormat="1" applyFont="1" applyFill="1" applyAlignment="1">
      <alignment/>
    </xf>
    <xf numFmtId="167" fontId="0" fillId="35" borderId="13" xfId="46" applyNumberFormat="1" applyFont="1" applyFill="1" applyBorder="1" applyAlignment="1">
      <alignment/>
    </xf>
    <xf numFmtId="1" fontId="3" fillId="33" borderId="0" xfId="0" applyNumberFormat="1" applyFont="1" applyFill="1" applyAlignment="1">
      <alignment/>
    </xf>
    <xf numFmtId="164" fontId="3" fillId="0" borderId="0" xfId="46" applyNumberFormat="1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left" vertical="center" wrapText="1"/>
    </xf>
    <xf numFmtId="0" fontId="49" fillId="34" borderId="0" xfId="0" applyFont="1" applyFill="1" applyBorder="1" applyAlignment="1">
      <alignment horizontal="left" vertical="center" wrapText="1"/>
    </xf>
    <xf numFmtId="0" fontId="49" fillId="34" borderId="13" xfId="0" applyFont="1" applyFill="1" applyBorder="1" applyAlignment="1">
      <alignment horizontal="left" vertical="center" wrapText="1"/>
    </xf>
    <xf numFmtId="0" fontId="52" fillId="34" borderId="11" xfId="0" applyFont="1" applyFill="1" applyBorder="1" applyAlignment="1">
      <alignment horizontal="left" vertical="center" wrapText="1"/>
    </xf>
    <xf numFmtId="0" fontId="52" fillId="34" borderId="0" xfId="0" applyFont="1" applyFill="1" applyBorder="1" applyAlignment="1">
      <alignment horizontal="left" vertical="center" wrapText="1"/>
    </xf>
    <xf numFmtId="0" fontId="52" fillId="34" borderId="10" xfId="0" applyFont="1" applyFill="1" applyBorder="1" applyAlignment="1">
      <alignment horizontal="left" vertical="center" wrapText="1"/>
    </xf>
    <xf numFmtId="0" fontId="52" fillId="34" borderId="13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5" fillId="34" borderId="10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rpeta%20de%20arroz\ARROZ%202013\ENAM%20I%20SEMESTRE\Para%20publicaci&#243;n\ARCHIVOS%20WORD\CUADROS%20ENAM%202013-I%20-gr&#225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"/>
      <sheetName val="PRODUCCION"/>
      <sheetName val="Area_Rend "/>
      <sheetName val="AreaxZona%"/>
      <sheetName val="CALENDARIO"/>
      <sheetName val="SISTEMA"/>
      <sheetName val="Area (%)"/>
      <sheetName val="Variaciones A P R"/>
      <sheetName val="RESUM EJEC"/>
      <sheetName val="cuadros base area"/>
      <sheetName val="C1"/>
      <sheetName val="marco"/>
      <sheetName val="llanos"/>
      <sheetName val="Costa Norte"/>
      <sheetName val="Santanderes"/>
      <sheetName val="Consumo de arroz "/>
      <sheetName val="Arroz hogar zona"/>
    </sheetNames>
    <sheetDataSet>
      <sheetData sheetId="2">
        <row r="54">
          <cell r="M54">
            <v>11294.81111072544</v>
          </cell>
        </row>
        <row r="55">
          <cell r="M55">
            <v>15641.064845539742</v>
          </cell>
        </row>
        <row r="56">
          <cell r="M56">
            <v>56854.66282540784</v>
          </cell>
        </row>
        <row r="57">
          <cell r="M57">
            <v>80759.175713294</v>
          </cell>
        </row>
        <row r="58">
          <cell r="M58">
            <v>84408.08385282889</v>
          </cell>
        </row>
        <row r="59">
          <cell r="M59">
            <v>47281.21805275946</v>
          </cell>
        </row>
        <row r="104">
          <cell r="M104">
            <v>124651.66640055535</v>
          </cell>
        </row>
        <row r="105">
          <cell r="M105">
            <v>171587.35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2"/>
  <sheetViews>
    <sheetView tabSelected="1" zoomScale="85" zoomScaleNormal="85" zoomScalePageLayoutView="0" workbookViewId="0" topLeftCell="A1">
      <selection activeCell="L21" sqref="L21"/>
    </sheetView>
  </sheetViews>
  <sheetFormatPr defaultColWidth="11.421875" defaultRowHeight="15"/>
  <cols>
    <col min="1" max="1" width="20.28125" style="2" customWidth="1"/>
    <col min="2" max="2" width="8.140625" style="2" customWidth="1"/>
    <col min="3" max="3" width="6.8515625" style="2" customWidth="1"/>
    <col min="4" max="4" width="0.85546875" style="2" customWidth="1"/>
    <col min="5" max="5" width="7.7109375" style="2" customWidth="1"/>
    <col min="6" max="6" width="5.421875" style="2" customWidth="1"/>
    <col min="7" max="7" width="9.28125" style="2" customWidth="1"/>
    <col min="8" max="8" width="1.1484375" style="2" customWidth="1"/>
    <col min="9" max="9" width="9.140625" style="2" customWidth="1"/>
    <col min="10" max="10" width="5.57421875" style="2" customWidth="1"/>
    <col min="11" max="11" width="0.9921875" style="2" customWidth="1"/>
    <col min="12" max="12" width="8.421875" style="2" customWidth="1"/>
    <col min="13" max="13" width="7.00390625" style="2" customWidth="1"/>
    <col min="14" max="14" width="9.00390625" style="2" customWidth="1"/>
    <col min="15" max="15" width="1.1484375" style="2" customWidth="1"/>
    <col min="16" max="16" width="9.8515625" style="2" customWidth="1"/>
    <col min="17" max="17" width="4.8515625" style="2" customWidth="1"/>
    <col min="18" max="18" width="0.5625" style="2" customWidth="1"/>
    <col min="19" max="19" width="9.8515625" style="2" customWidth="1"/>
    <col min="20" max="20" width="6.140625" style="2" customWidth="1"/>
    <col min="21" max="21" width="9.57421875" style="2" customWidth="1"/>
    <col min="22" max="22" width="1.28515625" style="2" customWidth="1"/>
    <col min="23" max="23" width="5.28125" style="2" customWidth="1"/>
    <col min="24" max="24" width="4.28125" style="2" customWidth="1"/>
    <col min="25" max="25" width="1.7109375" style="2" customWidth="1"/>
    <col min="26" max="27" width="6.00390625" style="2" customWidth="1"/>
    <col min="28" max="28" width="9.421875" style="2" customWidth="1"/>
    <col min="29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spans="1:28" ht="13.5" thickBot="1">
      <c r="A3" s="95" t="s">
        <v>63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</row>
    <row r="4" spans="1:28" ht="13.5" thickTop="1">
      <c r="A4" s="116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2.75" customHeight="1">
      <c r="A5" s="180" t="s">
        <v>2</v>
      </c>
      <c r="B5" s="181" t="s">
        <v>3</v>
      </c>
      <c r="C5" s="181"/>
      <c r="D5" s="181"/>
      <c r="E5" s="181"/>
      <c r="F5" s="181"/>
      <c r="G5" s="181"/>
      <c r="H5" s="96"/>
      <c r="I5" s="181" t="s">
        <v>4</v>
      </c>
      <c r="J5" s="181"/>
      <c r="K5" s="181"/>
      <c r="L5" s="181"/>
      <c r="M5" s="181"/>
      <c r="N5" s="181"/>
      <c r="O5" s="3"/>
      <c r="P5" s="181" t="s">
        <v>62</v>
      </c>
      <c r="Q5" s="181"/>
      <c r="R5" s="181"/>
      <c r="S5" s="181"/>
      <c r="T5" s="181"/>
      <c r="U5" s="96"/>
      <c r="V5" s="96"/>
      <c r="W5" s="181" t="s">
        <v>5</v>
      </c>
      <c r="X5" s="181"/>
      <c r="Y5" s="181"/>
      <c r="Z5" s="181"/>
      <c r="AA5" s="181"/>
      <c r="AB5" s="181"/>
    </row>
    <row r="6" spans="1:28" s="54" customFormat="1" ht="21.75" customHeight="1">
      <c r="A6" s="180"/>
      <c r="B6" s="178" t="s">
        <v>53</v>
      </c>
      <c r="C6" s="178"/>
      <c r="D6" s="51"/>
      <c r="E6" s="178" t="s">
        <v>61</v>
      </c>
      <c r="F6" s="178"/>
      <c r="G6" s="177" t="s">
        <v>54</v>
      </c>
      <c r="H6" s="158"/>
      <c r="I6" s="178" t="s">
        <v>53</v>
      </c>
      <c r="J6" s="178"/>
      <c r="K6" s="51"/>
      <c r="L6" s="178" t="s">
        <v>61</v>
      </c>
      <c r="M6" s="178"/>
      <c r="N6" s="177" t="s">
        <v>54</v>
      </c>
      <c r="O6" s="53"/>
      <c r="P6" s="178" t="s">
        <v>53</v>
      </c>
      <c r="Q6" s="178"/>
      <c r="R6" s="51"/>
      <c r="S6" s="178" t="s">
        <v>61</v>
      </c>
      <c r="T6" s="178"/>
      <c r="U6" s="177" t="s">
        <v>54</v>
      </c>
      <c r="V6" s="51"/>
      <c r="W6" s="178" t="s">
        <v>53</v>
      </c>
      <c r="X6" s="178"/>
      <c r="Y6" s="51"/>
      <c r="Z6" s="182" t="s">
        <v>61</v>
      </c>
      <c r="AA6" s="182"/>
      <c r="AB6" s="177" t="s">
        <v>54</v>
      </c>
    </row>
    <row r="7" spans="1:28" s="7" customFormat="1" ht="25.5">
      <c r="A7" s="178"/>
      <c r="B7" s="4" t="s">
        <v>8</v>
      </c>
      <c r="C7" s="5" t="s">
        <v>65</v>
      </c>
      <c r="D7" s="4"/>
      <c r="E7" s="4" t="s">
        <v>8</v>
      </c>
      <c r="F7" s="5" t="s">
        <v>65</v>
      </c>
      <c r="G7" s="178"/>
      <c r="H7" s="6"/>
      <c r="I7" s="4" t="s">
        <v>8</v>
      </c>
      <c r="J7" s="5" t="s">
        <v>65</v>
      </c>
      <c r="K7" s="4"/>
      <c r="L7" s="4" t="s">
        <v>8</v>
      </c>
      <c r="M7" s="5" t="s">
        <v>65</v>
      </c>
      <c r="N7" s="178"/>
      <c r="O7" s="4"/>
      <c r="P7" s="4" t="s">
        <v>9</v>
      </c>
      <c r="Q7" s="55" t="s">
        <v>65</v>
      </c>
      <c r="R7" s="6"/>
      <c r="S7" s="4" t="s">
        <v>9</v>
      </c>
      <c r="T7" s="5" t="s">
        <v>65</v>
      </c>
      <c r="U7" s="178"/>
      <c r="V7" s="52"/>
      <c r="W7" s="4" t="s">
        <v>10</v>
      </c>
      <c r="X7" s="57" t="s">
        <v>65</v>
      </c>
      <c r="Y7" s="52"/>
      <c r="Z7" s="4" t="s">
        <v>10</v>
      </c>
      <c r="AA7" s="57" t="s">
        <v>65</v>
      </c>
      <c r="AB7" s="178"/>
    </row>
    <row r="8" spans="1:31" s="1" customFormat="1" ht="12.75">
      <c r="A8" s="8" t="s">
        <v>48</v>
      </c>
      <c r="B8" s="12">
        <v>240587.71761</v>
      </c>
      <c r="C8" s="13">
        <v>0.7437632350102295</v>
      </c>
      <c r="D8" s="11"/>
      <c r="E8" s="12">
        <v>305807.5661366986</v>
      </c>
      <c r="F8" s="13">
        <v>0.6202756205872856</v>
      </c>
      <c r="G8" s="14">
        <f aca="true" t="shared" si="0" ref="G8:G13">+E8/B8*1-1</f>
        <v>0.2710855282829605</v>
      </c>
      <c r="H8" s="11"/>
      <c r="I8" s="12">
        <v>145255.29594799998</v>
      </c>
      <c r="J8" s="10">
        <v>1.0280303745000299</v>
      </c>
      <c r="K8" s="11"/>
      <c r="L8" s="12">
        <v>132218.94098400002</v>
      </c>
      <c r="M8" s="10">
        <v>1.0280303745000299</v>
      </c>
      <c r="N8" s="14">
        <f>+L8/I8*1-1</f>
        <v>-0.08974788064640937</v>
      </c>
      <c r="O8" s="11"/>
      <c r="P8" s="9">
        <v>796694.8516441</v>
      </c>
      <c r="Q8" s="39">
        <v>0.6700354542208016</v>
      </c>
      <c r="R8" s="11"/>
      <c r="S8" s="12">
        <v>780997.1246441749</v>
      </c>
      <c r="T8" s="39">
        <v>1.7101081231037258</v>
      </c>
      <c r="U8" s="14">
        <f>+S8/P8*1-1</f>
        <v>-0.019703562747431458</v>
      </c>
      <c r="V8" s="14"/>
      <c r="W8" s="15"/>
      <c r="X8" s="58"/>
      <c r="Y8" s="58"/>
      <c r="Z8" s="11"/>
      <c r="AA8" s="56"/>
      <c r="AB8" s="41"/>
      <c r="AC8" s="48"/>
      <c r="AE8" s="42"/>
    </row>
    <row r="9" spans="1:31" ht="12.75">
      <c r="A9" s="98" t="s">
        <v>13</v>
      </c>
      <c r="B9" s="99">
        <v>81326</v>
      </c>
      <c r="C9" s="100" t="s">
        <v>12</v>
      </c>
      <c r="D9" s="101"/>
      <c r="E9" s="99">
        <v>112857.4</v>
      </c>
      <c r="F9" s="100" t="s">
        <v>12</v>
      </c>
      <c r="G9" s="102">
        <f t="shared" si="0"/>
        <v>0.3877161055505003</v>
      </c>
      <c r="H9" s="105"/>
      <c r="I9" s="99">
        <v>10733.6</v>
      </c>
      <c r="J9" s="100">
        <v>0</v>
      </c>
      <c r="K9" s="104"/>
      <c r="L9" s="99">
        <v>13692.4</v>
      </c>
      <c r="M9" s="100" t="s">
        <v>12</v>
      </c>
      <c r="N9" s="102">
        <f>+L9/I9*1-1</f>
        <v>0.27565774763359907</v>
      </c>
      <c r="O9" s="103"/>
      <c r="P9" s="105">
        <v>56429.72135313216</v>
      </c>
      <c r="Q9" s="106" t="s">
        <v>12</v>
      </c>
      <c r="R9" s="103"/>
      <c r="S9" s="99">
        <v>79609.01295601061</v>
      </c>
      <c r="T9" s="106" t="s">
        <v>12</v>
      </c>
      <c r="U9" s="102">
        <f>+S9/P9*1-1</f>
        <v>0.4107638855386955</v>
      </c>
      <c r="V9" s="102"/>
      <c r="W9" s="104">
        <v>5.2572968391902215</v>
      </c>
      <c r="X9" s="100" t="s">
        <v>12</v>
      </c>
      <c r="Y9" s="100"/>
      <c r="Z9" s="101">
        <v>5.814102199469094</v>
      </c>
      <c r="AA9" s="100" t="s">
        <v>12</v>
      </c>
      <c r="AB9" s="102">
        <f>+Z9/W9*1-1</f>
        <v>0.10591096095776797</v>
      </c>
      <c r="AC9" s="23"/>
      <c r="AE9" s="42"/>
    </row>
    <row r="10" spans="1:31" ht="12.75">
      <c r="A10" s="3" t="s">
        <v>14</v>
      </c>
      <c r="B10" s="19">
        <v>47165.75658</v>
      </c>
      <c r="C10" s="20">
        <v>1.3260206837600357</v>
      </c>
      <c r="D10" s="17"/>
      <c r="E10" s="19">
        <v>54627.4764176986</v>
      </c>
      <c r="F10" s="20">
        <v>1.744296961745712</v>
      </c>
      <c r="G10" s="22">
        <f t="shared" si="0"/>
        <v>0.15820205968799494</v>
      </c>
      <c r="H10" s="176"/>
      <c r="I10" s="19">
        <v>53142.785963</v>
      </c>
      <c r="J10" s="20">
        <v>1.315190553732712</v>
      </c>
      <c r="K10" s="21"/>
      <c r="L10" s="19">
        <v>47929.261304</v>
      </c>
      <c r="M10" s="20">
        <v>1.315190553732712</v>
      </c>
      <c r="N10" s="22">
        <f>+L10/I10*1-1</f>
        <v>-0.09810409003829523</v>
      </c>
      <c r="O10" s="18"/>
      <c r="P10" s="16">
        <v>334995.928680561</v>
      </c>
      <c r="Q10" s="40">
        <v>1.1518277133737524</v>
      </c>
      <c r="R10" s="18"/>
      <c r="S10" s="19">
        <v>317977.97790513665</v>
      </c>
      <c r="T10" s="40">
        <v>1.128965360119342</v>
      </c>
      <c r="U10" s="22">
        <f>+S10/P10*1-1</f>
        <v>-0.05080047044885738</v>
      </c>
      <c r="V10" s="22"/>
      <c r="W10" s="21">
        <v>6.3036952732172855</v>
      </c>
      <c r="X10" s="20">
        <v>1.1518277133737522</v>
      </c>
      <c r="Y10" s="20"/>
      <c r="Z10" s="17">
        <v>6.634318352797133</v>
      </c>
      <c r="AA10" s="20">
        <v>1.128965360119342</v>
      </c>
      <c r="AB10" s="22">
        <f>+Z10/W10*1-1</f>
        <v>0.05244908981951846</v>
      </c>
      <c r="AC10" s="23"/>
      <c r="AE10" s="42"/>
    </row>
    <row r="11" spans="1:31" ht="12.75">
      <c r="A11" s="98" t="s">
        <v>11</v>
      </c>
      <c r="B11" s="99">
        <v>31082.61</v>
      </c>
      <c r="C11" s="100" t="s">
        <v>12</v>
      </c>
      <c r="D11" s="101"/>
      <c r="E11" s="99">
        <v>47262.55</v>
      </c>
      <c r="F11" s="100" t="s">
        <v>12</v>
      </c>
      <c r="G11" s="102">
        <f t="shared" si="0"/>
        <v>0.5205463762534743</v>
      </c>
      <c r="H11" s="105"/>
      <c r="I11" s="99">
        <v>8655</v>
      </c>
      <c r="J11" s="100">
        <v>0</v>
      </c>
      <c r="K11" s="104"/>
      <c r="L11" s="99">
        <v>8680</v>
      </c>
      <c r="M11" s="100" t="s">
        <v>12</v>
      </c>
      <c r="N11" s="102">
        <f>+L11/I11*1-1</f>
        <v>0.002888503755054783</v>
      </c>
      <c r="O11" s="103"/>
      <c r="P11" s="105">
        <v>41866.1015537601</v>
      </c>
      <c r="Q11" s="106" t="s">
        <v>12</v>
      </c>
      <c r="R11" s="103"/>
      <c r="S11" s="99">
        <v>49252.239632073586</v>
      </c>
      <c r="T11" s="106" t="s">
        <v>12</v>
      </c>
      <c r="U11" s="102">
        <f>+S11/P11*1-1</f>
        <v>0.17642287684295077</v>
      </c>
      <c r="V11" s="102"/>
      <c r="W11" s="104">
        <v>4.837215661901802</v>
      </c>
      <c r="X11" s="100" t="s">
        <v>12</v>
      </c>
      <c r="Y11" s="100"/>
      <c r="Z11" s="101">
        <v>5.674221155768846</v>
      </c>
      <c r="AA11" s="100" t="s">
        <v>12</v>
      </c>
      <c r="AB11" s="102">
        <f>+Z11/W11*1-1</f>
        <v>0.17303456210549983</v>
      </c>
      <c r="AC11" s="23"/>
      <c r="AD11" s="42"/>
      <c r="AE11" s="42"/>
    </row>
    <row r="12" spans="1:31" ht="12.75">
      <c r="A12" s="3" t="s">
        <v>15</v>
      </c>
      <c r="B12" s="19">
        <v>14822.439245</v>
      </c>
      <c r="C12" s="20">
        <v>2.3338814519500612</v>
      </c>
      <c r="D12" s="17"/>
      <c r="E12" s="19">
        <v>15153.781875</v>
      </c>
      <c r="F12" s="20">
        <v>2.2865980096844463</v>
      </c>
      <c r="G12" s="22">
        <f t="shared" si="0"/>
        <v>0.022354122997115367</v>
      </c>
      <c r="H12" s="176"/>
      <c r="I12" s="19">
        <v>14493.407732</v>
      </c>
      <c r="J12" s="20">
        <v>3.3540776543113124</v>
      </c>
      <c r="K12" s="21"/>
      <c r="L12" s="19">
        <v>14401.786622000001</v>
      </c>
      <c r="M12" s="20">
        <v>3.3540776543113124</v>
      </c>
      <c r="N12" s="22">
        <f>+L12/I12*1-1</f>
        <v>-0.006321571275312188</v>
      </c>
      <c r="O12" s="18"/>
      <c r="P12" s="16">
        <v>98591.10070238606</v>
      </c>
      <c r="Q12" s="40">
        <v>1.5713044510438374</v>
      </c>
      <c r="R12" s="18"/>
      <c r="S12" s="19">
        <v>97600.43628757664</v>
      </c>
      <c r="T12" s="40">
        <v>1.2551294682590703</v>
      </c>
      <c r="U12" s="22">
        <f>+S12/P12*1-1</f>
        <v>-0.010048213355482338</v>
      </c>
      <c r="V12" s="22"/>
      <c r="W12" s="21">
        <v>6.8024789287274885</v>
      </c>
      <c r="X12" s="20">
        <v>1.5713044510438374</v>
      </c>
      <c r="Y12" s="20"/>
      <c r="Z12" s="17">
        <v>6.776967250610653</v>
      </c>
      <c r="AA12" s="20">
        <v>1.2551294682590703</v>
      </c>
      <c r="AB12" s="22">
        <f>+Z12/W12*1-1</f>
        <v>-0.0037503501861795296</v>
      </c>
      <c r="AC12" s="23"/>
      <c r="AD12" s="42"/>
      <c r="AE12" s="42"/>
    </row>
    <row r="13" spans="1:31" ht="13.5" thickBot="1">
      <c r="A13" s="107" t="s">
        <v>17</v>
      </c>
      <c r="B13" s="108">
        <v>66190.91178499999</v>
      </c>
      <c r="C13" s="109">
        <v>2.4783861891790893</v>
      </c>
      <c r="D13" s="110"/>
      <c r="E13" s="108">
        <v>75906.357844</v>
      </c>
      <c r="F13" s="109">
        <v>2.111981497055301</v>
      </c>
      <c r="G13" s="111">
        <f t="shared" si="0"/>
        <v>0.14677915437330014</v>
      </c>
      <c r="H13" s="114"/>
      <c r="I13" s="108">
        <v>58230.502253</v>
      </c>
      <c r="J13" s="109">
        <v>2.1067984662477683</v>
      </c>
      <c r="K13" s="113"/>
      <c r="L13" s="108">
        <v>47515.493058</v>
      </c>
      <c r="M13" s="109">
        <v>2.1067984662477683</v>
      </c>
      <c r="N13" s="111">
        <f>+L13/I13*1-1</f>
        <v>-0.18401024858836712</v>
      </c>
      <c r="O13" s="112"/>
      <c r="P13" s="114">
        <v>264811.9993542606</v>
      </c>
      <c r="Q13" s="115">
        <v>1.2641853426292955</v>
      </c>
      <c r="R13" s="112"/>
      <c r="S13" s="108">
        <v>236557.45786337738</v>
      </c>
      <c r="T13" s="115">
        <v>2.2608333945358154</v>
      </c>
      <c r="U13" s="111">
        <f>+S13/P13*1-1</f>
        <v>-0.10669660574211681</v>
      </c>
      <c r="V13" s="111"/>
      <c r="W13" s="113">
        <v>4.547650957975684</v>
      </c>
      <c r="X13" s="109">
        <v>1.2641853426292953</v>
      </c>
      <c r="Y13" s="109"/>
      <c r="Z13" s="110">
        <v>4.978533161270629</v>
      </c>
      <c r="AA13" s="109">
        <v>2.2608333945358154</v>
      </c>
      <c r="AB13" s="111">
        <f>+Z13/W13*1-1</f>
        <v>0.09474830132670209</v>
      </c>
      <c r="AC13" s="23"/>
      <c r="AD13" s="42"/>
      <c r="AE13" s="42"/>
    </row>
    <row r="14" spans="1:8" ht="13.5" thickTop="1">
      <c r="A14" s="25" t="s">
        <v>47</v>
      </c>
      <c r="B14" s="26"/>
      <c r="C14" s="26"/>
      <c r="D14" s="26"/>
      <c r="H14" s="26"/>
    </row>
    <row r="15" spans="1:28" ht="14.25" customHeight="1">
      <c r="A15" s="179" t="s">
        <v>66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</row>
    <row r="16" spans="1:19" ht="12.75">
      <c r="A16" s="25" t="s">
        <v>16</v>
      </c>
      <c r="E16" s="24"/>
      <c r="M16" s="23"/>
      <c r="P16" s="3"/>
      <c r="Q16" s="23"/>
      <c r="S16" s="28"/>
    </row>
    <row r="17" spans="1:19" ht="12.75">
      <c r="A17" s="27" t="s">
        <v>58</v>
      </c>
      <c r="E17" s="24"/>
      <c r="M17" s="23"/>
      <c r="P17" s="3"/>
      <c r="Q17" s="23"/>
      <c r="S17" s="28"/>
    </row>
    <row r="18" spans="1:5" ht="12.75">
      <c r="A18" s="27" t="s">
        <v>68</v>
      </c>
      <c r="E18" s="42"/>
    </row>
    <row r="19" spans="5:7" ht="12.75">
      <c r="E19" s="42"/>
      <c r="G19" s="42"/>
    </row>
    <row r="20" ht="12.75">
      <c r="E20" s="42"/>
    </row>
    <row r="21" spans="5:16" ht="12.75">
      <c r="E21" s="42"/>
      <c r="P21" s="24"/>
    </row>
    <row r="22" spans="5:7" ht="12.75">
      <c r="E22" s="42"/>
      <c r="G22" s="175"/>
    </row>
  </sheetData>
  <sheetProtection/>
  <mergeCells count="18">
    <mergeCell ref="AB6:AB7"/>
    <mergeCell ref="W5:AB5"/>
    <mergeCell ref="U6:U7"/>
    <mergeCell ref="W6:X6"/>
    <mergeCell ref="A15:AB15"/>
    <mergeCell ref="A5:A7"/>
    <mergeCell ref="B5:G5"/>
    <mergeCell ref="I5:N5"/>
    <mergeCell ref="P5:T5"/>
    <mergeCell ref="B6:C6"/>
    <mergeCell ref="E6:F6"/>
    <mergeCell ref="G6:G7"/>
    <mergeCell ref="I6:J6"/>
    <mergeCell ref="L6:M6"/>
    <mergeCell ref="N6:N7"/>
    <mergeCell ref="P6:Q6"/>
    <mergeCell ref="S6:T6"/>
    <mergeCell ref="Z6:AA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zoomScale="85" zoomScaleNormal="85" zoomScalePageLayoutView="0" workbookViewId="0" topLeftCell="A1">
      <selection activeCell="F31" sqref="F31"/>
    </sheetView>
  </sheetViews>
  <sheetFormatPr defaultColWidth="11.421875" defaultRowHeight="15"/>
  <cols>
    <col min="1" max="1" width="19.8515625" style="32" customWidth="1"/>
    <col min="2" max="16" width="11.57421875" style="32" bestFit="1" customWidth="1"/>
    <col min="17" max="16384" width="11.421875" style="32" customWidth="1"/>
  </cols>
  <sheetData>
    <row r="1" ht="12.75">
      <c r="A1" s="35" t="s">
        <v>49</v>
      </c>
    </row>
    <row r="2" ht="12.75">
      <c r="A2" s="35" t="s">
        <v>19</v>
      </c>
    </row>
    <row r="3" spans="1:17" ht="13.5" thickBot="1">
      <c r="A3" s="117" t="s">
        <v>64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</row>
    <row r="4" spans="1:17" ht="17.25" customHeight="1" thickTop="1">
      <c r="A4" s="183" t="s">
        <v>60</v>
      </c>
      <c r="B4" s="184" t="s">
        <v>20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</row>
    <row r="5" spans="1:17" ht="15">
      <c r="A5" s="184"/>
      <c r="B5" s="44" t="s">
        <v>21</v>
      </c>
      <c r="C5" s="44" t="s">
        <v>22</v>
      </c>
      <c r="D5" s="44" t="s">
        <v>23</v>
      </c>
      <c r="E5" s="44" t="s">
        <v>24</v>
      </c>
      <c r="F5" s="44" t="s">
        <v>25</v>
      </c>
      <c r="G5" s="44" t="s">
        <v>26</v>
      </c>
      <c r="H5" s="44" t="s">
        <v>27</v>
      </c>
      <c r="I5" s="44" t="s">
        <v>28</v>
      </c>
      <c r="J5" s="44" t="s">
        <v>29</v>
      </c>
      <c r="K5" s="44" t="s">
        <v>30</v>
      </c>
      <c r="L5" s="44" t="s">
        <v>31</v>
      </c>
      <c r="M5" s="44" t="s">
        <v>32</v>
      </c>
      <c r="N5" s="44" t="s">
        <v>6</v>
      </c>
      <c r="O5" s="44" t="s">
        <v>7</v>
      </c>
      <c r="P5" s="44" t="s">
        <v>53</v>
      </c>
      <c r="Q5" s="49" t="s">
        <v>61</v>
      </c>
    </row>
    <row r="6" spans="1:18" s="35" customFormat="1" ht="15.75">
      <c r="A6" s="30" t="s">
        <v>48</v>
      </c>
      <c r="B6" s="33">
        <f aca="true" t="shared" si="0" ref="B6:N6">SUM(B8:B12)</f>
        <v>283962</v>
      </c>
      <c r="C6" s="33">
        <f t="shared" si="0"/>
        <v>287296</v>
      </c>
      <c r="D6" s="33">
        <f t="shared" si="0"/>
        <v>246206</v>
      </c>
      <c r="E6" s="33">
        <f t="shared" si="0"/>
        <v>311564</v>
      </c>
      <c r="F6" s="33">
        <f t="shared" si="0"/>
        <v>328779</v>
      </c>
      <c r="G6" s="33">
        <f t="shared" si="0"/>
        <v>269402</v>
      </c>
      <c r="H6" s="33">
        <f t="shared" si="0"/>
        <v>218177</v>
      </c>
      <c r="I6" s="33">
        <f t="shared" si="0"/>
        <v>223354</v>
      </c>
      <c r="J6" s="33">
        <f t="shared" si="0"/>
        <v>275984</v>
      </c>
      <c r="K6" s="33">
        <f t="shared" si="0"/>
        <v>329908</v>
      </c>
      <c r="L6" s="33">
        <f t="shared" si="0"/>
        <v>265569.7984342965</v>
      </c>
      <c r="M6" s="33">
        <f t="shared" si="0"/>
        <v>296239.0064005554</v>
      </c>
      <c r="N6" s="33">
        <f t="shared" si="0"/>
        <v>258550.59999999998</v>
      </c>
      <c r="O6" s="33">
        <v>293179.05718749296</v>
      </c>
      <c r="P6" s="33">
        <v>240587.71761</v>
      </c>
      <c r="Q6" s="33">
        <v>305807.5661366986</v>
      </c>
      <c r="R6" s="43"/>
    </row>
    <row r="7" spans="1:18" ht="3" customHeight="1">
      <c r="A7" s="31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47"/>
      <c r="R7" s="43"/>
    </row>
    <row r="8" spans="1:18" ht="15">
      <c r="A8" s="121" t="s">
        <v>33</v>
      </c>
      <c r="B8" s="122">
        <v>74638</v>
      </c>
      <c r="C8" s="122">
        <v>76201</v>
      </c>
      <c r="D8" s="122">
        <v>66902</v>
      </c>
      <c r="E8" s="122">
        <v>75101</v>
      </c>
      <c r="F8" s="122">
        <v>75890</v>
      </c>
      <c r="G8" s="122">
        <v>71631</v>
      </c>
      <c r="H8" s="122">
        <v>69300</v>
      </c>
      <c r="I8" s="122">
        <v>70056</v>
      </c>
      <c r="J8" s="122">
        <v>76053</v>
      </c>
      <c r="K8" s="122">
        <v>78609</v>
      </c>
      <c r="L8" s="122">
        <v>63833.208434296466</v>
      </c>
      <c r="M8" s="122">
        <v>72992.71640055536</v>
      </c>
      <c r="N8" s="122">
        <v>73713.34</v>
      </c>
      <c r="O8" s="122">
        <v>69423.21505580947</v>
      </c>
      <c r="P8" s="122">
        <v>64671.995825</v>
      </c>
      <c r="Q8" s="122">
        <v>74267.9591856986</v>
      </c>
      <c r="R8" s="43"/>
    </row>
    <row r="9" spans="1:18" ht="15">
      <c r="A9" s="31" t="s">
        <v>34</v>
      </c>
      <c r="B9" s="34">
        <v>14266</v>
      </c>
      <c r="C9" s="34">
        <v>12798</v>
      </c>
      <c r="D9" s="34">
        <v>14612</v>
      </c>
      <c r="E9" s="34">
        <v>13939</v>
      </c>
      <c r="F9" s="34">
        <v>13117</v>
      </c>
      <c r="G9" s="34">
        <v>14138</v>
      </c>
      <c r="H9" s="34">
        <v>11973</v>
      </c>
      <c r="I9" s="34">
        <v>11583</v>
      </c>
      <c r="J9" s="34">
        <v>11930</v>
      </c>
      <c r="K9" s="34">
        <v>12346</v>
      </c>
      <c r="L9" s="34">
        <v>13498.49</v>
      </c>
      <c r="M9" s="34">
        <v>13206.27</v>
      </c>
      <c r="N9" s="34">
        <v>11342.65</v>
      </c>
      <c r="O9" s="34">
        <v>16380.05879868349</v>
      </c>
      <c r="P9" s="34">
        <v>16495.4</v>
      </c>
      <c r="Q9" s="34">
        <v>17113.148529399998</v>
      </c>
      <c r="R9" s="43"/>
    </row>
    <row r="10" spans="1:18" ht="15">
      <c r="A10" s="121" t="s">
        <v>35</v>
      </c>
      <c r="B10" s="122">
        <v>39874</v>
      </c>
      <c r="C10" s="122">
        <v>45447</v>
      </c>
      <c r="D10" s="122">
        <v>20682</v>
      </c>
      <c r="E10" s="122">
        <v>37865</v>
      </c>
      <c r="F10" s="122">
        <v>44314</v>
      </c>
      <c r="G10" s="122">
        <v>38383</v>
      </c>
      <c r="H10" s="122">
        <v>29272</v>
      </c>
      <c r="I10" s="122">
        <v>20233</v>
      </c>
      <c r="J10" s="122">
        <v>31728</v>
      </c>
      <c r="K10" s="122">
        <v>42376</v>
      </c>
      <c r="L10" s="122">
        <v>26505.85</v>
      </c>
      <c r="M10" s="122">
        <v>24758.22</v>
      </c>
      <c r="N10" s="122">
        <v>22532.08</v>
      </c>
      <c r="O10" s="122">
        <v>25928.083333</v>
      </c>
      <c r="P10" s="122">
        <v>25790.558406999997</v>
      </c>
      <c r="Q10" s="122">
        <v>30500.446241999998</v>
      </c>
      <c r="R10" s="43"/>
    </row>
    <row r="11" spans="1:18" ht="15">
      <c r="A11" s="31" t="s">
        <v>36</v>
      </c>
      <c r="B11" s="34">
        <v>21922</v>
      </c>
      <c r="C11" s="34">
        <v>18346</v>
      </c>
      <c r="D11" s="34">
        <v>11983</v>
      </c>
      <c r="E11" s="34">
        <v>19373</v>
      </c>
      <c r="F11" s="34">
        <v>19664</v>
      </c>
      <c r="G11" s="34">
        <v>14688</v>
      </c>
      <c r="H11" s="34">
        <v>14253</v>
      </c>
      <c r="I11" s="34">
        <v>12427</v>
      </c>
      <c r="J11" s="34">
        <v>16218</v>
      </c>
      <c r="K11" s="34">
        <v>15660</v>
      </c>
      <c r="L11" s="34">
        <v>9943.65</v>
      </c>
      <c r="M11" s="34">
        <v>9777.2</v>
      </c>
      <c r="N11" s="34">
        <v>9597.53</v>
      </c>
      <c r="O11" s="34">
        <v>13990.9</v>
      </c>
      <c r="P11" s="34">
        <v>10494.653378</v>
      </c>
      <c r="Q11" s="34">
        <v>11577.562179</v>
      </c>
      <c r="R11" s="43"/>
    </row>
    <row r="12" spans="1:18" ht="15.75" thickBot="1">
      <c r="A12" s="123" t="s">
        <v>59</v>
      </c>
      <c r="B12" s="124">
        <v>133262</v>
      </c>
      <c r="C12" s="124">
        <v>134504</v>
      </c>
      <c r="D12" s="124">
        <v>132027</v>
      </c>
      <c r="E12" s="124">
        <v>165286</v>
      </c>
      <c r="F12" s="124">
        <v>175794</v>
      </c>
      <c r="G12" s="124">
        <v>130562</v>
      </c>
      <c r="H12" s="124">
        <v>93379</v>
      </c>
      <c r="I12" s="124">
        <v>109055</v>
      </c>
      <c r="J12" s="124">
        <v>140055</v>
      </c>
      <c r="K12" s="124">
        <v>180917</v>
      </c>
      <c r="L12" s="124">
        <v>151788.6</v>
      </c>
      <c r="M12" s="124">
        <v>175504.6</v>
      </c>
      <c r="N12" s="124">
        <v>141365</v>
      </c>
      <c r="O12" s="124">
        <v>167456.8</v>
      </c>
      <c r="P12" s="124">
        <v>123135.11</v>
      </c>
      <c r="Q12" s="124">
        <v>172348.45</v>
      </c>
      <c r="R12" s="43"/>
    </row>
    <row r="13" ht="13.5" thickTop="1">
      <c r="A13" s="25" t="s">
        <v>47</v>
      </c>
    </row>
    <row r="14" ht="12.75">
      <c r="A14" s="45" t="s">
        <v>55</v>
      </c>
    </row>
    <row r="15" ht="12.75">
      <c r="A15" s="46" t="s">
        <v>67</v>
      </c>
    </row>
    <row r="16" ht="12.75">
      <c r="A16" s="45" t="s">
        <v>56</v>
      </c>
    </row>
    <row r="17" ht="12.75">
      <c r="A17" s="45" t="s">
        <v>111</v>
      </c>
    </row>
    <row r="18" ht="12.75">
      <c r="A18" s="45" t="s">
        <v>57</v>
      </c>
    </row>
    <row r="22" spans="1:6" ht="14.25">
      <c r="A22" s="50"/>
      <c r="B22" s="50"/>
      <c r="C22" s="50"/>
      <c r="D22" s="50"/>
      <c r="E22" s="50"/>
      <c r="F22" s="50"/>
    </row>
    <row r="23" spans="1:6" ht="14.25">
      <c r="A23" s="50"/>
      <c r="B23" s="50"/>
      <c r="C23" s="50"/>
      <c r="D23" s="50"/>
      <c r="E23" s="50"/>
      <c r="F23" s="50"/>
    </row>
    <row r="24" spans="1:6" ht="14.25">
      <c r="A24" s="50"/>
      <c r="B24" s="50"/>
      <c r="C24" s="50"/>
      <c r="D24" s="50"/>
      <c r="E24" s="50"/>
      <c r="F24" s="50"/>
    </row>
  </sheetData>
  <sheetProtection/>
  <mergeCells count="2">
    <mergeCell ref="A4:A5"/>
    <mergeCell ref="B4:Q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A4" sqref="A4:Q13"/>
    </sheetView>
  </sheetViews>
  <sheetFormatPr defaultColWidth="11.421875" defaultRowHeight="15"/>
  <cols>
    <col min="1" max="1" width="17.28125" style="32" customWidth="1"/>
    <col min="2" max="16" width="11.00390625" style="32" bestFit="1" customWidth="1"/>
    <col min="17" max="17" width="11.00390625" style="32" customWidth="1"/>
    <col min="18" max="16384" width="11.421875" style="32" customWidth="1"/>
  </cols>
  <sheetData>
    <row r="1" ht="12.75">
      <c r="A1" s="35" t="s">
        <v>18</v>
      </c>
    </row>
    <row r="2" ht="12.75">
      <c r="A2" s="35" t="s">
        <v>51</v>
      </c>
    </row>
    <row r="3" spans="1:17" ht="13.5" thickBot="1">
      <c r="A3" s="117" t="s">
        <v>64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</row>
    <row r="4" spans="1:17" ht="15" customHeight="1" thickTop="1">
      <c r="A4" s="183" t="s">
        <v>37</v>
      </c>
      <c r="B4" s="184" t="s">
        <v>20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</row>
    <row r="5" spans="1:17" ht="15">
      <c r="A5" s="184"/>
      <c r="B5" s="29" t="s">
        <v>21</v>
      </c>
      <c r="C5" s="29" t="s">
        <v>22</v>
      </c>
      <c r="D5" s="29" t="s">
        <v>23</v>
      </c>
      <c r="E5" s="29" t="s">
        <v>24</v>
      </c>
      <c r="F5" s="29" t="s">
        <v>25</v>
      </c>
      <c r="G5" s="29" t="s">
        <v>26</v>
      </c>
      <c r="H5" s="29" t="s">
        <v>27</v>
      </c>
      <c r="I5" s="29" t="s">
        <v>28</v>
      </c>
      <c r="J5" s="29" t="s">
        <v>29</v>
      </c>
      <c r="K5" s="29" t="s">
        <v>30</v>
      </c>
      <c r="L5" s="29" t="s">
        <v>31</v>
      </c>
      <c r="M5" s="29" t="s">
        <v>32</v>
      </c>
      <c r="N5" s="29" t="s">
        <v>6</v>
      </c>
      <c r="O5" s="29" t="s">
        <v>7</v>
      </c>
      <c r="P5" s="38" t="s">
        <v>53</v>
      </c>
      <c r="Q5" s="49" t="s">
        <v>61</v>
      </c>
    </row>
    <row r="6" spans="1:17" s="35" customFormat="1" ht="15.75">
      <c r="A6" s="30" t="s">
        <v>48</v>
      </c>
      <c r="B6" s="33">
        <f aca="true" t="shared" si="0" ref="B6:N6">SUM(B8:B13)</f>
        <v>283962</v>
      </c>
      <c r="C6" s="33">
        <f t="shared" si="0"/>
        <v>287296</v>
      </c>
      <c r="D6" s="33">
        <f t="shared" si="0"/>
        <v>246206</v>
      </c>
      <c r="E6" s="33">
        <f t="shared" si="0"/>
        <v>311564</v>
      </c>
      <c r="F6" s="33">
        <f t="shared" si="0"/>
        <v>328779</v>
      </c>
      <c r="G6" s="33">
        <f t="shared" si="0"/>
        <v>269402</v>
      </c>
      <c r="H6" s="33">
        <f t="shared" si="0"/>
        <v>218177.06</v>
      </c>
      <c r="I6" s="33">
        <f t="shared" si="0"/>
        <v>223353</v>
      </c>
      <c r="J6" s="33">
        <f t="shared" si="0"/>
        <v>275983.688086554</v>
      </c>
      <c r="K6" s="33">
        <f t="shared" si="0"/>
        <v>329908.2429472</v>
      </c>
      <c r="L6" s="33">
        <f t="shared" si="0"/>
        <v>265569.7884342965</v>
      </c>
      <c r="M6" s="33">
        <f t="shared" si="0"/>
        <v>296239.0164005554</v>
      </c>
      <c r="N6" s="33">
        <f t="shared" si="0"/>
        <v>258550.6</v>
      </c>
      <c r="O6" s="33">
        <v>293179.0571878929</v>
      </c>
      <c r="P6" s="33">
        <v>240587.71761099997</v>
      </c>
      <c r="Q6" s="33">
        <v>305807.56613579864</v>
      </c>
    </row>
    <row r="7" spans="1:17" ht="4.5" customHeight="1">
      <c r="A7" s="31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7" ht="15">
      <c r="A8" s="121" t="s">
        <v>38</v>
      </c>
      <c r="B8" s="122">
        <v>18564</v>
      </c>
      <c r="C8" s="122">
        <v>15106</v>
      </c>
      <c r="D8" s="122">
        <v>10728</v>
      </c>
      <c r="E8" s="122">
        <v>10184</v>
      </c>
      <c r="F8" s="122">
        <v>14975</v>
      </c>
      <c r="G8" s="122">
        <v>12687</v>
      </c>
      <c r="H8" s="122">
        <v>11214.44</v>
      </c>
      <c r="I8" s="122">
        <v>13897</v>
      </c>
      <c r="J8" s="122">
        <v>12131.412696123072</v>
      </c>
      <c r="K8" s="122">
        <v>12312.202384</v>
      </c>
      <c r="L8" s="122">
        <v>10917.351400000001</v>
      </c>
      <c r="M8" s="122">
        <f>+'[1]Area_Rend '!M54</f>
        <v>11294.81111072544</v>
      </c>
      <c r="N8" s="122">
        <v>9249.73</v>
      </c>
      <c r="O8" s="122">
        <v>9612.64491790655</v>
      </c>
      <c r="P8" s="122">
        <v>9580.3485441</v>
      </c>
      <c r="Q8" s="122">
        <v>11031.9464596</v>
      </c>
    </row>
    <row r="9" spans="1:17" ht="15">
      <c r="A9" s="31" t="s">
        <v>39</v>
      </c>
      <c r="B9" s="34">
        <v>28756</v>
      </c>
      <c r="C9" s="34">
        <v>22802</v>
      </c>
      <c r="D9" s="34">
        <v>18800</v>
      </c>
      <c r="E9" s="34">
        <v>15206</v>
      </c>
      <c r="F9" s="34">
        <v>17181</v>
      </c>
      <c r="G9" s="34">
        <v>19348</v>
      </c>
      <c r="H9" s="34">
        <v>17836.83</v>
      </c>
      <c r="I9" s="34">
        <v>19936</v>
      </c>
      <c r="J9" s="34">
        <v>16646.928509333058</v>
      </c>
      <c r="K9" s="34">
        <v>20886.4298842</v>
      </c>
      <c r="L9" s="34">
        <v>14337.878</v>
      </c>
      <c r="M9" s="34">
        <f>+'[1]Area_Rend '!M55</f>
        <v>15641.064845539742</v>
      </c>
      <c r="N9" s="34">
        <v>16779.79</v>
      </c>
      <c r="O9" s="34">
        <v>12519.835787453687</v>
      </c>
      <c r="P9" s="34">
        <v>11424.0759737</v>
      </c>
      <c r="Q9" s="34">
        <v>17413.0819382</v>
      </c>
    </row>
    <row r="10" spans="1:17" ht="15">
      <c r="A10" s="121" t="s">
        <v>40</v>
      </c>
      <c r="B10" s="122">
        <v>61033</v>
      </c>
      <c r="C10" s="122">
        <v>48653</v>
      </c>
      <c r="D10" s="122">
        <v>32783</v>
      </c>
      <c r="E10" s="122">
        <v>48218</v>
      </c>
      <c r="F10" s="122">
        <v>61082</v>
      </c>
      <c r="G10" s="122">
        <v>56811</v>
      </c>
      <c r="H10" s="122">
        <v>38940.72</v>
      </c>
      <c r="I10" s="122">
        <v>51078.5</v>
      </c>
      <c r="J10" s="122">
        <v>41730.828513869455</v>
      </c>
      <c r="K10" s="122">
        <v>51755.845798</v>
      </c>
      <c r="L10" s="122">
        <v>43609.51</v>
      </c>
      <c r="M10" s="122">
        <f>+'[1]Area_Rend '!M56</f>
        <v>56854.66282540784</v>
      </c>
      <c r="N10" s="122">
        <v>44838.78</v>
      </c>
      <c r="O10" s="122">
        <v>50498.8892268399</v>
      </c>
      <c r="P10" s="122">
        <v>33395.608091999995</v>
      </c>
      <c r="Q10" s="122">
        <v>45921.730041999996</v>
      </c>
    </row>
    <row r="11" spans="1:17" ht="15">
      <c r="A11" s="31" t="s">
        <v>41</v>
      </c>
      <c r="B11" s="34">
        <v>90505</v>
      </c>
      <c r="C11" s="34">
        <v>90913</v>
      </c>
      <c r="D11" s="34">
        <v>68305</v>
      </c>
      <c r="E11" s="34">
        <v>99748</v>
      </c>
      <c r="F11" s="34">
        <v>106742</v>
      </c>
      <c r="G11" s="34">
        <v>89701</v>
      </c>
      <c r="H11" s="34">
        <v>76490.59</v>
      </c>
      <c r="I11" s="34">
        <v>68914.5</v>
      </c>
      <c r="J11" s="34">
        <v>88859.14843872297</v>
      </c>
      <c r="K11" s="34">
        <v>116031.404675</v>
      </c>
      <c r="L11" s="34">
        <v>77960.90903429646</v>
      </c>
      <c r="M11" s="34">
        <f>+'[1]Area_Rend '!M57</f>
        <v>80759.175713294</v>
      </c>
      <c r="N11" s="34">
        <v>77310.3</v>
      </c>
      <c r="O11" s="34">
        <v>95783.81430651702</v>
      </c>
      <c r="P11" s="34">
        <v>78384.87131419999</v>
      </c>
      <c r="Q11" s="34">
        <v>111322.6869059936</v>
      </c>
    </row>
    <row r="12" spans="1:17" ht="15">
      <c r="A12" s="121" t="s">
        <v>42</v>
      </c>
      <c r="B12" s="122">
        <v>51829</v>
      </c>
      <c r="C12" s="122">
        <v>68995</v>
      </c>
      <c r="D12" s="122">
        <v>68877</v>
      </c>
      <c r="E12" s="122">
        <v>89462</v>
      </c>
      <c r="F12" s="122">
        <v>79833</v>
      </c>
      <c r="G12" s="122">
        <v>58114</v>
      </c>
      <c r="H12" s="122">
        <v>47561.37</v>
      </c>
      <c r="I12" s="122">
        <v>45055</v>
      </c>
      <c r="J12" s="122">
        <v>72816.23126200704</v>
      </c>
      <c r="K12" s="122">
        <v>81275.60908200001</v>
      </c>
      <c r="L12" s="122">
        <v>75686.47</v>
      </c>
      <c r="M12" s="122">
        <f>+'[1]Area_Rend '!M58</f>
        <v>84408.08385282889</v>
      </c>
      <c r="N12" s="122">
        <v>79135.43</v>
      </c>
      <c r="O12" s="122">
        <v>79204.51073862173</v>
      </c>
      <c r="P12" s="122">
        <v>73072.417192</v>
      </c>
      <c r="Q12" s="122">
        <v>83992.32612930301</v>
      </c>
    </row>
    <row r="13" spans="1:17" ht="15.75" thickBot="1">
      <c r="A13" s="119" t="s">
        <v>43</v>
      </c>
      <c r="B13" s="120">
        <v>33275</v>
      </c>
      <c r="C13" s="120">
        <v>40827</v>
      </c>
      <c r="D13" s="120">
        <v>46713</v>
      </c>
      <c r="E13" s="120">
        <v>48746</v>
      </c>
      <c r="F13" s="120">
        <v>48966</v>
      </c>
      <c r="G13" s="120">
        <v>32741</v>
      </c>
      <c r="H13" s="120">
        <v>26133.11</v>
      </c>
      <c r="I13" s="120">
        <v>24472</v>
      </c>
      <c r="J13" s="120">
        <v>43799.138666498395</v>
      </c>
      <c r="K13" s="120">
        <v>47646.751123999995</v>
      </c>
      <c r="L13" s="120">
        <v>43057.67</v>
      </c>
      <c r="M13" s="120">
        <f>+'[1]Area_Rend '!M59</f>
        <v>47281.21805275946</v>
      </c>
      <c r="N13" s="120">
        <v>31236.57</v>
      </c>
      <c r="O13" s="120">
        <v>45559.36221055406</v>
      </c>
      <c r="P13" s="120">
        <v>34730.396495</v>
      </c>
      <c r="Q13" s="120">
        <v>36125.794660701984</v>
      </c>
    </row>
    <row r="14" ht="13.5" thickTop="1">
      <c r="A14" s="25" t="s">
        <v>47</v>
      </c>
    </row>
    <row r="15" ht="12.75">
      <c r="A15" s="27"/>
    </row>
    <row r="16" ht="12.75">
      <c r="A16" s="25"/>
    </row>
    <row r="17" spans="1:14" ht="12.75">
      <c r="A17" s="27"/>
      <c r="N17" s="43"/>
    </row>
  </sheetData>
  <sheetProtection/>
  <mergeCells count="2">
    <mergeCell ref="A4:A5"/>
    <mergeCell ref="B4:Q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3"/>
  <sheetViews>
    <sheetView zoomScale="85" zoomScaleNormal="85" zoomScalePageLayoutView="0" workbookViewId="0" topLeftCell="A1">
      <selection activeCell="F23" sqref="F23"/>
    </sheetView>
  </sheetViews>
  <sheetFormatPr defaultColWidth="11.421875" defaultRowHeight="15"/>
  <cols>
    <col min="1" max="1" width="17.7109375" style="32" customWidth="1"/>
    <col min="2" max="16384" width="11.421875" style="32" customWidth="1"/>
  </cols>
  <sheetData>
    <row r="1" ht="12.75">
      <c r="A1" s="35" t="s">
        <v>50</v>
      </c>
    </row>
    <row r="2" ht="12.75">
      <c r="A2" s="35" t="s">
        <v>52</v>
      </c>
    </row>
    <row r="3" spans="1:17" ht="13.5" thickBot="1">
      <c r="A3" s="117" t="s">
        <v>64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</row>
    <row r="4" spans="1:17" ht="15" customHeight="1" thickTop="1">
      <c r="A4" s="183" t="s">
        <v>44</v>
      </c>
      <c r="B4" s="184" t="s">
        <v>20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</row>
    <row r="5" spans="1:17" ht="15">
      <c r="A5" s="184"/>
      <c r="B5" s="29" t="s">
        <v>21</v>
      </c>
      <c r="C5" s="29" t="s">
        <v>22</v>
      </c>
      <c r="D5" s="29" t="s">
        <v>23</v>
      </c>
      <c r="E5" s="29" t="s">
        <v>24</v>
      </c>
      <c r="F5" s="29" t="s">
        <v>25</v>
      </c>
      <c r="G5" s="29" t="s">
        <v>26</v>
      </c>
      <c r="H5" s="29" t="s">
        <v>27</v>
      </c>
      <c r="I5" s="29" t="s">
        <v>28</v>
      </c>
      <c r="J5" s="29" t="s">
        <v>29</v>
      </c>
      <c r="K5" s="29" t="s">
        <v>30</v>
      </c>
      <c r="L5" s="29" t="s">
        <v>31</v>
      </c>
      <c r="M5" s="29" t="s">
        <v>32</v>
      </c>
      <c r="N5" s="29" t="s">
        <v>6</v>
      </c>
      <c r="O5" s="29" t="s">
        <v>7</v>
      </c>
      <c r="P5" s="38" t="s">
        <v>53</v>
      </c>
      <c r="Q5" s="49" t="s">
        <v>61</v>
      </c>
    </row>
    <row r="6" spans="1:18" s="35" customFormat="1" ht="15.75">
      <c r="A6" s="30" t="s">
        <v>48</v>
      </c>
      <c r="B6" s="33">
        <f aca="true" t="shared" si="0" ref="B6:N6">SUM(B8:B9)</f>
        <v>283962</v>
      </c>
      <c r="C6" s="33">
        <f t="shared" si="0"/>
        <v>287296</v>
      </c>
      <c r="D6" s="33">
        <f t="shared" si="0"/>
        <v>246206</v>
      </c>
      <c r="E6" s="33">
        <f t="shared" si="0"/>
        <v>311564</v>
      </c>
      <c r="F6" s="33">
        <f t="shared" si="0"/>
        <v>328779</v>
      </c>
      <c r="G6" s="33">
        <f t="shared" si="0"/>
        <v>269402</v>
      </c>
      <c r="H6" s="33">
        <f t="shared" si="0"/>
        <v>218177</v>
      </c>
      <c r="I6" s="33">
        <f t="shared" si="0"/>
        <v>223354</v>
      </c>
      <c r="J6" s="33">
        <f t="shared" si="0"/>
        <v>275984</v>
      </c>
      <c r="K6" s="33">
        <f t="shared" si="0"/>
        <v>329908.24294599995</v>
      </c>
      <c r="L6" s="33">
        <f t="shared" si="0"/>
        <v>265569.8884342965</v>
      </c>
      <c r="M6" s="33">
        <f t="shared" si="0"/>
        <v>296239.0164005554</v>
      </c>
      <c r="N6" s="33">
        <f t="shared" si="0"/>
        <v>258550.6</v>
      </c>
      <c r="O6" s="33">
        <v>293179.05718749296</v>
      </c>
      <c r="P6" s="33">
        <v>240587.717611</v>
      </c>
      <c r="Q6" s="33">
        <v>305807.5661356986</v>
      </c>
      <c r="R6" s="59"/>
    </row>
    <row r="7" spans="1:18" ht="2.25" customHeight="1">
      <c r="A7" s="31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R7" s="59"/>
    </row>
    <row r="8" spans="1:19" ht="15">
      <c r="A8" s="121" t="s">
        <v>45</v>
      </c>
      <c r="B8" s="122">
        <v>153476</v>
      </c>
      <c r="C8" s="122">
        <v>154077</v>
      </c>
      <c r="D8" s="122">
        <v>136340</v>
      </c>
      <c r="E8" s="122">
        <v>153562</v>
      </c>
      <c r="F8" s="122">
        <v>150803</v>
      </c>
      <c r="G8" s="122">
        <v>132906</v>
      </c>
      <c r="H8" s="122">
        <v>124924</v>
      </c>
      <c r="I8" s="122">
        <v>128571</v>
      </c>
      <c r="J8" s="122">
        <v>137553</v>
      </c>
      <c r="K8" s="122">
        <v>147851.579436</v>
      </c>
      <c r="L8" s="122">
        <v>116693.33843429647</v>
      </c>
      <c r="M8" s="122">
        <f>+'[1]Area_Rend '!M104</f>
        <v>124651.66640055535</v>
      </c>
      <c r="N8" s="122">
        <v>115319.4</v>
      </c>
      <c r="O8" s="122">
        <v>126703.38218749296</v>
      </c>
      <c r="P8" s="122">
        <v>102701.70663599999</v>
      </c>
      <c r="Q8" s="122">
        <v>122313.6029256986</v>
      </c>
      <c r="R8" s="59"/>
      <c r="S8" s="43"/>
    </row>
    <row r="9" spans="1:19" ht="15.75" thickBot="1">
      <c r="A9" s="119" t="s">
        <v>46</v>
      </c>
      <c r="B9" s="120">
        <v>130486</v>
      </c>
      <c r="C9" s="120">
        <v>133219</v>
      </c>
      <c r="D9" s="120">
        <v>109866</v>
      </c>
      <c r="E9" s="120">
        <v>158002</v>
      </c>
      <c r="F9" s="120">
        <v>177976</v>
      </c>
      <c r="G9" s="120">
        <v>136496</v>
      </c>
      <c r="H9" s="120">
        <v>93253</v>
      </c>
      <c r="I9" s="120">
        <v>94783</v>
      </c>
      <c r="J9" s="120">
        <v>138431</v>
      </c>
      <c r="K9" s="120">
        <v>182056.66350999998</v>
      </c>
      <c r="L9" s="120">
        <v>148876.55</v>
      </c>
      <c r="M9" s="120">
        <f>+'[1]Area_Rend '!M105</f>
        <v>171587.35</v>
      </c>
      <c r="N9" s="120">
        <v>143231.2</v>
      </c>
      <c r="O9" s="120">
        <v>166475.675</v>
      </c>
      <c r="P9" s="120">
        <v>137886.010975</v>
      </c>
      <c r="Q9" s="120">
        <v>183493.96321</v>
      </c>
      <c r="R9" s="59"/>
      <c r="S9" s="43"/>
    </row>
    <row r="10" ht="13.5" thickTop="1">
      <c r="A10" s="25" t="s">
        <v>47</v>
      </c>
    </row>
    <row r="11" ht="12.75">
      <c r="A11" s="27"/>
    </row>
    <row r="12" ht="12.75">
      <c r="A12" s="25"/>
    </row>
    <row r="13" ht="12.75">
      <c r="A13" s="27"/>
    </row>
  </sheetData>
  <sheetProtection/>
  <mergeCells count="2">
    <mergeCell ref="A4:A5"/>
    <mergeCell ref="B4:Q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PageLayoutView="0" workbookViewId="0" topLeftCell="A1">
      <selection activeCell="C18" sqref="C18"/>
    </sheetView>
  </sheetViews>
  <sheetFormatPr defaultColWidth="11.421875" defaultRowHeight="15"/>
  <cols>
    <col min="1" max="1" width="22.140625" style="60" bestFit="1" customWidth="1"/>
    <col min="2" max="2" width="11.421875" style="60" customWidth="1"/>
    <col min="3" max="3" width="17.140625" style="60" customWidth="1"/>
    <col min="4" max="4" width="11.421875" style="60" customWidth="1"/>
    <col min="5" max="5" width="14.00390625" style="60" customWidth="1"/>
    <col min="6" max="6" width="15.7109375" style="60" customWidth="1"/>
    <col min="7" max="7" width="20.57421875" style="60" customWidth="1"/>
    <col min="8" max="16384" width="11.421875" style="60" customWidth="1"/>
  </cols>
  <sheetData>
    <row r="1" ht="15">
      <c r="A1" s="75" t="s">
        <v>90</v>
      </c>
    </row>
    <row r="2" ht="15">
      <c r="A2" s="75" t="s">
        <v>91</v>
      </c>
    </row>
    <row r="3" ht="15">
      <c r="A3" s="86" t="s">
        <v>92</v>
      </c>
    </row>
    <row r="4" ht="15">
      <c r="A4" s="86" t="s">
        <v>93</v>
      </c>
    </row>
    <row r="5" spans="1:7" ht="15.75" thickBot="1">
      <c r="A5" s="126"/>
      <c r="B5" s="127"/>
      <c r="C5" s="127"/>
      <c r="D5" s="127"/>
      <c r="E5" s="127"/>
      <c r="F5" s="127"/>
      <c r="G5" s="127"/>
    </row>
    <row r="6" spans="1:7" ht="36.75" thickTop="1">
      <c r="A6" s="156" t="s">
        <v>69</v>
      </c>
      <c r="B6" s="125" t="s">
        <v>70</v>
      </c>
      <c r="C6" s="125" t="s">
        <v>71</v>
      </c>
      <c r="D6" s="125" t="s">
        <v>72</v>
      </c>
      <c r="E6" s="125" t="s">
        <v>73</v>
      </c>
      <c r="F6" s="125" t="s">
        <v>74</v>
      </c>
      <c r="G6" s="125" t="s">
        <v>75</v>
      </c>
    </row>
    <row r="7" spans="1:9" s="65" customFormat="1" ht="15.75" customHeight="1">
      <c r="A7" s="185" t="s">
        <v>76</v>
      </c>
      <c r="B7" s="61" t="s">
        <v>77</v>
      </c>
      <c r="C7" s="62">
        <v>75241787.83</v>
      </c>
      <c r="D7" s="63">
        <v>13763147.89</v>
      </c>
      <c r="E7" s="93">
        <f>+C7/D7</f>
        <v>5.466902516151048</v>
      </c>
      <c r="F7" s="63">
        <v>12925681.55</v>
      </c>
      <c r="G7" s="93">
        <f>+C7/F7</f>
        <v>5.821107965482872</v>
      </c>
      <c r="H7" s="64"/>
      <c r="I7" s="64"/>
    </row>
    <row r="8" spans="1:9" ht="15.75" customHeight="1">
      <c r="A8" s="187"/>
      <c r="B8" s="132" t="s">
        <v>78</v>
      </c>
      <c r="C8" s="133">
        <v>55972175.05</v>
      </c>
      <c r="D8" s="134">
        <v>10848859.85</v>
      </c>
      <c r="E8" s="135">
        <f aca="true" t="shared" si="0" ref="E8:E33">+C8/D8</f>
        <v>5.159267962153645</v>
      </c>
      <c r="F8" s="134">
        <v>10105720.57</v>
      </c>
      <c r="G8" s="135">
        <f aca="true" t="shared" si="1" ref="G8:G33">+C8/F8</f>
        <v>5.538662449876149</v>
      </c>
      <c r="H8" s="69"/>
      <c r="I8" s="69"/>
    </row>
    <row r="9" spans="1:9" ht="15">
      <c r="A9" s="186"/>
      <c r="B9" s="70" t="s">
        <v>79</v>
      </c>
      <c r="C9" s="71">
        <v>19269612.78</v>
      </c>
      <c r="D9" s="72">
        <v>2914288.05</v>
      </c>
      <c r="E9" s="94">
        <f t="shared" si="0"/>
        <v>6.612116732935855</v>
      </c>
      <c r="F9" s="72">
        <v>2819960.98</v>
      </c>
      <c r="G9" s="94">
        <f t="shared" si="1"/>
        <v>6.833290572694379</v>
      </c>
      <c r="H9" s="69"/>
      <c r="I9" s="69"/>
    </row>
    <row r="10" spans="1:9" ht="15">
      <c r="A10" s="185" t="s">
        <v>80</v>
      </c>
      <c r="B10" s="132" t="s">
        <v>77</v>
      </c>
      <c r="C10" s="133">
        <v>9803104.91</v>
      </c>
      <c r="D10" s="134">
        <v>1914028.97</v>
      </c>
      <c r="E10" s="136">
        <f t="shared" si="0"/>
        <v>5.121711877746553</v>
      </c>
      <c r="F10" s="134">
        <v>1857017.68</v>
      </c>
      <c r="G10" s="136">
        <f t="shared" si="1"/>
        <v>5.278950769063222</v>
      </c>
      <c r="H10" s="69"/>
      <c r="I10" s="69"/>
    </row>
    <row r="11" spans="1:9" ht="15">
      <c r="A11" s="187"/>
      <c r="B11" s="61" t="s">
        <v>78</v>
      </c>
      <c r="C11" s="66">
        <v>6976476.53</v>
      </c>
      <c r="D11" s="67">
        <v>1513495.92</v>
      </c>
      <c r="E11" s="88">
        <f t="shared" si="0"/>
        <v>4.609511289597663</v>
      </c>
      <c r="F11" s="67">
        <v>1465427.43</v>
      </c>
      <c r="G11" s="88">
        <f t="shared" si="1"/>
        <v>4.760711030228225</v>
      </c>
      <c r="H11" s="69"/>
      <c r="I11" s="69"/>
    </row>
    <row r="12" spans="1:9" ht="15">
      <c r="A12" s="186"/>
      <c r="B12" s="137" t="s">
        <v>79</v>
      </c>
      <c r="C12" s="138">
        <v>2826628.38</v>
      </c>
      <c r="D12" s="139">
        <v>400533.05</v>
      </c>
      <c r="E12" s="140">
        <f t="shared" si="0"/>
        <v>7.057166393634683</v>
      </c>
      <c r="F12" s="139">
        <v>391590.26</v>
      </c>
      <c r="G12" s="140">
        <f t="shared" si="1"/>
        <v>7.21833168169198</v>
      </c>
      <c r="H12" s="69"/>
      <c r="I12" s="69"/>
    </row>
    <row r="13" spans="1:9" ht="15">
      <c r="A13" s="185" t="s">
        <v>81</v>
      </c>
      <c r="B13" s="61" t="s">
        <v>77</v>
      </c>
      <c r="C13" s="66">
        <v>20197853.84</v>
      </c>
      <c r="D13" s="67">
        <v>2568353.69</v>
      </c>
      <c r="E13" s="88">
        <f t="shared" si="0"/>
        <v>7.8641247576769695</v>
      </c>
      <c r="F13" s="67">
        <v>2436976.5</v>
      </c>
      <c r="G13" s="88">
        <f t="shared" si="1"/>
        <v>8.28807903564109</v>
      </c>
      <c r="H13" s="69"/>
      <c r="I13" s="69"/>
    </row>
    <row r="14" spans="1:9" ht="15">
      <c r="A14" s="187"/>
      <c r="B14" s="132" t="s">
        <v>78</v>
      </c>
      <c r="C14" s="133">
        <v>14224232.24</v>
      </c>
      <c r="D14" s="134">
        <v>1914759.36</v>
      </c>
      <c r="E14" s="136">
        <f t="shared" si="0"/>
        <v>7.4287310129665585</v>
      </c>
      <c r="F14" s="134">
        <v>1804771.09</v>
      </c>
      <c r="G14" s="136">
        <f t="shared" si="1"/>
        <v>7.8814606011890405</v>
      </c>
      <c r="H14" s="69"/>
      <c r="I14" s="69"/>
    </row>
    <row r="15" spans="1:9" ht="15">
      <c r="A15" s="186"/>
      <c r="B15" s="70" t="s">
        <v>79</v>
      </c>
      <c r="C15" s="71">
        <v>5973621.6</v>
      </c>
      <c r="D15" s="72">
        <v>653594.33</v>
      </c>
      <c r="E15" s="89">
        <f t="shared" si="0"/>
        <v>9.139647218175837</v>
      </c>
      <c r="F15" s="72">
        <v>632205.41</v>
      </c>
      <c r="G15" s="89">
        <f t="shared" si="1"/>
        <v>9.448861881773519</v>
      </c>
      <c r="H15" s="69"/>
      <c r="I15" s="69"/>
    </row>
    <row r="16" spans="1:9" ht="15">
      <c r="A16" s="185" t="s">
        <v>82</v>
      </c>
      <c r="B16" s="132" t="s">
        <v>77</v>
      </c>
      <c r="C16" s="133">
        <v>10915655.14</v>
      </c>
      <c r="D16" s="134">
        <v>2421945.13</v>
      </c>
      <c r="E16" s="136">
        <f t="shared" si="0"/>
        <v>4.506978710950401</v>
      </c>
      <c r="F16" s="134">
        <v>2271807.57</v>
      </c>
      <c r="G16" s="136">
        <f t="shared" si="1"/>
        <v>4.804832629376264</v>
      </c>
      <c r="H16" s="69"/>
      <c r="I16" s="69"/>
    </row>
    <row r="17" spans="1:9" ht="15">
      <c r="A17" s="186"/>
      <c r="B17" s="70" t="s">
        <v>78</v>
      </c>
      <c r="C17" s="71">
        <v>10915655.14</v>
      </c>
      <c r="D17" s="72">
        <v>2421945.13</v>
      </c>
      <c r="E17" s="89">
        <f t="shared" si="0"/>
        <v>4.506978710950401</v>
      </c>
      <c r="F17" s="72">
        <v>2271807.57</v>
      </c>
      <c r="G17" s="89">
        <f t="shared" si="1"/>
        <v>4.804832629376264</v>
      </c>
      <c r="H17" s="69"/>
      <c r="I17" s="69"/>
    </row>
    <row r="18" spans="1:9" ht="15">
      <c r="A18" s="185" t="s">
        <v>83</v>
      </c>
      <c r="B18" s="132" t="s">
        <v>77</v>
      </c>
      <c r="C18" s="133">
        <v>8290122.69</v>
      </c>
      <c r="D18" s="134">
        <v>1654779.6</v>
      </c>
      <c r="E18" s="136">
        <f t="shared" si="0"/>
        <v>5.009804743785819</v>
      </c>
      <c r="F18" s="134">
        <v>1526388.58</v>
      </c>
      <c r="G18" s="136">
        <f t="shared" si="1"/>
        <v>5.4312006776151325</v>
      </c>
      <c r="H18" s="69"/>
      <c r="I18" s="69"/>
    </row>
    <row r="19" spans="1:9" ht="15">
      <c r="A19" s="187"/>
      <c r="B19" s="61" t="s">
        <v>78</v>
      </c>
      <c r="C19" s="66">
        <v>5557699.31</v>
      </c>
      <c r="D19" s="67">
        <v>1197101.95</v>
      </c>
      <c r="E19" s="88">
        <f t="shared" si="0"/>
        <v>4.642628232290491</v>
      </c>
      <c r="F19" s="67">
        <v>1088377.37</v>
      </c>
      <c r="G19" s="88">
        <f t="shared" si="1"/>
        <v>5.106408368266605</v>
      </c>
      <c r="H19" s="69"/>
      <c r="I19" s="69"/>
    </row>
    <row r="20" spans="1:9" ht="15">
      <c r="A20" s="186"/>
      <c r="B20" s="137" t="s">
        <v>79</v>
      </c>
      <c r="C20" s="138">
        <v>2732423.38</v>
      </c>
      <c r="D20" s="139">
        <v>457677.65</v>
      </c>
      <c r="E20" s="140">
        <f t="shared" si="0"/>
        <v>5.970191858833394</v>
      </c>
      <c r="F20" s="139">
        <v>438011.2</v>
      </c>
      <c r="G20" s="140">
        <f t="shared" si="1"/>
        <v>6.238250026483341</v>
      </c>
      <c r="H20" s="69"/>
      <c r="I20" s="69"/>
    </row>
    <row r="21" spans="1:9" ht="15">
      <c r="A21" s="185" t="s">
        <v>84</v>
      </c>
      <c r="B21" s="61" t="s">
        <v>77</v>
      </c>
      <c r="C21" s="66">
        <v>10322971.71</v>
      </c>
      <c r="D21" s="67">
        <v>2507081.26</v>
      </c>
      <c r="E21" s="88">
        <f t="shared" si="0"/>
        <v>4.117525775770029</v>
      </c>
      <c r="F21" s="67">
        <v>2311100.94</v>
      </c>
      <c r="G21" s="88">
        <f t="shared" si="1"/>
        <v>4.466690109173683</v>
      </c>
      <c r="H21" s="69"/>
      <c r="I21" s="69"/>
    </row>
    <row r="22" spans="1:9" ht="15">
      <c r="A22" s="187"/>
      <c r="B22" s="132" t="s">
        <v>78</v>
      </c>
      <c r="C22" s="133">
        <v>7354537.03</v>
      </c>
      <c r="D22" s="134">
        <v>1810232.94</v>
      </c>
      <c r="E22" s="136">
        <f t="shared" si="0"/>
        <v>4.06275726592402</v>
      </c>
      <c r="F22" s="134">
        <v>1633571.41</v>
      </c>
      <c r="G22" s="136">
        <f t="shared" si="1"/>
        <v>4.502121538721102</v>
      </c>
      <c r="H22" s="69"/>
      <c r="I22" s="69"/>
    </row>
    <row r="23" spans="1:9" ht="15">
      <c r="A23" s="186"/>
      <c r="B23" s="70" t="s">
        <v>79</v>
      </c>
      <c r="C23" s="71">
        <v>2968434.68</v>
      </c>
      <c r="D23" s="72">
        <v>696848.31</v>
      </c>
      <c r="E23" s="89">
        <f t="shared" si="0"/>
        <v>4.259800357412074</v>
      </c>
      <c r="F23" s="72">
        <v>677529.52</v>
      </c>
      <c r="G23" s="89">
        <f t="shared" si="1"/>
        <v>4.381262502038288</v>
      </c>
      <c r="H23" s="69"/>
      <c r="I23" s="69"/>
    </row>
    <row r="24" spans="1:9" ht="15">
      <c r="A24" s="185" t="s">
        <v>85</v>
      </c>
      <c r="B24" s="132" t="s">
        <v>77</v>
      </c>
      <c r="C24" s="133">
        <v>977261.44</v>
      </c>
      <c r="D24" s="134">
        <v>224079.03</v>
      </c>
      <c r="E24" s="136">
        <f t="shared" si="0"/>
        <v>4.361235587283647</v>
      </c>
      <c r="F24" s="134">
        <v>204550.91</v>
      </c>
      <c r="G24" s="136">
        <f t="shared" si="1"/>
        <v>4.777595171783885</v>
      </c>
      <c r="H24" s="69"/>
      <c r="I24" s="69"/>
    </row>
    <row r="25" spans="1:9" ht="15">
      <c r="A25" s="186"/>
      <c r="B25" s="70" t="s">
        <v>78</v>
      </c>
      <c r="C25" s="71">
        <v>977261.44</v>
      </c>
      <c r="D25" s="72">
        <v>224079.03</v>
      </c>
      <c r="E25" s="89">
        <f t="shared" si="0"/>
        <v>4.361235587283647</v>
      </c>
      <c r="F25" s="72">
        <v>204550.91</v>
      </c>
      <c r="G25" s="89">
        <f t="shared" si="1"/>
        <v>4.777595171783885</v>
      </c>
      <c r="H25" s="69"/>
      <c r="I25" s="69"/>
    </row>
    <row r="26" spans="1:9" ht="15">
      <c r="A26" s="185" t="s">
        <v>86</v>
      </c>
      <c r="B26" s="132" t="s">
        <v>77</v>
      </c>
      <c r="C26" s="133">
        <v>6348929.53</v>
      </c>
      <c r="D26" s="134">
        <v>1020138.15</v>
      </c>
      <c r="E26" s="136">
        <f t="shared" si="0"/>
        <v>6.223597784280492</v>
      </c>
      <c r="F26" s="134">
        <v>964007.02</v>
      </c>
      <c r="G26" s="136">
        <f t="shared" si="1"/>
        <v>6.58597852326843</v>
      </c>
      <c r="H26" s="69"/>
      <c r="I26" s="69"/>
    </row>
    <row r="27" spans="1:9" ht="15">
      <c r="A27" s="187"/>
      <c r="B27" s="61" t="s">
        <v>78</v>
      </c>
      <c r="C27" s="66">
        <v>2803995.59</v>
      </c>
      <c r="D27" s="67">
        <v>485783.04</v>
      </c>
      <c r="E27" s="88">
        <f t="shared" si="0"/>
        <v>5.772115037198499</v>
      </c>
      <c r="F27" s="67">
        <v>445465</v>
      </c>
      <c r="G27" s="88">
        <f t="shared" si="1"/>
        <v>6.294536248639062</v>
      </c>
      <c r="H27" s="69"/>
      <c r="I27" s="69"/>
    </row>
    <row r="28" spans="1:9" ht="15">
      <c r="A28" s="186"/>
      <c r="B28" s="137" t="s">
        <v>79</v>
      </c>
      <c r="C28" s="138">
        <v>3544933.94</v>
      </c>
      <c r="D28" s="139">
        <v>534355.11</v>
      </c>
      <c r="E28" s="140">
        <f t="shared" si="0"/>
        <v>6.6340414336077</v>
      </c>
      <c r="F28" s="139">
        <v>518542.02</v>
      </c>
      <c r="G28" s="140">
        <f t="shared" si="1"/>
        <v>6.836348460246288</v>
      </c>
      <c r="H28" s="69"/>
      <c r="I28" s="69"/>
    </row>
    <row r="29" spans="1:9" ht="15">
      <c r="A29" s="185" t="s">
        <v>87</v>
      </c>
      <c r="B29" s="61" t="s">
        <v>77</v>
      </c>
      <c r="C29" s="66">
        <v>95244.3</v>
      </c>
      <c r="D29" s="67">
        <v>16738.62</v>
      </c>
      <c r="E29" s="88">
        <f t="shared" si="0"/>
        <v>5.690092731658883</v>
      </c>
      <c r="F29" s="67">
        <v>13535.03</v>
      </c>
      <c r="G29" s="88">
        <f t="shared" si="1"/>
        <v>7.036873948561621</v>
      </c>
      <c r="H29" s="69"/>
      <c r="I29" s="69"/>
    </row>
    <row r="30" spans="1:9" ht="15">
      <c r="A30" s="186"/>
      <c r="B30" s="137" t="s">
        <v>78</v>
      </c>
      <c r="C30" s="138">
        <v>95244.3</v>
      </c>
      <c r="D30" s="139">
        <v>16738.62</v>
      </c>
      <c r="E30" s="140">
        <f t="shared" si="0"/>
        <v>5.690092731658883</v>
      </c>
      <c r="F30" s="139">
        <v>13535.03</v>
      </c>
      <c r="G30" s="140">
        <f t="shared" si="1"/>
        <v>7.036873948561621</v>
      </c>
      <c r="H30" s="69"/>
      <c r="I30" s="69"/>
    </row>
    <row r="31" spans="1:9" ht="15">
      <c r="A31" s="187" t="s">
        <v>88</v>
      </c>
      <c r="B31" s="77" t="s">
        <v>77</v>
      </c>
      <c r="C31" s="90">
        <v>8290644.27</v>
      </c>
      <c r="D31" s="91">
        <v>1436003.44</v>
      </c>
      <c r="E31" s="92">
        <f t="shared" si="0"/>
        <v>5.77341532691593</v>
      </c>
      <c r="F31" s="91">
        <v>1340297.32</v>
      </c>
      <c r="G31" s="92">
        <f t="shared" si="1"/>
        <v>6.185675481317831</v>
      </c>
      <c r="H31" s="69"/>
      <c r="I31" s="69"/>
    </row>
    <row r="32" spans="1:9" ht="15">
      <c r="A32" s="187"/>
      <c r="B32" s="132" t="s">
        <v>78</v>
      </c>
      <c r="C32" s="133">
        <v>7067073.48</v>
      </c>
      <c r="D32" s="134">
        <v>1264723.84</v>
      </c>
      <c r="E32" s="136">
        <f t="shared" si="0"/>
        <v>5.587839223462412</v>
      </c>
      <c r="F32" s="134">
        <v>1178214.75</v>
      </c>
      <c r="G32" s="136">
        <f t="shared" si="1"/>
        <v>5.998120020140641</v>
      </c>
      <c r="H32" s="69"/>
      <c r="I32" s="69"/>
    </row>
    <row r="33" spans="1:9" ht="15.75" thickBot="1">
      <c r="A33" s="188"/>
      <c r="B33" s="128" t="s">
        <v>79</v>
      </c>
      <c r="C33" s="129">
        <v>1223570.79</v>
      </c>
      <c r="D33" s="130">
        <v>171279.6</v>
      </c>
      <c r="E33" s="131">
        <f t="shared" si="0"/>
        <v>7.143704153909748</v>
      </c>
      <c r="F33" s="130">
        <v>162082.57</v>
      </c>
      <c r="G33" s="131">
        <f t="shared" si="1"/>
        <v>7.549058421272565</v>
      </c>
      <c r="H33" s="69"/>
      <c r="I33" s="69"/>
    </row>
    <row r="34" spans="1:9" ht="15.75" thickTop="1">
      <c r="A34" s="87" t="s">
        <v>94</v>
      </c>
      <c r="I34" s="69"/>
    </row>
    <row r="35" ht="15">
      <c r="A35" s="74" t="s">
        <v>89</v>
      </c>
    </row>
  </sheetData>
  <sheetProtection/>
  <mergeCells count="10">
    <mergeCell ref="A24:A25"/>
    <mergeCell ref="A26:A28"/>
    <mergeCell ref="A29:A30"/>
    <mergeCell ref="A31:A33"/>
    <mergeCell ref="A7:A9"/>
    <mergeCell ref="A10:A12"/>
    <mergeCell ref="A13:A15"/>
    <mergeCell ref="A16:A17"/>
    <mergeCell ref="A18:A20"/>
    <mergeCell ref="A21:A2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PageLayoutView="0" workbookViewId="0" topLeftCell="A1">
      <selection activeCell="G2" sqref="G2"/>
    </sheetView>
  </sheetViews>
  <sheetFormatPr defaultColWidth="11.421875" defaultRowHeight="15"/>
  <cols>
    <col min="1" max="1" width="19.00390625" style="36" customWidth="1"/>
    <col min="2" max="2" width="13.7109375" style="36" customWidth="1"/>
    <col min="3" max="3" width="15.421875" style="76" customWidth="1"/>
    <col min="4" max="4" width="17.00390625" style="76" customWidth="1"/>
    <col min="5" max="5" width="12.7109375" style="76" customWidth="1"/>
    <col min="6" max="6" width="22.00390625" style="76" customWidth="1"/>
    <col min="7" max="7" width="23.00390625" style="76" customWidth="1"/>
    <col min="8" max="16384" width="11.421875" style="36" customWidth="1"/>
  </cols>
  <sheetData>
    <row r="1" ht="12.75">
      <c r="A1" s="86" t="s">
        <v>110</v>
      </c>
    </row>
    <row r="2" ht="12.75">
      <c r="A2" s="86" t="s">
        <v>92</v>
      </c>
    </row>
    <row r="3" ht="12.75">
      <c r="A3" s="86" t="s">
        <v>93</v>
      </c>
    </row>
    <row r="4" spans="1:7" ht="13.5" thickBot="1">
      <c r="A4" s="118"/>
      <c r="B4" s="118"/>
      <c r="C4" s="143"/>
      <c r="D4" s="143"/>
      <c r="E4" s="143"/>
      <c r="F4" s="143"/>
      <c r="G4" s="143"/>
    </row>
    <row r="5" spans="1:7" ht="51.75" customHeight="1" thickTop="1">
      <c r="A5" s="141" t="s">
        <v>95</v>
      </c>
      <c r="B5" s="141" t="s">
        <v>70</v>
      </c>
      <c r="C5" s="141" t="s">
        <v>71</v>
      </c>
      <c r="D5" s="141" t="s">
        <v>96</v>
      </c>
      <c r="E5" s="141" t="s">
        <v>97</v>
      </c>
      <c r="F5" s="141" t="s">
        <v>98</v>
      </c>
      <c r="G5" s="142" t="s">
        <v>99</v>
      </c>
    </row>
    <row r="6" spans="1:9" s="37" customFormat="1" ht="12.75">
      <c r="A6" s="189" t="s">
        <v>100</v>
      </c>
      <c r="B6" s="77" t="s">
        <v>77</v>
      </c>
      <c r="C6" s="78">
        <v>75241787.83</v>
      </c>
      <c r="D6" s="78">
        <v>47203829</v>
      </c>
      <c r="E6" s="79">
        <f aca="true" t="shared" si="0" ref="E6:E32">+C6/D6</f>
        <v>1.5939763664087505</v>
      </c>
      <c r="F6" s="78">
        <v>45837050.01</v>
      </c>
      <c r="G6" s="79">
        <f aca="true" t="shared" si="1" ref="G6:G32">+C6/F6</f>
        <v>1.641505895636498</v>
      </c>
      <c r="H6" s="80"/>
      <c r="I6" s="80"/>
    </row>
    <row r="7" spans="1:9" ht="12.75">
      <c r="A7" s="190"/>
      <c r="B7" s="147" t="s">
        <v>78</v>
      </c>
      <c r="C7" s="148">
        <v>55972175.05</v>
      </c>
      <c r="D7" s="148">
        <v>36479125</v>
      </c>
      <c r="E7" s="149">
        <f t="shared" si="0"/>
        <v>1.5343617767695907</v>
      </c>
      <c r="F7" s="148">
        <v>35255084.79</v>
      </c>
      <c r="G7" s="149">
        <f t="shared" si="1"/>
        <v>1.587634106779296</v>
      </c>
      <c r="H7" s="83"/>
      <c r="I7" s="83"/>
    </row>
    <row r="8" spans="1:9" ht="12.75">
      <c r="A8" s="191"/>
      <c r="B8" s="84" t="s">
        <v>79</v>
      </c>
      <c r="C8" s="85">
        <v>19269612.78</v>
      </c>
      <c r="D8" s="85">
        <v>10724704</v>
      </c>
      <c r="E8" s="73">
        <f t="shared" si="0"/>
        <v>1.7967500809346348</v>
      </c>
      <c r="F8" s="85">
        <v>10581965.23</v>
      </c>
      <c r="G8" s="73">
        <f t="shared" si="1"/>
        <v>1.820986212028973</v>
      </c>
      <c r="H8" s="83"/>
      <c r="I8" s="83"/>
    </row>
    <row r="9" spans="1:9" s="37" customFormat="1" ht="12.75">
      <c r="A9" s="189" t="s">
        <v>101</v>
      </c>
      <c r="B9" s="150" t="s">
        <v>77</v>
      </c>
      <c r="C9" s="151">
        <v>20197853.84</v>
      </c>
      <c r="D9" s="151">
        <v>10260978</v>
      </c>
      <c r="E9" s="152">
        <f t="shared" si="0"/>
        <v>1.9684141063356728</v>
      </c>
      <c r="F9" s="151">
        <v>10056800.78</v>
      </c>
      <c r="G9" s="152">
        <f t="shared" si="1"/>
        <v>2.008377642338064</v>
      </c>
      <c r="H9" s="80"/>
      <c r="I9" s="80"/>
    </row>
    <row r="10" spans="1:9" ht="12.75">
      <c r="A10" s="190"/>
      <c r="B10" s="81" t="s">
        <v>78</v>
      </c>
      <c r="C10" s="82">
        <v>14224232.24</v>
      </c>
      <c r="D10" s="82">
        <v>7585565</v>
      </c>
      <c r="E10" s="68">
        <f t="shared" si="0"/>
        <v>1.875171096681658</v>
      </c>
      <c r="F10" s="82">
        <v>7415863.74</v>
      </c>
      <c r="G10" s="68">
        <f t="shared" si="1"/>
        <v>1.9180816609772282</v>
      </c>
      <c r="H10" s="83"/>
      <c r="I10" s="83"/>
    </row>
    <row r="11" spans="1:9" ht="12.75">
      <c r="A11" s="191"/>
      <c r="B11" s="153" t="s">
        <v>79</v>
      </c>
      <c r="C11" s="154">
        <v>5973621.6</v>
      </c>
      <c r="D11" s="154">
        <v>2675413</v>
      </c>
      <c r="E11" s="155">
        <f t="shared" si="0"/>
        <v>2.232784844807138</v>
      </c>
      <c r="F11" s="154">
        <v>2640937.03</v>
      </c>
      <c r="G11" s="155">
        <f t="shared" si="1"/>
        <v>2.261932614122193</v>
      </c>
      <c r="H11" s="83"/>
      <c r="I11" s="83"/>
    </row>
    <row r="12" spans="1:9" s="37" customFormat="1" ht="12.75">
      <c r="A12" s="189" t="s">
        <v>102</v>
      </c>
      <c r="B12" s="77" t="s">
        <v>77</v>
      </c>
      <c r="C12" s="78">
        <v>10915655.14</v>
      </c>
      <c r="D12" s="78">
        <v>7785965</v>
      </c>
      <c r="E12" s="79">
        <f t="shared" si="0"/>
        <v>1.4019656060616765</v>
      </c>
      <c r="F12" s="78">
        <v>7514838.13</v>
      </c>
      <c r="G12" s="79">
        <f t="shared" si="1"/>
        <v>1.4525469412872105</v>
      </c>
      <c r="H12" s="80"/>
      <c r="I12" s="80"/>
    </row>
    <row r="13" spans="1:9" ht="12.75">
      <c r="A13" s="191"/>
      <c r="B13" s="153" t="s">
        <v>78</v>
      </c>
      <c r="C13" s="154">
        <v>10915655.14</v>
      </c>
      <c r="D13" s="154">
        <v>7785965</v>
      </c>
      <c r="E13" s="155">
        <f t="shared" si="0"/>
        <v>1.4019656060616765</v>
      </c>
      <c r="F13" s="154">
        <v>7514838.13</v>
      </c>
      <c r="G13" s="155">
        <f t="shared" si="1"/>
        <v>1.4525469412872105</v>
      </c>
      <c r="H13" s="83"/>
      <c r="I13" s="83"/>
    </row>
    <row r="14" spans="1:9" s="37" customFormat="1" ht="12.75">
      <c r="A14" s="189" t="s">
        <v>103</v>
      </c>
      <c r="B14" s="77" t="s">
        <v>77</v>
      </c>
      <c r="C14" s="78">
        <v>10322971.71</v>
      </c>
      <c r="D14" s="78">
        <v>8272483</v>
      </c>
      <c r="E14" s="79">
        <f t="shared" si="0"/>
        <v>1.2478685915703909</v>
      </c>
      <c r="F14" s="78">
        <v>7958136.49</v>
      </c>
      <c r="G14" s="79">
        <f t="shared" si="1"/>
        <v>1.297159419541446</v>
      </c>
      <c r="H14" s="80"/>
      <c r="I14" s="80"/>
    </row>
    <row r="15" spans="1:9" ht="12.75">
      <c r="A15" s="190"/>
      <c r="B15" s="147" t="s">
        <v>78</v>
      </c>
      <c r="C15" s="148">
        <v>7354537.03</v>
      </c>
      <c r="D15" s="148">
        <v>5815850</v>
      </c>
      <c r="E15" s="149">
        <f t="shared" si="0"/>
        <v>1.2645678671217448</v>
      </c>
      <c r="F15" s="148">
        <v>5534526.21</v>
      </c>
      <c r="G15" s="149">
        <f t="shared" si="1"/>
        <v>1.3288467252556384</v>
      </c>
      <c r="H15" s="83"/>
      <c r="I15" s="83"/>
    </row>
    <row r="16" spans="1:9" ht="12.75">
      <c r="A16" s="191"/>
      <c r="B16" s="84" t="s">
        <v>79</v>
      </c>
      <c r="C16" s="85">
        <v>2968434.68</v>
      </c>
      <c r="D16" s="85">
        <v>2456633</v>
      </c>
      <c r="E16" s="73">
        <f t="shared" si="0"/>
        <v>1.2083346108270956</v>
      </c>
      <c r="F16" s="85">
        <v>2423610.28</v>
      </c>
      <c r="G16" s="73">
        <f t="shared" si="1"/>
        <v>1.2247986833922822</v>
      </c>
      <c r="H16" s="83"/>
      <c r="I16" s="83"/>
    </row>
    <row r="17" spans="1:9" s="37" customFormat="1" ht="12.75">
      <c r="A17" s="189" t="s">
        <v>104</v>
      </c>
      <c r="B17" s="150" t="s">
        <v>77</v>
      </c>
      <c r="C17" s="151">
        <v>9803104.91</v>
      </c>
      <c r="D17" s="151">
        <v>6397652</v>
      </c>
      <c r="E17" s="152">
        <f t="shared" si="0"/>
        <v>1.5322973037608172</v>
      </c>
      <c r="F17" s="151">
        <v>6289685.96</v>
      </c>
      <c r="G17" s="152">
        <f t="shared" si="1"/>
        <v>1.5586000592627363</v>
      </c>
      <c r="H17" s="80"/>
      <c r="I17" s="80"/>
    </row>
    <row r="18" spans="1:9" ht="12.75">
      <c r="A18" s="190"/>
      <c r="B18" s="81" t="s">
        <v>78</v>
      </c>
      <c r="C18" s="82">
        <v>6976476.53</v>
      </c>
      <c r="D18" s="82">
        <v>4996366</v>
      </c>
      <c r="E18" s="68">
        <f t="shared" si="0"/>
        <v>1.3963101442128139</v>
      </c>
      <c r="F18" s="82">
        <v>4899975.74</v>
      </c>
      <c r="G18" s="68">
        <f t="shared" si="1"/>
        <v>1.423777769560957</v>
      </c>
      <c r="H18" s="83"/>
      <c r="I18" s="83"/>
    </row>
    <row r="19" spans="1:9" ht="12.75">
      <c r="A19" s="191"/>
      <c r="B19" s="153" t="s">
        <v>79</v>
      </c>
      <c r="C19" s="154">
        <v>2826628.38</v>
      </c>
      <c r="D19" s="154">
        <v>1401286</v>
      </c>
      <c r="E19" s="155">
        <f t="shared" si="0"/>
        <v>2.0171673591258314</v>
      </c>
      <c r="F19" s="154">
        <v>1389710.22</v>
      </c>
      <c r="G19" s="155">
        <f t="shared" si="1"/>
        <v>2.0339696285747975</v>
      </c>
      <c r="H19" s="83"/>
      <c r="I19" s="83"/>
    </row>
    <row r="20" spans="1:9" s="37" customFormat="1" ht="12.75">
      <c r="A20" s="189" t="s">
        <v>105</v>
      </c>
      <c r="B20" s="77" t="s">
        <v>77</v>
      </c>
      <c r="C20" s="78">
        <v>8290122.69</v>
      </c>
      <c r="D20" s="78">
        <v>5519844</v>
      </c>
      <c r="E20" s="79">
        <f t="shared" si="0"/>
        <v>1.5018762649814017</v>
      </c>
      <c r="F20" s="78">
        <v>5328900.81</v>
      </c>
      <c r="G20" s="79">
        <f t="shared" si="1"/>
        <v>1.5556909361951514</v>
      </c>
      <c r="H20" s="80"/>
      <c r="I20" s="80"/>
    </row>
    <row r="21" spans="1:9" ht="12.75">
      <c r="A21" s="190"/>
      <c r="B21" s="147" t="s">
        <v>78</v>
      </c>
      <c r="C21" s="148">
        <v>5557699.31</v>
      </c>
      <c r="D21" s="148">
        <v>3865122</v>
      </c>
      <c r="E21" s="149">
        <f t="shared" si="0"/>
        <v>1.4379104488810444</v>
      </c>
      <c r="F21" s="148">
        <v>3699016.38</v>
      </c>
      <c r="G21" s="149">
        <f t="shared" si="1"/>
        <v>1.502480318835463</v>
      </c>
      <c r="H21" s="83"/>
      <c r="I21" s="83"/>
    </row>
    <row r="22" spans="1:9" ht="12.75">
      <c r="A22" s="191"/>
      <c r="B22" s="84" t="s">
        <v>79</v>
      </c>
      <c r="C22" s="85">
        <v>2732423.38</v>
      </c>
      <c r="D22" s="85">
        <v>1654722</v>
      </c>
      <c r="E22" s="73">
        <f t="shared" si="0"/>
        <v>1.6512884822949112</v>
      </c>
      <c r="F22" s="85">
        <v>1629884.42</v>
      </c>
      <c r="G22" s="73">
        <f t="shared" si="1"/>
        <v>1.6764522357971863</v>
      </c>
      <c r="H22" s="83"/>
      <c r="I22" s="83"/>
    </row>
    <row r="23" spans="1:9" s="37" customFormat="1" ht="12.75">
      <c r="A23" s="189" t="s">
        <v>106</v>
      </c>
      <c r="B23" s="150" t="s">
        <v>77</v>
      </c>
      <c r="C23" s="151">
        <v>6348929.53</v>
      </c>
      <c r="D23" s="151">
        <v>3594633</v>
      </c>
      <c r="E23" s="152">
        <f t="shared" si="0"/>
        <v>1.7662246827422996</v>
      </c>
      <c r="F23" s="151">
        <v>3507890.8</v>
      </c>
      <c r="G23" s="152">
        <f t="shared" si="1"/>
        <v>1.8098994216125543</v>
      </c>
      <c r="H23" s="80"/>
      <c r="I23" s="80"/>
    </row>
    <row r="24" spans="1:9" ht="12.75">
      <c r="A24" s="190"/>
      <c r="B24" s="81" t="s">
        <v>78</v>
      </c>
      <c r="C24" s="82">
        <v>2803995.59</v>
      </c>
      <c r="D24" s="82">
        <v>1636405</v>
      </c>
      <c r="E24" s="68">
        <f t="shared" si="0"/>
        <v>1.7135095468420103</v>
      </c>
      <c r="F24" s="82">
        <v>1576172.95</v>
      </c>
      <c r="G24" s="68">
        <f t="shared" si="1"/>
        <v>1.778989792966565</v>
      </c>
      <c r="H24" s="83"/>
      <c r="I24" s="83"/>
    </row>
    <row r="25" spans="1:9" ht="12.75">
      <c r="A25" s="191"/>
      <c r="B25" s="153" t="s">
        <v>79</v>
      </c>
      <c r="C25" s="154">
        <v>3544933.94</v>
      </c>
      <c r="D25" s="154">
        <v>1958228</v>
      </c>
      <c r="E25" s="155">
        <f t="shared" si="0"/>
        <v>1.8102764029520566</v>
      </c>
      <c r="F25" s="154">
        <v>1931717.85</v>
      </c>
      <c r="G25" s="155">
        <f t="shared" si="1"/>
        <v>1.8351199374173612</v>
      </c>
      <c r="H25" s="83"/>
      <c r="I25" s="83"/>
    </row>
    <row r="26" spans="1:9" s="37" customFormat="1" ht="12.75">
      <c r="A26" s="189" t="s">
        <v>107</v>
      </c>
      <c r="B26" s="77" t="s">
        <v>77</v>
      </c>
      <c r="C26" s="78">
        <v>8290644.27</v>
      </c>
      <c r="D26" s="78">
        <v>4578544</v>
      </c>
      <c r="E26" s="79">
        <f t="shared" si="0"/>
        <v>1.8107599861440666</v>
      </c>
      <c r="F26" s="78">
        <v>4427481.8</v>
      </c>
      <c r="G26" s="79">
        <f t="shared" si="1"/>
        <v>1.8725416940166755</v>
      </c>
      <c r="H26" s="80"/>
      <c r="I26" s="80"/>
    </row>
    <row r="27" spans="1:9" ht="12.75">
      <c r="A27" s="190"/>
      <c r="B27" s="147" t="s">
        <v>78</v>
      </c>
      <c r="C27" s="148">
        <v>7067073.48</v>
      </c>
      <c r="D27" s="148">
        <v>4000122</v>
      </c>
      <c r="E27" s="149">
        <f t="shared" si="0"/>
        <v>1.7667144852082013</v>
      </c>
      <c r="F27" s="148">
        <v>3861376.38</v>
      </c>
      <c r="G27" s="149">
        <f t="shared" si="1"/>
        <v>1.8301954496339465</v>
      </c>
      <c r="H27" s="83"/>
      <c r="I27" s="83"/>
    </row>
    <row r="28" spans="1:9" ht="12.75">
      <c r="A28" s="191"/>
      <c r="B28" s="84" t="s">
        <v>79</v>
      </c>
      <c r="C28" s="85">
        <v>1223570.79</v>
      </c>
      <c r="D28" s="85">
        <v>578422</v>
      </c>
      <c r="E28" s="73">
        <f t="shared" si="0"/>
        <v>2.1153600485458712</v>
      </c>
      <c r="F28" s="85">
        <v>566105.42</v>
      </c>
      <c r="G28" s="73">
        <f t="shared" si="1"/>
        <v>2.1613832808737286</v>
      </c>
      <c r="H28" s="83"/>
      <c r="I28" s="83"/>
    </row>
    <row r="29" spans="1:9" s="37" customFormat="1" ht="12.75" customHeight="1">
      <c r="A29" s="189" t="s">
        <v>108</v>
      </c>
      <c r="B29" s="150" t="s">
        <v>77</v>
      </c>
      <c r="C29" s="151">
        <v>977261.44</v>
      </c>
      <c r="D29" s="151">
        <v>741346</v>
      </c>
      <c r="E29" s="152">
        <f t="shared" si="0"/>
        <v>1.3182258216811042</v>
      </c>
      <c r="F29" s="151">
        <v>705669.52</v>
      </c>
      <c r="G29" s="152">
        <f t="shared" si="1"/>
        <v>1.3848712638176577</v>
      </c>
      <c r="H29" s="80"/>
      <c r="I29" s="80"/>
    </row>
    <row r="30" spans="1:9" ht="12.75">
      <c r="A30" s="191"/>
      <c r="B30" s="81" t="s">
        <v>78</v>
      </c>
      <c r="C30" s="82">
        <v>977261.44</v>
      </c>
      <c r="D30" s="82">
        <v>741346</v>
      </c>
      <c r="E30" s="68">
        <f t="shared" si="0"/>
        <v>1.3182258216811042</v>
      </c>
      <c r="F30" s="82">
        <v>705669.52</v>
      </c>
      <c r="G30" s="68">
        <f t="shared" si="1"/>
        <v>1.3848712638176577</v>
      </c>
      <c r="H30" s="83"/>
      <c r="I30" s="83"/>
    </row>
    <row r="31" spans="1:9" s="37" customFormat="1" ht="12.75">
      <c r="A31" s="189" t="s">
        <v>109</v>
      </c>
      <c r="B31" s="150" t="s">
        <v>77</v>
      </c>
      <c r="C31" s="151">
        <v>95244.3</v>
      </c>
      <c r="D31" s="151">
        <v>52384</v>
      </c>
      <c r="E31" s="152">
        <f t="shared" si="0"/>
        <v>1.8181944868662188</v>
      </c>
      <c r="F31" s="151">
        <v>47645.73</v>
      </c>
      <c r="G31" s="152">
        <f t="shared" si="1"/>
        <v>1.9990101946176497</v>
      </c>
      <c r="H31" s="80"/>
      <c r="I31" s="80"/>
    </row>
    <row r="32" spans="1:9" ht="13.5" thickBot="1">
      <c r="A32" s="192"/>
      <c r="B32" s="144" t="s">
        <v>78</v>
      </c>
      <c r="C32" s="145">
        <v>95244.3</v>
      </c>
      <c r="D32" s="145">
        <v>52384</v>
      </c>
      <c r="E32" s="146">
        <f t="shared" si="0"/>
        <v>1.8181944868662188</v>
      </c>
      <c r="F32" s="145">
        <v>47645.73</v>
      </c>
      <c r="G32" s="146">
        <f t="shared" si="1"/>
        <v>1.9990101946176497</v>
      </c>
      <c r="H32" s="83"/>
      <c r="I32" s="83"/>
    </row>
    <row r="33" spans="1:9" ht="13.5" thickTop="1">
      <c r="A33" s="87" t="s">
        <v>94</v>
      </c>
      <c r="I33" s="83"/>
    </row>
    <row r="34" ht="12.75">
      <c r="A34" s="74" t="s">
        <v>89</v>
      </c>
    </row>
  </sheetData>
  <sheetProtection/>
  <mergeCells count="10">
    <mergeCell ref="A23:A25"/>
    <mergeCell ref="A26:A28"/>
    <mergeCell ref="A29:A30"/>
    <mergeCell ref="A31:A32"/>
    <mergeCell ref="A6:A8"/>
    <mergeCell ref="A9:A11"/>
    <mergeCell ref="A12:A13"/>
    <mergeCell ref="A14:A16"/>
    <mergeCell ref="A17:A19"/>
    <mergeCell ref="A20:A2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40"/>
  <sheetViews>
    <sheetView showGridLines="0" zoomScalePageLayoutView="0" workbookViewId="0" topLeftCell="A1">
      <selection activeCell="G14" sqref="G14"/>
    </sheetView>
  </sheetViews>
  <sheetFormatPr defaultColWidth="11.421875" defaultRowHeight="15"/>
  <cols>
    <col min="1" max="1" width="20.8515625" style="0" customWidth="1"/>
    <col min="2" max="2" width="13.140625" style="0" bestFit="1" customWidth="1"/>
    <col min="3" max="5" width="11.57421875" style="0" bestFit="1" customWidth="1"/>
    <col min="6" max="7" width="13.140625" style="0" bestFit="1" customWidth="1"/>
    <col min="8" max="8" width="11.57421875" style="0" bestFit="1" customWidth="1"/>
    <col min="9" max="11" width="13.140625" style="0" bestFit="1" customWidth="1"/>
    <col min="12" max="17" width="11.57421875" style="0" bestFit="1" customWidth="1"/>
  </cols>
  <sheetData>
    <row r="1" ht="15">
      <c r="A1" s="1" t="s">
        <v>129</v>
      </c>
    </row>
    <row r="2" spans="1:17" ht="15.75" thickBot="1">
      <c r="A2" s="117" t="s">
        <v>64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</row>
    <row r="3" spans="1:17" ht="15.75" customHeight="1" thickTop="1">
      <c r="A3" s="193" t="s">
        <v>112</v>
      </c>
      <c r="B3" s="196" t="s">
        <v>20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5.75" thickBot="1">
      <c r="A4" s="194"/>
      <c r="B4" s="164" t="s">
        <v>21</v>
      </c>
      <c r="C4" s="164" t="s">
        <v>22</v>
      </c>
      <c r="D4" s="164" t="s">
        <v>23</v>
      </c>
      <c r="E4" s="164" t="s">
        <v>24</v>
      </c>
      <c r="F4" s="164" t="s">
        <v>25</v>
      </c>
      <c r="G4" s="164" t="s">
        <v>26</v>
      </c>
      <c r="H4" s="164" t="s">
        <v>27</v>
      </c>
      <c r="I4" s="164" t="s">
        <v>28</v>
      </c>
      <c r="J4" s="164" t="s">
        <v>29</v>
      </c>
      <c r="K4" s="164" t="s">
        <v>30</v>
      </c>
      <c r="L4" s="164" t="s">
        <v>31</v>
      </c>
      <c r="M4" s="164" t="s">
        <v>32</v>
      </c>
      <c r="N4" s="164" t="s">
        <v>6</v>
      </c>
      <c r="O4" s="164" t="s">
        <v>7</v>
      </c>
      <c r="P4" s="164" t="s">
        <v>53</v>
      </c>
      <c r="Q4" s="164" t="s">
        <v>61</v>
      </c>
    </row>
    <row r="5" spans="1:17" s="159" customFormat="1" ht="15.75" thickTop="1">
      <c r="A5" s="8" t="s">
        <v>48</v>
      </c>
      <c r="B5" s="162">
        <v>283962</v>
      </c>
      <c r="C5" s="162">
        <v>287296</v>
      </c>
      <c r="D5" s="162">
        <v>246205.65</v>
      </c>
      <c r="E5" s="162">
        <v>311563.52</v>
      </c>
      <c r="F5" s="162">
        <v>328779.0758487393</v>
      </c>
      <c r="G5" s="162">
        <v>269402.22</v>
      </c>
      <c r="H5" s="162">
        <v>218177.1</v>
      </c>
      <c r="I5" s="162">
        <v>223353</v>
      </c>
      <c r="J5" s="162">
        <v>275983.688086554</v>
      </c>
      <c r="K5" s="162">
        <v>329908.242946</v>
      </c>
      <c r="L5" s="162">
        <v>265569.78843429644</v>
      </c>
      <c r="M5" s="162">
        <v>296238.99640055536</v>
      </c>
      <c r="N5" s="162">
        <v>258550.61</v>
      </c>
      <c r="O5" s="162">
        <v>293179.05718749296</v>
      </c>
      <c r="P5" s="162">
        <v>240587.71761</v>
      </c>
      <c r="Q5" s="162">
        <v>305807.5661366986</v>
      </c>
    </row>
    <row r="6" spans="1:17" ht="15">
      <c r="A6" s="165" t="s">
        <v>13</v>
      </c>
      <c r="B6" s="166">
        <v>44407</v>
      </c>
      <c r="C6" s="166">
        <v>50579</v>
      </c>
      <c r="D6" s="166">
        <v>55071.44</v>
      </c>
      <c r="E6" s="166">
        <v>78434</v>
      </c>
      <c r="F6" s="166">
        <v>86618</v>
      </c>
      <c r="G6" s="166">
        <v>55652.5</v>
      </c>
      <c r="H6" s="166">
        <v>36662</v>
      </c>
      <c r="I6" s="166">
        <v>45729</v>
      </c>
      <c r="J6" s="166">
        <v>60509.1</v>
      </c>
      <c r="K6" s="166">
        <v>76925.6</v>
      </c>
      <c r="L6" s="166">
        <v>65389.8</v>
      </c>
      <c r="M6" s="166">
        <v>83236.1</v>
      </c>
      <c r="N6" s="166">
        <v>77209</v>
      </c>
      <c r="O6" s="166">
        <v>93878.7</v>
      </c>
      <c r="P6" s="166">
        <v>81326</v>
      </c>
      <c r="Q6" s="166">
        <v>112857.4</v>
      </c>
    </row>
    <row r="7" spans="1:17" ht="15">
      <c r="A7" s="171" t="s">
        <v>14</v>
      </c>
      <c r="B7" s="172">
        <v>52686</v>
      </c>
      <c r="C7" s="172">
        <v>52648</v>
      </c>
      <c r="D7" s="172">
        <v>49546.75</v>
      </c>
      <c r="E7" s="172">
        <v>56504.77</v>
      </c>
      <c r="F7" s="172">
        <v>54716.59428600152</v>
      </c>
      <c r="G7" s="172">
        <v>50805.64</v>
      </c>
      <c r="H7" s="172">
        <v>51838.2</v>
      </c>
      <c r="I7" s="172">
        <v>52276</v>
      </c>
      <c r="J7" s="172">
        <v>55414.998780487804</v>
      </c>
      <c r="K7" s="172">
        <v>57269.796667</v>
      </c>
      <c r="L7" s="172">
        <v>45672.566234296464</v>
      </c>
      <c r="M7" s="172">
        <v>55101.92</v>
      </c>
      <c r="N7" s="172">
        <v>53516.5</v>
      </c>
      <c r="O7" s="172">
        <v>51050.13344080946</v>
      </c>
      <c r="P7" s="172">
        <v>47165.75658</v>
      </c>
      <c r="Q7" s="172">
        <v>54627.4764176986</v>
      </c>
    </row>
    <row r="8" spans="1:17" ht="15">
      <c r="A8" s="165" t="s">
        <v>11</v>
      </c>
      <c r="B8" s="166">
        <v>84787</v>
      </c>
      <c r="C8" s="166">
        <v>77386</v>
      </c>
      <c r="D8" s="166">
        <v>71524.41</v>
      </c>
      <c r="E8" s="166">
        <v>82614.5</v>
      </c>
      <c r="F8" s="166">
        <v>83848.3</v>
      </c>
      <c r="G8" s="166">
        <v>71024.6</v>
      </c>
      <c r="H8" s="166">
        <v>53051</v>
      </c>
      <c r="I8" s="166">
        <v>59249</v>
      </c>
      <c r="J8" s="166">
        <v>72257.2</v>
      </c>
      <c r="K8" s="166">
        <v>96056.8</v>
      </c>
      <c r="L8" s="166">
        <v>80699.8</v>
      </c>
      <c r="M8" s="166">
        <v>86982.5</v>
      </c>
      <c r="N8" s="166">
        <v>56719</v>
      </c>
      <c r="O8" s="166">
        <v>61640.2</v>
      </c>
      <c r="P8" s="166">
        <v>31082.61</v>
      </c>
      <c r="Q8" s="166">
        <v>47262.55</v>
      </c>
    </row>
    <row r="9" spans="1:17" ht="15">
      <c r="A9" t="s">
        <v>15</v>
      </c>
      <c r="B9" s="161">
        <v>18247</v>
      </c>
      <c r="C9" s="161">
        <v>18786</v>
      </c>
      <c r="D9" s="161">
        <v>14893.61</v>
      </c>
      <c r="E9" s="161">
        <v>15412.45</v>
      </c>
      <c r="F9" s="161">
        <v>17304.414798375856</v>
      </c>
      <c r="G9" s="161">
        <v>17130.48</v>
      </c>
      <c r="H9" s="161">
        <v>14213</v>
      </c>
      <c r="I9" s="161">
        <v>14773</v>
      </c>
      <c r="J9" s="161">
        <v>16926.901769834352</v>
      </c>
      <c r="K9" s="161">
        <v>17241.301481</v>
      </c>
      <c r="L9" s="161">
        <v>14532.2022</v>
      </c>
      <c r="M9" s="161">
        <v>14790.546400555362</v>
      </c>
      <c r="N9" s="161">
        <v>17280.25</v>
      </c>
      <c r="O9" s="161">
        <v>14995.527497000001</v>
      </c>
      <c r="P9" s="161">
        <v>14822.439245</v>
      </c>
      <c r="Q9" s="161">
        <v>15153.781875</v>
      </c>
    </row>
    <row r="10" spans="1:17" ht="15.75" thickBot="1">
      <c r="A10" s="167" t="s">
        <v>17</v>
      </c>
      <c r="B10" s="168">
        <v>83835</v>
      </c>
      <c r="C10" s="168">
        <v>87896</v>
      </c>
      <c r="D10" s="168">
        <v>55169.44</v>
      </c>
      <c r="E10" s="168">
        <v>78597.8</v>
      </c>
      <c r="F10" s="168">
        <v>86291.76676436194</v>
      </c>
      <c r="G10" s="168">
        <v>74789</v>
      </c>
      <c r="H10" s="168">
        <v>62412.9</v>
      </c>
      <c r="I10" s="168">
        <v>51326</v>
      </c>
      <c r="J10" s="168">
        <v>70875.48753623187</v>
      </c>
      <c r="K10" s="168">
        <v>82414.744798</v>
      </c>
      <c r="L10" s="168">
        <v>59275.42</v>
      </c>
      <c r="M10" s="168">
        <v>56127.92999999999</v>
      </c>
      <c r="N10" s="168">
        <v>53825.86</v>
      </c>
      <c r="O10" s="168">
        <v>71614.49624968349</v>
      </c>
      <c r="P10" s="168">
        <v>66190.91178499999</v>
      </c>
      <c r="Q10" s="168">
        <v>75906.357844</v>
      </c>
    </row>
    <row r="11" spans="1:28" ht="15.75" thickTop="1">
      <c r="A11" s="25" t="s">
        <v>47</v>
      </c>
      <c r="B11" s="26"/>
      <c r="C11" s="26"/>
      <c r="D11" s="26"/>
      <c r="E11" s="2"/>
      <c r="F11" s="2"/>
      <c r="G11" s="2"/>
      <c r="H11" s="2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">
      <c r="A12" s="179" t="s">
        <v>66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</row>
    <row r="13" spans="1:28" ht="1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</row>
    <row r="14" spans="1:28" ht="15">
      <c r="A14" s="27"/>
      <c r="B14" s="2"/>
      <c r="C14" s="2"/>
      <c r="D14" s="2"/>
      <c r="E14" s="24"/>
      <c r="F14" s="2"/>
      <c r="G14" s="2"/>
      <c r="H14" s="2"/>
      <c r="I14" s="2"/>
      <c r="J14" s="2"/>
      <c r="K14" s="2"/>
      <c r="L14" s="2"/>
      <c r="M14" s="23"/>
      <c r="N14" s="2"/>
      <c r="O14" s="2"/>
      <c r="P14" s="3"/>
      <c r="Q14" s="23"/>
      <c r="R14" s="2"/>
      <c r="S14" s="28"/>
      <c r="T14" s="2"/>
      <c r="U14" s="2"/>
      <c r="V14" s="2"/>
      <c r="W14" s="2"/>
      <c r="X14" s="2"/>
      <c r="Y14" s="2"/>
      <c r="Z14" s="2"/>
      <c r="AA14" s="2"/>
      <c r="AB14" s="2"/>
    </row>
    <row r="15" spans="1:28" ht="15">
      <c r="A15" s="1" t="s">
        <v>130</v>
      </c>
      <c r="B15" s="3"/>
      <c r="C15" s="3"/>
      <c r="D15" s="3"/>
      <c r="E15" s="19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17" ht="15.75" thickBot="1">
      <c r="A16" s="117" t="s">
        <v>64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</row>
    <row r="17" spans="1:17" ht="16.5" thickTop="1">
      <c r="A17" s="193" t="s">
        <v>112</v>
      </c>
      <c r="B17" s="197" t="s">
        <v>131</v>
      </c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</row>
    <row r="18" spans="1:17" ht="15.75" thickBot="1">
      <c r="A18" s="194"/>
      <c r="B18" s="164" t="s">
        <v>113</v>
      </c>
      <c r="C18" s="164" t="s">
        <v>114</v>
      </c>
      <c r="D18" s="164" t="s">
        <v>115</v>
      </c>
      <c r="E18" s="164" t="s">
        <v>116</v>
      </c>
      <c r="F18" s="164" t="s">
        <v>117</v>
      </c>
      <c r="G18" s="164" t="s">
        <v>118</v>
      </c>
      <c r="H18" s="164" t="s">
        <v>119</v>
      </c>
      <c r="I18" s="164" t="s">
        <v>120</v>
      </c>
      <c r="J18" s="164" t="s">
        <v>121</v>
      </c>
      <c r="K18" s="164" t="s">
        <v>122</v>
      </c>
      <c r="L18" s="164" t="s">
        <v>123</v>
      </c>
      <c r="M18" s="164" t="s">
        <v>124</v>
      </c>
      <c r="N18" s="164" t="s">
        <v>125</v>
      </c>
      <c r="O18" s="164" t="s">
        <v>126</v>
      </c>
      <c r="P18" s="164" t="s">
        <v>127</v>
      </c>
      <c r="Q18" s="164" t="s">
        <v>128</v>
      </c>
    </row>
    <row r="19" spans="1:17" s="159" customFormat="1" ht="15.75" thickTop="1">
      <c r="A19" s="116" t="s">
        <v>48</v>
      </c>
      <c r="B19" s="162">
        <v>1088649</v>
      </c>
      <c r="C19" s="162">
        <v>988810</v>
      </c>
      <c r="D19" s="162">
        <v>950127</v>
      </c>
      <c r="E19" s="162">
        <v>946206</v>
      </c>
      <c r="F19" s="162">
        <v>1016602</v>
      </c>
      <c r="G19" s="162">
        <v>1008854</v>
      </c>
      <c r="H19" s="162">
        <v>896704</v>
      </c>
      <c r="I19" s="162">
        <v>1039234.9674429693</v>
      </c>
      <c r="J19" s="162">
        <v>1105208</v>
      </c>
      <c r="K19" s="162">
        <v>1078041</v>
      </c>
      <c r="L19" s="162">
        <v>724294.0668584742</v>
      </c>
      <c r="M19" s="162">
        <v>898244.5192934675</v>
      </c>
      <c r="N19" s="162">
        <v>799153.2097168352</v>
      </c>
      <c r="O19" s="162">
        <v>852190.258741301</v>
      </c>
      <c r="P19" s="162">
        <v>796694.8516441</v>
      </c>
      <c r="Q19" s="162">
        <v>780997.1246441749</v>
      </c>
    </row>
    <row r="20" spans="1:17" ht="15">
      <c r="A20" s="165" t="s">
        <v>13</v>
      </c>
      <c r="B20" s="166">
        <v>83422</v>
      </c>
      <c r="C20" s="166">
        <v>64539</v>
      </c>
      <c r="D20" s="166">
        <v>111371</v>
      </c>
      <c r="E20" s="166">
        <v>91904</v>
      </c>
      <c r="F20" s="166">
        <v>78828</v>
      </c>
      <c r="G20" s="166">
        <v>92392</v>
      </c>
      <c r="H20" s="166">
        <v>64189</v>
      </c>
      <c r="I20" s="166">
        <v>130357.89140824585</v>
      </c>
      <c r="J20" s="166">
        <v>105335</v>
      </c>
      <c r="K20" s="166">
        <v>98391</v>
      </c>
      <c r="L20" s="166">
        <v>63554.719413488245</v>
      </c>
      <c r="M20" s="166">
        <v>76377.42584609512</v>
      </c>
      <c r="N20" s="166">
        <v>88171.60711623926</v>
      </c>
      <c r="O20" s="166">
        <v>94968.99907501951</v>
      </c>
      <c r="P20" s="166">
        <v>56429.72135313216</v>
      </c>
      <c r="Q20" s="166">
        <v>79609.01295601061</v>
      </c>
    </row>
    <row r="21" spans="1:17" ht="15">
      <c r="A21" s="171" t="s">
        <v>14</v>
      </c>
      <c r="B21" s="172">
        <v>444582</v>
      </c>
      <c r="C21" s="172">
        <v>385568</v>
      </c>
      <c r="D21" s="172">
        <v>346301</v>
      </c>
      <c r="E21" s="172">
        <v>346816</v>
      </c>
      <c r="F21" s="172">
        <v>383523</v>
      </c>
      <c r="G21" s="172">
        <v>366958</v>
      </c>
      <c r="H21" s="172">
        <v>353933</v>
      </c>
      <c r="I21" s="172">
        <v>400649.11897795537</v>
      </c>
      <c r="J21" s="172">
        <v>454088</v>
      </c>
      <c r="K21" s="172">
        <v>456937</v>
      </c>
      <c r="L21" s="172">
        <v>297237.34805015626</v>
      </c>
      <c r="M21" s="172">
        <v>382459.8826391129</v>
      </c>
      <c r="N21" s="172">
        <v>324945.1505095152</v>
      </c>
      <c r="O21" s="172">
        <v>332264.0882779575</v>
      </c>
      <c r="P21" s="172">
        <v>334995.928680561</v>
      </c>
      <c r="Q21" s="172">
        <v>317977.97790513665</v>
      </c>
    </row>
    <row r="22" spans="1:17" ht="15">
      <c r="A22" s="165" t="s">
        <v>11</v>
      </c>
      <c r="B22" s="166">
        <v>99413</v>
      </c>
      <c r="C22" s="166">
        <v>76409</v>
      </c>
      <c r="D22" s="166">
        <v>102975</v>
      </c>
      <c r="E22" s="166">
        <v>79283</v>
      </c>
      <c r="F22" s="166">
        <v>89855</v>
      </c>
      <c r="G22" s="166">
        <v>89428</v>
      </c>
      <c r="H22" s="166">
        <v>61819</v>
      </c>
      <c r="I22" s="166">
        <v>60871.58531801197</v>
      </c>
      <c r="J22" s="166">
        <v>86848</v>
      </c>
      <c r="K22" s="166">
        <v>62695</v>
      </c>
      <c r="L22" s="166">
        <v>42502.54869246052</v>
      </c>
      <c r="M22" s="166">
        <v>85080.71713577265</v>
      </c>
      <c r="N22" s="166">
        <v>50960.36152671756</v>
      </c>
      <c r="O22" s="166">
        <v>82671.76327450182</v>
      </c>
      <c r="P22" s="166">
        <v>41866.1015537601</v>
      </c>
      <c r="Q22" s="166">
        <v>49252.239632073586</v>
      </c>
    </row>
    <row r="23" spans="1:17" ht="15">
      <c r="A23" s="169" t="s">
        <v>15</v>
      </c>
      <c r="B23" s="170">
        <v>129528</v>
      </c>
      <c r="C23" s="170">
        <v>146418</v>
      </c>
      <c r="D23" s="170">
        <v>106410</v>
      </c>
      <c r="E23" s="170">
        <v>100523</v>
      </c>
      <c r="F23" s="170">
        <v>136153</v>
      </c>
      <c r="G23" s="170">
        <v>116405</v>
      </c>
      <c r="H23" s="170">
        <v>131984</v>
      </c>
      <c r="I23" s="170">
        <v>135206.41942875017</v>
      </c>
      <c r="J23" s="170">
        <v>129193</v>
      </c>
      <c r="K23" s="170">
        <v>137068</v>
      </c>
      <c r="L23" s="170">
        <v>109922.91671411821</v>
      </c>
      <c r="M23" s="170">
        <v>125465.74906161978</v>
      </c>
      <c r="N23" s="170">
        <v>111588.7334124617</v>
      </c>
      <c r="O23" s="170">
        <v>97241.95033072968</v>
      </c>
      <c r="P23" s="170">
        <v>98591.10070238606</v>
      </c>
      <c r="Q23" s="170">
        <v>97600.43628757664</v>
      </c>
    </row>
    <row r="24" spans="1:17" ht="15.75" thickBot="1">
      <c r="A24" s="167" t="s">
        <v>17</v>
      </c>
      <c r="B24" s="168">
        <v>331704</v>
      </c>
      <c r="C24" s="168">
        <v>315876</v>
      </c>
      <c r="D24" s="168">
        <v>283070</v>
      </c>
      <c r="E24" s="168">
        <v>327680</v>
      </c>
      <c r="F24" s="168">
        <v>328243</v>
      </c>
      <c r="G24" s="168">
        <v>343671</v>
      </c>
      <c r="H24" s="168">
        <v>284779</v>
      </c>
      <c r="I24" s="168">
        <v>312149.95231000596</v>
      </c>
      <c r="J24" s="168">
        <v>329744</v>
      </c>
      <c r="K24" s="168">
        <v>322950</v>
      </c>
      <c r="L24" s="168">
        <v>211076.5339882509</v>
      </c>
      <c r="M24" s="168">
        <v>228860.7446108671</v>
      </c>
      <c r="N24" s="168">
        <v>223487.35715190144</v>
      </c>
      <c r="O24" s="168">
        <v>245043.45778309257</v>
      </c>
      <c r="P24" s="168">
        <v>264811.9993542606</v>
      </c>
      <c r="Q24" s="168">
        <v>236557.45786337738</v>
      </c>
    </row>
    <row r="25" spans="1:28" ht="15.75" thickTop="1">
      <c r="A25" s="25" t="s">
        <v>47</v>
      </c>
      <c r="B25" s="26"/>
      <c r="C25" s="26"/>
      <c r="D25" s="26"/>
      <c r="E25" s="2"/>
      <c r="F25" s="2"/>
      <c r="G25" s="2"/>
      <c r="H25" s="26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5">
      <c r="A26" s="179" t="s">
        <v>66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</row>
    <row r="27" spans="1:28" ht="15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</row>
    <row r="29" ht="15">
      <c r="A29" s="1" t="s">
        <v>132</v>
      </c>
    </row>
    <row r="30" spans="1:17" ht="15.75" thickBot="1">
      <c r="A30" s="117" t="s">
        <v>64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</row>
    <row r="31" spans="1:17" ht="15.75" thickTop="1">
      <c r="A31" s="193" t="s">
        <v>112</v>
      </c>
      <c r="B31" s="195" t="s">
        <v>133</v>
      </c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</row>
    <row r="32" spans="1:17" ht="15.75" thickBot="1">
      <c r="A32" s="194"/>
      <c r="B32" s="164" t="s">
        <v>21</v>
      </c>
      <c r="C32" s="164" t="s">
        <v>22</v>
      </c>
      <c r="D32" s="164" t="s">
        <v>23</v>
      </c>
      <c r="E32" s="164" t="s">
        <v>24</v>
      </c>
      <c r="F32" s="164" t="s">
        <v>25</v>
      </c>
      <c r="G32" s="164" t="s">
        <v>26</v>
      </c>
      <c r="H32" s="164" t="s">
        <v>27</v>
      </c>
      <c r="I32" s="164" t="s">
        <v>28</v>
      </c>
      <c r="J32" s="164" t="s">
        <v>29</v>
      </c>
      <c r="K32" s="164" t="s">
        <v>30</v>
      </c>
      <c r="L32" s="164" t="s">
        <v>31</v>
      </c>
      <c r="M32" s="164" t="s">
        <v>32</v>
      </c>
      <c r="N32" s="164" t="s">
        <v>6</v>
      </c>
      <c r="O32" s="164" t="s">
        <v>7</v>
      </c>
      <c r="P32" s="164" t="s">
        <v>53</v>
      </c>
      <c r="Q32" s="164" t="s">
        <v>61</v>
      </c>
    </row>
    <row r="33" spans="1:17" ht="15.75" thickTop="1">
      <c r="A33" s="165" t="s">
        <v>13</v>
      </c>
      <c r="B33" s="173">
        <v>5.69</v>
      </c>
      <c r="C33" s="173">
        <v>5.65</v>
      </c>
      <c r="D33" s="173">
        <v>6</v>
      </c>
      <c r="E33" s="173">
        <v>6.04</v>
      </c>
      <c r="F33" s="173">
        <v>5.25</v>
      </c>
      <c r="G33" s="173">
        <v>5.1389</v>
      </c>
      <c r="H33" s="173">
        <v>5.877553333333333</v>
      </c>
      <c r="I33" s="173">
        <v>5.853627541589649</v>
      </c>
      <c r="J33" s="173">
        <v>6.084696221949509</v>
      </c>
      <c r="K33" s="173">
        <v>6.02</v>
      </c>
      <c r="L33" s="173">
        <v>5.3565085954547875</v>
      </c>
      <c r="M33" s="173">
        <v>5.060118314965889</v>
      </c>
      <c r="N33" s="173">
        <v>4.894343997570872</v>
      </c>
      <c r="O33" s="173">
        <v>5.066850861913628</v>
      </c>
      <c r="P33" s="173">
        <v>5.2572968391902215</v>
      </c>
      <c r="Q33" s="173">
        <v>5.814102199469094</v>
      </c>
    </row>
    <row r="34" spans="1:17" ht="15">
      <c r="A34" t="s">
        <v>14</v>
      </c>
      <c r="B34" s="160">
        <v>7.38</v>
      </c>
      <c r="C34" s="160">
        <v>7.34</v>
      </c>
      <c r="D34" s="160">
        <v>6.94</v>
      </c>
      <c r="E34" s="160">
        <v>6.93</v>
      </c>
      <c r="F34" s="160">
        <v>7.16</v>
      </c>
      <c r="G34" s="160">
        <v>7.139</v>
      </c>
      <c r="H34" s="160">
        <v>7.350776499225494</v>
      </c>
      <c r="I34" s="160">
        <v>7.734917635313414</v>
      </c>
      <c r="J34" s="160">
        <v>8.095478207993436</v>
      </c>
      <c r="K34" s="160">
        <v>8.29</v>
      </c>
      <c r="L34" s="160">
        <v>5.845892037948901</v>
      </c>
      <c r="M34" s="160">
        <v>6.898954813218553</v>
      </c>
      <c r="N34" s="160">
        <v>6.246960371485167</v>
      </c>
      <c r="O34" s="160">
        <v>6.247595058934528</v>
      </c>
      <c r="P34" s="160">
        <v>6.3036952732172855</v>
      </c>
      <c r="Q34" s="160">
        <v>6.634318352797133</v>
      </c>
    </row>
    <row r="35" spans="1:17" ht="15">
      <c r="A35" s="165" t="s">
        <v>11</v>
      </c>
      <c r="B35" s="173">
        <v>5.47</v>
      </c>
      <c r="C35" s="173">
        <v>5.41</v>
      </c>
      <c r="D35" s="173">
        <v>5.65</v>
      </c>
      <c r="E35" s="173">
        <v>5.67</v>
      </c>
      <c r="F35" s="173">
        <v>5.28</v>
      </c>
      <c r="G35" s="173">
        <v>5.027</v>
      </c>
      <c r="H35" s="173">
        <v>5.422231721698113</v>
      </c>
      <c r="I35" s="173">
        <v>5.676877202493901</v>
      </c>
      <c r="J35" s="173">
        <v>5.885722005871427</v>
      </c>
      <c r="K35" s="173">
        <v>5.43</v>
      </c>
      <c r="L35" s="173">
        <v>5.384499739337495</v>
      </c>
      <c r="M35" s="173">
        <v>5.16238294849023</v>
      </c>
      <c r="N35" s="173">
        <v>4.7396169574700115</v>
      </c>
      <c r="O35" s="173">
        <v>5.046222785618042</v>
      </c>
      <c r="P35" s="173">
        <v>4.837215661901802</v>
      </c>
      <c r="Q35" s="173">
        <v>5.674221155768846</v>
      </c>
    </row>
    <row r="36" spans="1:17" ht="15">
      <c r="A36" t="s">
        <v>15</v>
      </c>
      <c r="B36" s="160">
        <v>6.9</v>
      </c>
      <c r="C36" s="160">
        <v>7.44</v>
      </c>
      <c r="D36" s="160">
        <v>7.02</v>
      </c>
      <c r="E36" s="160">
        <v>7.1</v>
      </c>
      <c r="F36" s="160">
        <v>7.23</v>
      </c>
      <c r="G36" s="160">
        <v>6.797</v>
      </c>
      <c r="H36" s="160">
        <v>6.780591436079765</v>
      </c>
      <c r="I36" s="160">
        <v>7.570344250537891</v>
      </c>
      <c r="J36" s="160">
        <v>7.7215263941632255</v>
      </c>
      <c r="K36" s="160">
        <v>7.73</v>
      </c>
      <c r="L36" s="160">
        <v>6.769364673785795</v>
      </c>
      <c r="M36" s="160">
        <v>7.2087697616873605</v>
      </c>
      <c r="N36" s="160">
        <v>6.708201296303258</v>
      </c>
      <c r="O36" s="160">
        <v>6.176629210823421</v>
      </c>
      <c r="P36" s="160">
        <v>6.8024789287274885</v>
      </c>
      <c r="Q36" s="160">
        <v>6.776967250610653</v>
      </c>
    </row>
    <row r="37" spans="1:17" ht="15.75" thickBot="1">
      <c r="A37" s="167" t="s">
        <v>17</v>
      </c>
      <c r="B37" s="174">
        <v>4.93</v>
      </c>
      <c r="C37" s="174">
        <v>4.79</v>
      </c>
      <c r="D37" s="174">
        <v>4.73</v>
      </c>
      <c r="E37" s="174">
        <v>5.04</v>
      </c>
      <c r="F37" s="174">
        <v>5.77</v>
      </c>
      <c r="G37" s="174">
        <v>5.59</v>
      </c>
      <c r="H37" s="174">
        <v>5.739783029394013</v>
      </c>
      <c r="I37" s="174">
        <v>5.242222021823428</v>
      </c>
      <c r="J37" s="174">
        <v>5.947021254702347</v>
      </c>
      <c r="K37" s="174">
        <v>4.93</v>
      </c>
      <c r="L37" s="174">
        <v>4.0482961925603425</v>
      </c>
      <c r="M37" s="174">
        <v>4.510973140395094</v>
      </c>
      <c r="N37" s="174">
        <v>4.31806498726163</v>
      </c>
      <c r="O37" s="174">
        <v>4.584595745401807</v>
      </c>
      <c r="P37" s="174">
        <v>4.547650957975684</v>
      </c>
      <c r="Q37" s="174">
        <v>4.978533161270629</v>
      </c>
    </row>
    <row r="38" spans="1:28" ht="15.75" thickTop="1">
      <c r="A38" s="25" t="s">
        <v>47</v>
      </c>
      <c r="B38" s="26"/>
      <c r="C38" s="26"/>
      <c r="D38" s="26"/>
      <c r="E38" s="2"/>
      <c r="F38" s="2"/>
      <c r="G38" s="2"/>
      <c r="H38" s="26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5">
      <c r="A39" s="179" t="s">
        <v>66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</row>
    <row r="40" spans="1:28" ht="15">
      <c r="A40" s="179" t="s">
        <v>134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</row>
  </sheetData>
  <sheetProtection/>
  <mergeCells count="10">
    <mergeCell ref="A31:A32"/>
    <mergeCell ref="B31:Q31"/>
    <mergeCell ref="A39:AB39"/>
    <mergeCell ref="A40:AB40"/>
    <mergeCell ref="A3:A4"/>
    <mergeCell ref="B3:Q3"/>
    <mergeCell ref="A12:AB12"/>
    <mergeCell ref="B17:Q17"/>
    <mergeCell ref="A17:A18"/>
    <mergeCell ref="A26:AB2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Andrea Medina</dc:creator>
  <cp:keywords/>
  <dc:description/>
  <cp:lastModifiedBy>Francisco Javier De Castro Ramos</cp:lastModifiedBy>
  <dcterms:created xsi:type="dcterms:W3CDTF">2013-08-09T20:45:27Z</dcterms:created>
  <dcterms:modified xsi:type="dcterms:W3CDTF">2015-08-20T21:10:33Z</dcterms:modified>
  <cp:category/>
  <cp:version/>
  <cp:contentType/>
  <cp:contentStatus/>
</cp:coreProperties>
</file>