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326" windowWidth="15195" windowHeight="3825" tabRatio="834" activeTab="3"/>
  </bookViews>
  <sheets>
    <sheet name="Cuadro 1" sheetId="1" r:id="rId1"/>
    <sheet name="Cuadros 2 y 3" sheetId="2" r:id="rId2"/>
    <sheet name="Cuadro 4" sheetId="3" r:id="rId3"/>
    <sheet name="Variaciones x Semestre" sheetId="4" r:id="rId4"/>
  </sheets>
  <externalReferences>
    <externalReference r:id="rId7"/>
  </externalReferences>
  <definedNames>
    <definedName name="_xlnm.Print_Area" localSheetId="2">'Cuadro 4'!$A$60:$M$103</definedName>
    <definedName name="llanos">#REF!</definedName>
  </definedNames>
  <calcPr fullCalcOnLoad="1"/>
</workbook>
</file>

<file path=xl/sharedStrings.xml><?xml version="1.0" encoding="utf-8"?>
<sst xmlns="http://schemas.openxmlformats.org/spreadsheetml/2006/main" count="186" uniqueCount="70">
  <si>
    <t>Riego</t>
  </si>
  <si>
    <t>Secano</t>
  </si>
  <si>
    <t>Tolima</t>
  </si>
  <si>
    <t>Huila</t>
  </si>
  <si>
    <t>Casanare</t>
  </si>
  <si>
    <t>Meta</t>
  </si>
  <si>
    <t>Fuente: DANE - FEDEARROZ</t>
  </si>
  <si>
    <t>Cuadro 2</t>
  </si>
  <si>
    <t>Área sembrada con arroz mecanizado, según zonas arroceras</t>
  </si>
  <si>
    <t>Área sembrada (ha)</t>
  </si>
  <si>
    <t>Total nacional</t>
  </si>
  <si>
    <t>Centro</t>
  </si>
  <si>
    <t>Llanos</t>
  </si>
  <si>
    <t>Costa Norte</t>
  </si>
  <si>
    <t>Bajo Cauca</t>
  </si>
  <si>
    <t>Santanderes</t>
  </si>
  <si>
    <t>Resto departamentos</t>
  </si>
  <si>
    <t>2000-I</t>
  </si>
  <si>
    <t>2001-I</t>
  </si>
  <si>
    <t>2002-I</t>
  </si>
  <si>
    <t>2003-I</t>
  </si>
  <si>
    <t>2004-I</t>
  </si>
  <si>
    <t>2005-I</t>
  </si>
  <si>
    <t>2006-I</t>
  </si>
  <si>
    <t>2007-I</t>
  </si>
  <si>
    <t>2008-I</t>
  </si>
  <si>
    <t>2009-I</t>
  </si>
  <si>
    <t>2010-I</t>
  </si>
  <si>
    <t>Enero</t>
  </si>
  <si>
    <t>Febrero</t>
  </si>
  <si>
    <t>Marzo</t>
  </si>
  <si>
    <t>Abril</t>
  </si>
  <si>
    <t>Mayo</t>
  </si>
  <si>
    <t>Junio</t>
  </si>
  <si>
    <t>2011-I</t>
  </si>
  <si>
    <t>I semestre (2000-2011)</t>
  </si>
  <si>
    <t>Mes Siembra</t>
  </si>
  <si>
    <t>Sistema Riego</t>
  </si>
  <si>
    <t>Cuadro 1</t>
  </si>
  <si>
    <t>Área sembrada, cosechada, produccion y rendimiento de arroz mecanizado, según departamento</t>
  </si>
  <si>
    <t>Departamento</t>
  </si>
  <si>
    <t>Área sembrada</t>
  </si>
  <si>
    <t>Área cosechada*</t>
  </si>
  <si>
    <t>Producción</t>
  </si>
  <si>
    <t>Rendimiento</t>
  </si>
  <si>
    <t>Área (ha)</t>
  </si>
  <si>
    <t>Error de muestreo 
(%)</t>
  </si>
  <si>
    <t>Toneladas (t)</t>
  </si>
  <si>
    <t>t/ha</t>
  </si>
  <si>
    <t>Total</t>
  </si>
  <si>
    <t>Resto Departamentos</t>
  </si>
  <si>
    <t>* Corresponde al área sembrada del semestre anterior</t>
  </si>
  <si>
    <t xml:space="preserve"> - </t>
  </si>
  <si>
    <t>Zona Arrocera</t>
  </si>
  <si>
    <t>Sistemas de Producción</t>
  </si>
  <si>
    <t>I semestre 2011</t>
  </si>
  <si>
    <t>-</t>
  </si>
  <si>
    <t>Departamentos</t>
  </si>
  <si>
    <t>2010 - I</t>
  </si>
  <si>
    <t>2011 - I</t>
  </si>
  <si>
    <t xml:space="preserve">Toneladas </t>
  </si>
  <si>
    <t>Hectáreas
(ha)</t>
  </si>
  <si>
    <t>Área sembrad con arroz mecanizado según sistema de producción</t>
  </si>
  <si>
    <t>Cuadro 3</t>
  </si>
  <si>
    <t>Área sembrada con arroz mecanizado según mes de siembra</t>
  </si>
  <si>
    <t xml:space="preserve">Cuadro 4. Área sembrada con arroz mecanizado, según sistema de producción </t>
  </si>
  <si>
    <t>I semestre 2000-2011</t>
  </si>
  <si>
    <t xml:space="preserve">Área sembrada </t>
  </si>
  <si>
    <t>(%)</t>
  </si>
  <si>
    <t xml:space="preserve">Total Nacional 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</si>
</sst>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€&quot;_-;\-* #,##0\ &quot;€&quot;_-;_-* &quot;-&quot;\ &quot;€&quot;_-;_-@_-"/>
    <numFmt numFmtId="173" formatCode="_-* #,##0\ _€_-;\-* #,##0\ _€_-;_-* &quot;-&quot;\ _€_-;_-@_-"/>
    <numFmt numFmtId="174" formatCode="_-* #,##0.00\ &quot;€&quot;_-;\-* #,##0.00\ &quot;€&quot;_-;_-* &quot;-&quot;??\ &quot;€&quot;_-;_-@_-"/>
    <numFmt numFmtId="175" formatCode="_-* #,##0.00\ _€_-;\-* #,##0.00\ _€_-;_-* &quot;-&quot;??\ _€_-;_-@_-"/>
    <numFmt numFmtId="176" formatCode="#,##0.0"/>
    <numFmt numFmtId="177" formatCode="0.0%"/>
    <numFmt numFmtId="178" formatCode="###\ ###"/>
    <numFmt numFmtId="179" formatCode="0.0"/>
    <numFmt numFmtId="180" formatCode="#\ ##0"/>
    <numFmt numFmtId="181" formatCode="_-* #,##0.0\ _€_-;\-* #,##0.0\ _€_-;_-* &quot;-&quot;??\ _€_-;_-@_-"/>
    <numFmt numFmtId="182" formatCode="_-* #,##0\ _€_-;\-* #,##0\ _€_-;_-* &quot;-&quot;??\ _€_-;_-@_-"/>
    <numFmt numFmtId="183" formatCode="_(* #,##0_);_(* \(#,##0\);_(* &quot;-&quot;??_);_(@_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</numFmts>
  <fonts count="52">
    <font>
      <sz val="10"/>
      <name val="Arial"/>
      <family val="0"/>
    </font>
    <font>
      <sz val="12"/>
      <name val="Arial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2"/>
      <color indexed="10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77" fontId="2" fillId="0" borderId="0" xfId="55" applyNumberFormat="1" applyFont="1" applyBorder="1" applyAlignment="1">
      <alignment horizontal="center"/>
    </xf>
    <xf numFmtId="0" fontId="9" fillId="0" borderId="0" xfId="0" applyFont="1" applyAlignment="1">
      <alignment/>
    </xf>
    <xf numFmtId="180" fontId="10" fillId="0" borderId="0" xfId="53" applyNumberFormat="1" applyFont="1" applyAlignment="1">
      <alignment horizontal="center" vertical="center"/>
      <protection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77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78" fontId="0" fillId="33" borderId="0" xfId="0" applyNumberForma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 horizontal="centerContinuous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3" fontId="2" fillId="33" borderId="0" xfId="0" applyNumberFormat="1" applyFont="1" applyFill="1" applyBorder="1" applyAlignment="1">
      <alignment/>
    </xf>
    <xf numFmtId="177" fontId="2" fillId="33" borderId="0" xfId="55" applyNumberFormat="1" applyFont="1" applyFill="1" applyBorder="1" applyAlignment="1">
      <alignment horizontal="center"/>
    </xf>
    <xf numFmtId="180" fontId="10" fillId="33" borderId="0" xfId="53" applyNumberFormat="1" applyFont="1" applyFill="1" applyAlignment="1">
      <alignment horizontal="center" vertical="center"/>
      <protection/>
    </xf>
    <xf numFmtId="3" fontId="2" fillId="33" borderId="12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0" fontId="0" fillId="33" borderId="0" xfId="0" applyNumberFormat="1" applyFill="1" applyAlignment="1">
      <alignment/>
    </xf>
    <xf numFmtId="180" fontId="10" fillId="33" borderId="0" xfId="53" applyNumberFormat="1" applyFont="1" applyFill="1" applyAlignment="1">
      <alignment horizontal="center" vertical="center"/>
      <protection/>
    </xf>
    <xf numFmtId="180" fontId="10" fillId="33" borderId="12" xfId="53" applyNumberFormat="1" applyFont="1" applyFill="1" applyBorder="1" applyAlignment="1">
      <alignment horizontal="center" vertical="center"/>
      <protection/>
    </xf>
    <xf numFmtId="0" fontId="1" fillId="33" borderId="0" xfId="53" applyFont="1" applyFill="1">
      <alignment/>
      <protection/>
    </xf>
    <xf numFmtId="0" fontId="1" fillId="33" borderId="0" xfId="53" applyFont="1" applyFill="1" applyBorder="1">
      <alignment/>
      <protection/>
    </xf>
    <xf numFmtId="180" fontId="10" fillId="33" borderId="0" xfId="53" applyNumberFormat="1" applyFont="1" applyFill="1" applyBorder="1" applyAlignment="1">
      <alignment horizontal="center" vertical="center"/>
      <protection/>
    </xf>
    <xf numFmtId="0" fontId="1" fillId="33" borderId="12" xfId="53" applyFont="1" applyFill="1" applyBorder="1">
      <alignment/>
      <protection/>
    </xf>
    <xf numFmtId="0" fontId="1" fillId="33" borderId="11" xfId="0" applyFont="1" applyFill="1" applyBorder="1" applyAlignment="1">
      <alignment horizontal="centerContinuous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/>
    </xf>
    <xf numFmtId="3" fontId="1" fillId="33" borderId="12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53" applyNumberFormat="1" applyFont="1" applyFill="1" applyBorder="1" applyAlignment="1">
      <alignment horizontal="right" vertical="center"/>
      <protection/>
    </xf>
    <xf numFmtId="3" fontId="1" fillId="33" borderId="12" xfId="53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/>
    </xf>
    <xf numFmtId="0" fontId="1" fillId="33" borderId="12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Continuous" vertical="center" wrapText="1"/>
    </xf>
    <xf numFmtId="0" fontId="0" fillId="33" borderId="0" xfId="0" applyFill="1" applyAlignment="1">
      <alignment horizontal="right" vertical="justify" wrapText="1"/>
    </xf>
    <xf numFmtId="3" fontId="0" fillId="33" borderId="0" xfId="0" applyNumberFormat="1" applyFont="1" applyFill="1" applyBorder="1" applyAlignment="1">
      <alignment horizontal="right" vertical="justify" wrapText="1"/>
    </xf>
    <xf numFmtId="3" fontId="2" fillId="33" borderId="0" xfId="0" applyNumberFormat="1" applyFont="1" applyFill="1" applyBorder="1" applyAlignment="1">
      <alignment horizontal="right" vertical="justify" wrapText="1"/>
    </xf>
    <xf numFmtId="177" fontId="2" fillId="33" borderId="0" xfId="55" applyNumberFormat="1" applyFont="1" applyFill="1" applyBorder="1" applyAlignment="1">
      <alignment horizontal="right" vertical="justify" wrapText="1"/>
    </xf>
    <xf numFmtId="182" fontId="0" fillId="33" borderId="0" xfId="48" applyNumberFormat="1" applyFont="1" applyFill="1" applyAlignment="1">
      <alignment horizontal="right" vertical="justify" wrapText="1"/>
    </xf>
    <xf numFmtId="182" fontId="0" fillId="33" borderId="0" xfId="48" applyNumberFormat="1" applyFont="1" applyFill="1" applyBorder="1" applyAlignment="1">
      <alignment horizontal="right" vertical="justify" wrapText="1"/>
    </xf>
    <xf numFmtId="182" fontId="0" fillId="33" borderId="12" xfId="48" applyNumberFormat="1" applyFont="1" applyFill="1" applyBorder="1" applyAlignment="1">
      <alignment horizontal="right" vertical="justify" wrapText="1"/>
    </xf>
    <xf numFmtId="3" fontId="0" fillId="33" borderId="0" xfId="0" applyNumberFormat="1" applyFont="1" applyFill="1" applyBorder="1" applyAlignment="1">
      <alignment horizontal="left" vertical="justify" wrapText="1"/>
    </xf>
    <xf numFmtId="3" fontId="0" fillId="33" borderId="12" xfId="0" applyNumberFormat="1" applyFont="1" applyFill="1" applyBorder="1" applyAlignment="1">
      <alignment horizontal="left" vertical="justify" wrapText="1"/>
    </xf>
    <xf numFmtId="0" fontId="0" fillId="33" borderId="12" xfId="0" applyFont="1" applyFill="1" applyBorder="1" applyAlignment="1">
      <alignment horizontal="center" vertical="justify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Continuous" vertical="center" wrapText="1"/>
    </xf>
    <xf numFmtId="0" fontId="1" fillId="33" borderId="0" xfId="0" applyFont="1" applyFill="1" applyBorder="1" applyAlignment="1">
      <alignment/>
    </xf>
    <xf numFmtId="179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179" fontId="0" fillId="0" borderId="0" xfId="0" applyNumberFormat="1" applyAlignment="1">
      <alignment horizontal="left" inden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177" fontId="0" fillId="0" borderId="0" xfId="55" applyNumberFormat="1" applyFont="1" applyAlignment="1">
      <alignment horizontal="left" inden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33" borderId="11" xfId="0" applyFont="1" applyFill="1" applyBorder="1" applyAlignment="1">
      <alignment horizontal="center"/>
    </xf>
    <xf numFmtId="3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right" vertical="justify" wrapText="1"/>
    </xf>
    <xf numFmtId="0" fontId="2" fillId="33" borderId="0" xfId="0" applyFont="1" applyFill="1" applyBorder="1" applyAlignment="1">
      <alignment horizontal="right" vertical="justify" wrapText="1"/>
    </xf>
    <xf numFmtId="180" fontId="0" fillId="33" borderId="0" xfId="0" applyNumberFormat="1" applyFill="1" applyBorder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53" applyFont="1" applyFill="1" applyBorder="1" applyAlignment="1">
      <alignment horizontal="left"/>
      <protection/>
    </xf>
    <xf numFmtId="0" fontId="1" fillId="33" borderId="0" xfId="53" applyFont="1" applyFill="1" applyBorder="1" applyAlignment="1">
      <alignment horizontal="center"/>
      <protection/>
    </xf>
    <xf numFmtId="3" fontId="11" fillId="33" borderId="0" xfId="53" applyNumberFormat="1" applyFont="1" applyFill="1" applyBorder="1" applyAlignment="1">
      <alignment horizontal="center"/>
      <protection/>
    </xf>
    <xf numFmtId="0" fontId="1" fillId="33" borderId="11" xfId="0" applyFont="1" applyFill="1" applyBorder="1" applyAlignment="1">
      <alignment horizontal="center" vertical="center" wrapText="1"/>
    </xf>
    <xf numFmtId="3" fontId="1" fillId="33" borderId="12" xfId="0" applyNumberFormat="1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1" fillId="33" borderId="11" xfId="0" applyFont="1" applyFill="1" applyBorder="1" applyAlignment="1">
      <alignment horizontal="centerContinuous"/>
    </xf>
    <xf numFmtId="179" fontId="1" fillId="33" borderId="0" xfId="0" applyNumberFormat="1" applyFont="1" applyFill="1" applyBorder="1" applyAlignment="1">
      <alignment horizontal="right"/>
    </xf>
    <xf numFmtId="179" fontId="1" fillId="33" borderId="0" xfId="0" applyNumberFormat="1" applyFont="1" applyFill="1" applyBorder="1" applyAlignment="1">
      <alignment/>
    </xf>
    <xf numFmtId="175" fontId="1" fillId="33" borderId="0" xfId="48" applyFont="1" applyFill="1" applyBorder="1" applyAlignment="1">
      <alignment/>
    </xf>
    <xf numFmtId="181" fontId="1" fillId="33" borderId="0" xfId="48" applyNumberFormat="1" applyFont="1" applyFill="1" applyBorder="1" applyAlignment="1">
      <alignment horizontal="center"/>
    </xf>
    <xf numFmtId="179" fontId="1" fillId="33" borderId="12" xfId="0" applyNumberFormat="1" applyFont="1" applyFill="1" applyBorder="1" applyAlignment="1">
      <alignment horizontal="right"/>
    </xf>
    <xf numFmtId="179" fontId="1" fillId="33" borderId="12" xfId="0" applyNumberFormat="1" applyFont="1" applyFill="1" applyBorder="1" applyAlignment="1">
      <alignment/>
    </xf>
    <xf numFmtId="181" fontId="1" fillId="33" borderId="12" xfId="48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177" fontId="1" fillId="0" borderId="0" xfId="55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183" fontId="1" fillId="33" borderId="0" xfId="48" applyNumberFormat="1" applyFont="1" applyFill="1" applyBorder="1" applyAlignment="1">
      <alignment/>
    </xf>
    <xf numFmtId="183" fontId="1" fillId="33" borderId="0" xfId="48" applyNumberFormat="1" applyFont="1" applyFill="1" applyBorder="1" applyAlignment="1">
      <alignment horizontal="center"/>
    </xf>
    <xf numFmtId="18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183" fontId="1" fillId="33" borderId="0" xfId="48" applyNumberFormat="1" applyFont="1" applyFill="1" applyAlignment="1">
      <alignment/>
    </xf>
    <xf numFmtId="183" fontId="1" fillId="33" borderId="12" xfId="48" applyNumberFormat="1" applyFont="1" applyFill="1" applyBorder="1" applyAlignment="1">
      <alignment/>
    </xf>
    <xf numFmtId="2" fontId="1" fillId="33" borderId="12" xfId="0" applyNumberFormat="1" applyFont="1" applyFill="1" applyBorder="1" applyAlignment="1">
      <alignment horizontal="center"/>
    </xf>
    <xf numFmtId="183" fontId="1" fillId="33" borderId="12" xfId="48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83" fontId="1" fillId="0" borderId="0" xfId="0" applyNumberFormat="1" applyFont="1" applyAlignment="1">
      <alignment/>
    </xf>
    <xf numFmtId="183" fontId="1" fillId="0" borderId="0" xfId="0" applyNumberFormat="1" applyFont="1" applyAlignment="1">
      <alignment horizontal="right"/>
    </xf>
    <xf numFmtId="177" fontId="1" fillId="0" borderId="0" xfId="55" applyNumberFormat="1" applyFont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partamentos _Grafic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50"/>
      <c:depthPercent val="100"/>
      <c:rAngAx val="1"/>
    </c:view3D>
    <c:plotArea>
      <c:layout>
        <c:manualLayout>
          <c:xMode val="edge"/>
          <c:yMode val="edge"/>
          <c:x val="0.09225"/>
          <c:y val="0.18625"/>
          <c:w val="0.80925"/>
          <c:h val="0.59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1'!$A$8:$A$12</c:f>
              <c:strCache/>
            </c:strRef>
          </c:cat>
          <c:val>
            <c:numRef>
              <c:f>'Cuadro 1'!$G$8:$G$12</c:f>
              <c:numCache/>
            </c:numRef>
          </c:val>
        </c:ser>
        <c:firstSliceAng val="2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.018"/>
          <c:w val="0.9107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'Cuadro 4'!#REF!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'Cuadro 4'!#REF!</c:f>
            </c:strRef>
          </c:cat>
          <c:val>
            <c:numRef>
              <c:f>'Cuadro 4'!#REF!</c:f>
            </c:numRef>
          </c:val>
          <c:smooth val="0"/>
        </c:ser>
        <c:ser>
          <c:idx val="1"/>
          <c:order val="1"/>
          <c:tx>
            <c:strRef>
              <c:f>'Cuadro 4'!#REF!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'Cuadro 4'!#REF!</c:f>
            </c:strRef>
          </c:cat>
          <c:val>
            <c:numRef>
              <c:f>'Cuadro 4'!#REF!</c:f>
            </c:numRef>
          </c:val>
          <c:smooth val="0"/>
        </c:ser>
        <c:marker val="1"/>
        <c:axId val="57801805"/>
        <c:axId val="50454198"/>
      </c:lineChart>
      <c:catAx>
        <c:axId val="57801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54198"/>
        <c:crosses val="autoZero"/>
        <c:auto val="1"/>
        <c:lblOffset val="100"/>
        <c:tickLblSkip val="1"/>
        <c:noMultiLvlLbl val="0"/>
      </c:catAx>
      <c:valAx>
        <c:axId val="504541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18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25"/>
          <c:y val="0.9385"/>
          <c:w val="0.222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1825"/>
          <c:w val="0.95575"/>
          <c:h val="0.9577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CCCC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00FF"/>
              </a:solidFill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99CC00"/>
              </a:solidFill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1434599"/>
        <c:axId val="60258208"/>
      </c:lineChart>
      <c:catAx>
        <c:axId val="51434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208"/>
        <c:crosses val="autoZero"/>
        <c:auto val="1"/>
        <c:lblOffset val="100"/>
        <c:tickLblSkip val="1"/>
        <c:noMultiLvlLbl val="0"/>
      </c:catAx>
      <c:valAx>
        <c:axId val="602582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Hectáreas</a:t>
                </a:r>
              </a:p>
            </c:rich>
          </c:tx>
          <c:layout>
            <c:manualLayout>
              <c:xMode val="factor"/>
              <c:yMode val="factor"/>
              <c:x val="0.021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3459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1775"/>
          <c:w val="0.956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'Cuadros 2 y 3'!$AA$84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noFill/>
              </a:ln>
            </c:spPr>
          </c:marker>
          <c:cat>
            <c:numRef>
              <c:f>'Cuadros 2 y 3'!$AB$81:$AM$81</c:f>
              <c:numCache/>
            </c:numRef>
          </c:cat>
          <c:val>
            <c:numRef>
              <c:f>'Cuadros 2 y 3'!$AB$84:$AM$84</c:f>
              <c:numCache/>
            </c:numRef>
          </c:val>
          <c:smooth val="0"/>
        </c:ser>
        <c:ser>
          <c:idx val="1"/>
          <c:order val="1"/>
          <c:tx>
            <c:strRef>
              <c:f>'Cuadros 2 y 3'!$AA$85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FF"/>
              </a:solidFill>
              <a:ln>
                <a:noFill/>
              </a:ln>
            </c:spPr>
          </c:marker>
          <c:cat>
            <c:numRef>
              <c:f>'Cuadros 2 y 3'!$AB$81:$AM$81</c:f>
              <c:numCache/>
            </c:numRef>
          </c:cat>
          <c:val>
            <c:numRef>
              <c:f>'Cuadros 2 y 3'!$AB$85:$AM$85</c:f>
              <c:numCache/>
            </c:numRef>
          </c:val>
          <c:smooth val="0"/>
        </c:ser>
        <c:marker val="1"/>
        <c:axId val="5452961"/>
        <c:axId val="49076650"/>
      </c:lineChart>
      <c:catAx>
        <c:axId val="54529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76650"/>
        <c:crosses val="autoZero"/>
        <c:auto val="1"/>
        <c:lblOffset val="100"/>
        <c:tickLblSkip val="1"/>
        <c:noMultiLvlLbl val="0"/>
      </c:catAx>
      <c:valAx>
        <c:axId val="49076650"/>
        <c:scaling>
          <c:orientation val="minMax"/>
          <c:max val="0.6500000000000001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2961"/>
        <c:crossesAt val="1"/>
        <c:crossBetween val="between"/>
        <c:dispUnits/>
        <c:majorUnit val="0.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825"/>
          <c:y val="0.9365"/>
          <c:w val="0.428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535"/>
          <c:y val="0.01825"/>
          <c:w val="0.928"/>
          <c:h val="0.96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'Cuadros 2 y 3'!$AA$84</c:f>
              <c:strCache>
                <c:ptCount val="1"/>
                <c:pt idx="0">
                  <c:v/>
                </c:pt>
              </c:strCache>
            </c:strRef>
          </c:tx>
          <c:spPr>
            <a:pattFill prst="pct70">
              <a:fgClr>
                <a:srgbClr val="99CC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2 y 3'!$AB$81:$AM$81</c:f>
              <c:numCache>
                <c:ptCount val="12"/>
              </c:numCache>
            </c:numRef>
          </c:cat>
          <c:val>
            <c:numRef>
              <c:f>'Cuadros 2 y 3'!$AB$84:$AM$84</c:f>
              <c:numCache>
                <c:ptCount val="12"/>
              </c:numCache>
            </c:numRef>
          </c:val>
          <c:shape val="cylinder"/>
        </c:ser>
        <c:ser>
          <c:idx val="1"/>
          <c:order val="1"/>
          <c:tx>
            <c:strRef>
              <c:f>'Cuadros 2 y 3'!$AA$85</c:f>
              <c:strCache>
                <c:ptCount val="1"/>
                <c:pt idx="0">
                  <c:v/>
                </c:pt>
              </c:strCache>
            </c:strRef>
          </c:tx>
          <c:spPr>
            <a:pattFill prst="pct70">
              <a:fgClr>
                <a:srgbClr val="FFCC99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'Cuadros 2 y 3'!$AB$81:$AM$81</c:f>
              <c:numCache>
                <c:ptCount val="12"/>
              </c:numCache>
            </c:numRef>
          </c:cat>
          <c:val>
            <c:numRef>
              <c:f>'Cuadros 2 y 3'!$AB$85:$AM$85</c:f>
              <c:numCache>
                <c:ptCount val="12"/>
              </c:numCache>
            </c:numRef>
          </c:val>
          <c:shape val="cylinder"/>
        </c:ser>
        <c:overlap val="100"/>
        <c:gapWidth val="95"/>
        <c:gapDepth val="95"/>
        <c:shape val="cylinder"/>
        <c:axId val="39036667"/>
        <c:axId val="15785684"/>
      </c:bar3DChart>
      <c:catAx>
        <c:axId val="39036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785684"/>
        <c:crosses val="autoZero"/>
        <c:auto val="1"/>
        <c:lblOffset val="100"/>
        <c:tickLblSkip val="1"/>
        <c:noMultiLvlLbl val="0"/>
      </c:catAx>
      <c:valAx>
        <c:axId val="15785684"/>
        <c:scaling>
          <c:orientation val="minMax"/>
          <c:max val="0.6500000000000004"/>
          <c:min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3175"/>
              <c:y val="-0.03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036667"/>
        <c:crossesAt val="1"/>
        <c:crossBetween val="between"/>
        <c:dispUnits/>
        <c:majorUnit val="0.1"/>
        <c:minorUnit val="0.0200000000000000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13</xdr:col>
      <xdr:colOff>361950</xdr:colOff>
      <xdr:row>69</xdr:row>
      <xdr:rowOff>142875</xdr:rowOff>
    </xdr:to>
    <xdr:graphicFrame>
      <xdr:nvGraphicFramePr>
        <xdr:cNvPr id="1" name="Chart 3"/>
        <xdr:cNvGraphicFramePr/>
      </xdr:nvGraphicFramePr>
      <xdr:xfrm>
        <a:off x="1514475" y="8248650"/>
        <a:ext cx="58769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0.4435</cdr:x>
      <cdr:y>0.9325</cdr:y>
    </cdr:from>
    <cdr:to>
      <cdr:x>0.5545</cdr:x>
      <cdr:y>0.95775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762375" y="5991225"/>
          <a:ext cx="942975" cy="1619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86</xdr:row>
      <xdr:rowOff>133350</xdr:rowOff>
    </xdr:from>
    <xdr:to>
      <xdr:col>21</xdr:col>
      <xdr:colOff>466725</xdr:colOff>
      <xdr:row>126</xdr:row>
      <xdr:rowOff>47625</xdr:rowOff>
    </xdr:to>
    <xdr:graphicFrame>
      <xdr:nvGraphicFramePr>
        <xdr:cNvPr id="1" name="Chart 5"/>
        <xdr:cNvGraphicFramePr/>
      </xdr:nvGraphicFramePr>
      <xdr:xfrm>
        <a:off x="752475" y="15087600"/>
        <a:ext cx="849630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145</xdr:row>
      <xdr:rowOff>0</xdr:rowOff>
    </xdr:from>
    <xdr:to>
      <xdr:col>24</xdr:col>
      <xdr:colOff>381000</xdr:colOff>
      <xdr:row>186</xdr:row>
      <xdr:rowOff>123825</xdr:rowOff>
    </xdr:to>
    <xdr:graphicFrame>
      <xdr:nvGraphicFramePr>
        <xdr:cNvPr id="2" name="Chart 1"/>
        <xdr:cNvGraphicFramePr/>
      </xdr:nvGraphicFramePr>
      <xdr:xfrm>
        <a:off x="0" y="24888825"/>
        <a:ext cx="10572750" cy="676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26</xdr:col>
      <xdr:colOff>323850</xdr:colOff>
      <xdr:row>88</xdr:row>
      <xdr:rowOff>142875</xdr:rowOff>
    </xdr:from>
    <xdr:to>
      <xdr:col>39</xdr:col>
      <xdr:colOff>619125</xdr:colOff>
      <xdr:row>132</xdr:row>
      <xdr:rowOff>0</xdr:rowOff>
    </xdr:to>
    <xdr:graphicFrame>
      <xdr:nvGraphicFramePr>
        <xdr:cNvPr id="3" name="Chart 5"/>
        <xdr:cNvGraphicFramePr/>
      </xdr:nvGraphicFramePr>
      <xdr:xfrm>
        <a:off x="12049125" y="15459075"/>
        <a:ext cx="9096375" cy="6981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68</xdr:row>
      <xdr:rowOff>123825</xdr:rowOff>
    </xdr:from>
    <xdr:to>
      <xdr:col>12</xdr:col>
      <xdr:colOff>114300</xdr:colOff>
      <xdr:row>100</xdr:row>
      <xdr:rowOff>57150</xdr:rowOff>
    </xdr:to>
    <xdr:graphicFrame>
      <xdr:nvGraphicFramePr>
        <xdr:cNvPr id="1" name="Chart 5"/>
        <xdr:cNvGraphicFramePr/>
      </xdr:nvGraphicFramePr>
      <xdr:xfrm>
        <a:off x="904875" y="12258675"/>
        <a:ext cx="580072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ggomezs\Configuraci&#243;n%20local\Archivos%20temporales%20de%20Internet\Content.Outlook\E6VND86N\Grafico%20producc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ON"/>
    </sheetNames>
    <sheetDataSet>
      <sheetData sheetId="0">
        <row r="1">
          <cell r="B1" t="str">
            <v>2000 I</v>
          </cell>
          <cell r="C1" t="str">
            <v>2001 I</v>
          </cell>
          <cell r="D1" t="str">
            <v>2002 I</v>
          </cell>
          <cell r="E1" t="str">
            <v>2003 I</v>
          </cell>
          <cell r="F1" t="str">
            <v>2004 I</v>
          </cell>
          <cell r="G1" t="str">
            <v>2005 I</v>
          </cell>
          <cell r="H1" t="str">
            <v>2006 I</v>
          </cell>
          <cell r="I1" t="str">
            <v>2007 I</v>
          </cell>
          <cell r="J1" t="str">
            <v>2008 I</v>
          </cell>
          <cell r="K1" t="str">
            <v>2009 I</v>
          </cell>
          <cell r="L1" t="str">
            <v>2010 I</v>
          </cell>
          <cell r="M1" t="str">
            <v>2011 I</v>
          </cell>
        </row>
        <row r="2">
          <cell r="A2" t="str">
            <v>Meta</v>
          </cell>
          <cell r="B2">
            <v>99413</v>
          </cell>
          <cell r="C2">
            <v>76409</v>
          </cell>
          <cell r="D2">
            <v>102975</v>
          </cell>
          <cell r="E2">
            <v>79283</v>
          </cell>
          <cell r="F2">
            <v>89855</v>
          </cell>
          <cell r="G2">
            <v>89428</v>
          </cell>
          <cell r="H2">
            <v>61819</v>
          </cell>
          <cell r="I2">
            <v>60871.58531801197</v>
          </cell>
          <cell r="J2">
            <v>86848</v>
          </cell>
          <cell r="K2">
            <v>62695</v>
          </cell>
          <cell r="L2">
            <v>42502.54869246052</v>
          </cell>
          <cell r="M2">
            <v>85080.71713577265</v>
          </cell>
        </row>
        <row r="3">
          <cell r="A3" t="str">
            <v>Casanare</v>
          </cell>
          <cell r="B3">
            <v>83422</v>
          </cell>
          <cell r="C3">
            <v>64539</v>
          </cell>
          <cell r="D3">
            <v>111371</v>
          </cell>
          <cell r="E3">
            <v>91904</v>
          </cell>
          <cell r="F3">
            <v>78828</v>
          </cell>
          <cell r="G3">
            <v>92392</v>
          </cell>
          <cell r="H3">
            <v>64189</v>
          </cell>
          <cell r="I3">
            <v>130357.89140824585</v>
          </cell>
          <cell r="J3">
            <v>105335</v>
          </cell>
          <cell r="K3">
            <v>98391</v>
          </cell>
          <cell r="L3">
            <v>63554.719413488245</v>
          </cell>
          <cell r="M3">
            <v>76377.42584609512</v>
          </cell>
        </row>
        <row r="4">
          <cell r="A4" t="str">
            <v>Tolima</v>
          </cell>
          <cell r="B4">
            <v>444582</v>
          </cell>
          <cell r="C4">
            <v>385568</v>
          </cell>
          <cell r="D4">
            <v>346301</v>
          </cell>
          <cell r="E4">
            <v>346816</v>
          </cell>
          <cell r="F4">
            <v>383523</v>
          </cell>
          <cell r="G4">
            <v>366958</v>
          </cell>
          <cell r="H4">
            <v>353933</v>
          </cell>
          <cell r="I4">
            <v>400649.11897795537</v>
          </cell>
          <cell r="J4">
            <v>454088</v>
          </cell>
          <cell r="K4">
            <v>456937</v>
          </cell>
          <cell r="L4">
            <v>297237.34805015626</v>
          </cell>
          <cell r="M4">
            <v>382459.8826391129</v>
          </cell>
        </row>
        <row r="5">
          <cell r="A5" t="str">
            <v>Huila</v>
          </cell>
          <cell r="B5">
            <v>129528</v>
          </cell>
          <cell r="C5">
            <v>146418</v>
          </cell>
          <cell r="D5">
            <v>106410</v>
          </cell>
          <cell r="E5">
            <v>100523</v>
          </cell>
          <cell r="F5">
            <v>136153</v>
          </cell>
          <cell r="G5">
            <v>116405</v>
          </cell>
          <cell r="H5">
            <v>131984</v>
          </cell>
          <cell r="I5">
            <v>135206.41942875017</v>
          </cell>
          <cell r="J5">
            <v>129193</v>
          </cell>
          <cell r="K5">
            <v>137068</v>
          </cell>
          <cell r="L5">
            <v>109922.91671411821</v>
          </cell>
          <cell r="M5">
            <v>125465.74906161978</v>
          </cell>
        </row>
        <row r="6">
          <cell r="A6" t="str">
            <v>Resto Dptos</v>
          </cell>
          <cell r="B6">
            <v>331704</v>
          </cell>
          <cell r="C6">
            <v>315876</v>
          </cell>
          <cell r="D6">
            <v>283070</v>
          </cell>
          <cell r="E6">
            <v>327680</v>
          </cell>
          <cell r="F6">
            <v>328243</v>
          </cell>
          <cell r="G6">
            <v>343671</v>
          </cell>
          <cell r="H6">
            <v>284779</v>
          </cell>
          <cell r="I6">
            <v>312149.95231000596</v>
          </cell>
          <cell r="J6">
            <v>329744</v>
          </cell>
          <cell r="K6">
            <v>322950</v>
          </cell>
          <cell r="L6">
            <v>211076.5339882509</v>
          </cell>
          <cell r="M6">
            <v>228860.7446108671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C17" sqref="C17"/>
    </sheetView>
  </sheetViews>
  <sheetFormatPr defaultColWidth="11.421875" defaultRowHeight="12.75"/>
  <cols>
    <col min="1" max="1" width="22.7109375" style="7" customWidth="1"/>
    <col min="2" max="2" width="10.7109375" style="7" bestFit="1" customWidth="1"/>
    <col min="3" max="3" width="4.421875" style="7" customWidth="1"/>
    <col min="4" max="4" width="9.421875" style="7" customWidth="1"/>
    <col min="5" max="5" width="7.00390625" style="7" customWidth="1"/>
    <col min="6" max="6" width="1.57421875" style="7" customWidth="1"/>
    <col min="7" max="7" width="10.7109375" style="7" bestFit="1" customWidth="1"/>
    <col min="8" max="8" width="4.140625" style="7" customWidth="1"/>
    <col min="9" max="9" width="9.7109375" style="7" customWidth="1"/>
    <col min="10" max="10" width="6.7109375" style="7" customWidth="1"/>
    <col min="11" max="11" width="1.421875" style="7" customWidth="1"/>
    <col min="12" max="12" width="11.8515625" style="7" bestFit="1" customWidth="1"/>
    <col min="13" max="13" width="5.00390625" style="7" customWidth="1"/>
    <col min="14" max="14" width="10.140625" style="7" customWidth="1"/>
    <col min="15" max="15" width="10.28125" style="7" customWidth="1"/>
    <col min="16" max="16" width="0.9921875" style="7" customWidth="1"/>
    <col min="17" max="17" width="8.57421875" style="7" customWidth="1"/>
    <col min="18" max="18" width="11.421875" style="7" customWidth="1"/>
    <col min="19" max="19" width="6.421875" style="7" customWidth="1"/>
    <col min="20" max="22" width="11.421875" style="7" customWidth="1"/>
    <col min="23" max="23" width="12.28125" style="7" bestFit="1" customWidth="1"/>
    <col min="24" max="16384" width="11.421875" style="7" customWidth="1"/>
  </cols>
  <sheetData>
    <row r="1" ht="12.75">
      <c r="A1" s="6" t="s">
        <v>38</v>
      </c>
    </row>
    <row r="2" ht="12.75">
      <c r="A2" s="6" t="s">
        <v>39</v>
      </c>
    </row>
    <row r="3" ht="12.75">
      <c r="A3" s="6" t="s">
        <v>55</v>
      </c>
    </row>
    <row r="4" spans="1:19" s="83" customFormat="1" ht="15">
      <c r="A4" s="67" t="s">
        <v>40</v>
      </c>
      <c r="B4" s="85" t="s">
        <v>41</v>
      </c>
      <c r="C4" s="85"/>
      <c r="D4" s="85"/>
      <c r="E4" s="85"/>
      <c r="F4" s="52"/>
      <c r="G4" s="85" t="s">
        <v>42</v>
      </c>
      <c r="H4" s="85"/>
      <c r="I4" s="85"/>
      <c r="J4" s="85"/>
      <c r="K4" s="53"/>
      <c r="L4" s="71" t="s">
        <v>43</v>
      </c>
      <c r="M4" s="71"/>
      <c r="N4" s="71"/>
      <c r="O4" s="63"/>
      <c r="P4" s="53"/>
      <c r="Q4" s="85" t="s">
        <v>44</v>
      </c>
      <c r="R4" s="85"/>
      <c r="S4" s="85"/>
    </row>
    <row r="5" spans="1:19" s="84" customFormat="1" ht="45">
      <c r="A5" s="68"/>
      <c r="B5" s="54" t="s">
        <v>45</v>
      </c>
      <c r="C5" s="54"/>
      <c r="D5" s="54" t="s">
        <v>46</v>
      </c>
      <c r="E5" s="54"/>
      <c r="F5" s="33"/>
      <c r="G5" s="54" t="s">
        <v>45</v>
      </c>
      <c r="H5" s="54"/>
      <c r="I5" s="54" t="s">
        <v>46</v>
      </c>
      <c r="J5" s="54"/>
      <c r="K5" s="33"/>
      <c r="L5" s="54" t="s">
        <v>47</v>
      </c>
      <c r="M5" s="54"/>
      <c r="N5" s="54" t="s">
        <v>46</v>
      </c>
      <c r="O5" s="54"/>
      <c r="P5" s="33"/>
      <c r="Q5" s="33" t="s">
        <v>48</v>
      </c>
      <c r="R5" s="54" t="s">
        <v>46</v>
      </c>
      <c r="S5" s="54"/>
    </row>
    <row r="6" spans="1:19" s="83" customFormat="1" ht="15">
      <c r="A6" s="55" t="s">
        <v>49</v>
      </c>
      <c r="B6" s="34">
        <v>296238.99640055536</v>
      </c>
      <c r="C6" s="34"/>
      <c r="D6" s="86">
        <v>0.9342031931931727</v>
      </c>
      <c r="E6" s="87"/>
      <c r="F6" s="57"/>
      <c r="G6" s="34">
        <v>155151.094301</v>
      </c>
      <c r="H6" s="34"/>
      <c r="I6" s="87">
        <v>2.2</v>
      </c>
      <c r="J6" s="87"/>
      <c r="K6" s="57"/>
      <c r="L6" s="34">
        <v>898244.5192934675</v>
      </c>
      <c r="M6" s="34"/>
      <c r="N6" s="87">
        <v>0.49494602032848595</v>
      </c>
      <c r="O6" s="87"/>
      <c r="P6" s="57"/>
      <c r="Q6" s="88"/>
      <c r="R6" s="86"/>
      <c r="S6" s="86"/>
    </row>
    <row r="7" spans="1:19" s="83" customFormat="1" ht="15">
      <c r="A7" s="55"/>
      <c r="B7" s="34"/>
      <c r="C7" s="34"/>
      <c r="D7" s="86"/>
      <c r="E7" s="87"/>
      <c r="F7" s="57"/>
      <c r="G7" s="34"/>
      <c r="H7" s="34"/>
      <c r="I7" s="87"/>
      <c r="J7" s="87"/>
      <c r="K7" s="57"/>
      <c r="L7" s="34"/>
      <c r="M7" s="34"/>
      <c r="N7" s="87"/>
      <c r="O7" s="87"/>
      <c r="P7" s="57"/>
      <c r="Q7" s="88"/>
      <c r="R7" s="87"/>
      <c r="S7" s="87"/>
    </row>
    <row r="8" spans="1:19" s="83" customFormat="1" ht="15">
      <c r="A8" s="55" t="s">
        <v>5</v>
      </c>
      <c r="B8" s="34">
        <v>86982.5</v>
      </c>
      <c r="C8" s="34"/>
      <c r="D8" s="86" t="s">
        <v>56</v>
      </c>
      <c r="E8" s="86"/>
      <c r="F8" s="57"/>
      <c r="G8" s="34">
        <v>16480.9</v>
      </c>
      <c r="H8" s="34"/>
      <c r="I8" s="86" t="s">
        <v>52</v>
      </c>
      <c r="J8" s="87"/>
      <c r="K8" s="57"/>
      <c r="L8" s="34">
        <v>85080.71713577265</v>
      </c>
      <c r="M8" s="34"/>
      <c r="N8" s="86" t="s">
        <v>56</v>
      </c>
      <c r="O8" s="86"/>
      <c r="P8" s="57"/>
      <c r="Q8" s="89">
        <v>5.16</v>
      </c>
      <c r="R8" s="86" t="s">
        <v>56</v>
      </c>
      <c r="S8" s="86"/>
    </row>
    <row r="9" spans="1:19" s="83" customFormat="1" ht="15">
      <c r="A9" s="55" t="s">
        <v>4</v>
      </c>
      <c r="B9" s="34">
        <v>83236.1</v>
      </c>
      <c r="C9" s="34"/>
      <c r="D9" s="86" t="s">
        <v>56</v>
      </c>
      <c r="E9" s="86"/>
      <c r="F9" s="57"/>
      <c r="G9" s="34">
        <v>15094</v>
      </c>
      <c r="H9" s="34"/>
      <c r="I9" s="86" t="s">
        <v>52</v>
      </c>
      <c r="J9" s="87"/>
      <c r="K9" s="57"/>
      <c r="L9" s="34">
        <v>76377.42584609512</v>
      </c>
      <c r="M9" s="34"/>
      <c r="N9" s="86" t="s">
        <v>56</v>
      </c>
      <c r="O9" s="86"/>
      <c r="P9" s="57"/>
      <c r="Q9" s="89">
        <v>5.06</v>
      </c>
      <c r="R9" s="86" t="s">
        <v>56</v>
      </c>
      <c r="S9" s="86"/>
    </row>
    <row r="10" spans="1:19" s="83" customFormat="1" ht="15">
      <c r="A10" s="55" t="s">
        <v>2</v>
      </c>
      <c r="B10" s="34">
        <v>55101.92</v>
      </c>
      <c r="C10" s="34"/>
      <c r="D10" s="86">
        <v>1.7</v>
      </c>
      <c r="E10" s="87"/>
      <c r="F10" s="57"/>
      <c r="G10" s="34">
        <v>55437.365948</v>
      </c>
      <c r="H10" s="34"/>
      <c r="I10" s="87">
        <v>1.3</v>
      </c>
      <c r="J10" s="87"/>
      <c r="K10" s="57"/>
      <c r="L10" s="34">
        <v>382459.8826391129</v>
      </c>
      <c r="M10" s="34"/>
      <c r="N10" s="87">
        <v>0.8363828798759452</v>
      </c>
      <c r="O10" s="87"/>
      <c r="P10" s="57"/>
      <c r="Q10" s="89">
        <v>6.9</v>
      </c>
      <c r="R10" s="86">
        <v>0.8363828798759452</v>
      </c>
      <c r="S10" s="87"/>
    </row>
    <row r="11" spans="1:19" s="83" customFormat="1" ht="15">
      <c r="A11" s="55" t="s">
        <v>3</v>
      </c>
      <c r="B11" s="34">
        <v>14790.546400555362</v>
      </c>
      <c r="C11" s="34"/>
      <c r="D11" s="86">
        <v>2.7</v>
      </c>
      <c r="E11" s="87"/>
      <c r="F11" s="57"/>
      <c r="G11" s="34">
        <v>17404.599288</v>
      </c>
      <c r="H11" s="34"/>
      <c r="I11" s="87">
        <v>3</v>
      </c>
      <c r="J11" s="87"/>
      <c r="K11" s="57"/>
      <c r="L11" s="34">
        <v>125465.74906161978</v>
      </c>
      <c r="M11" s="34"/>
      <c r="N11" s="87">
        <v>0.8421376956712778</v>
      </c>
      <c r="O11" s="87"/>
      <c r="P11" s="57"/>
      <c r="Q11" s="89">
        <v>7.21</v>
      </c>
      <c r="R11" s="86">
        <v>0.8421376956712778</v>
      </c>
      <c r="S11" s="87"/>
    </row>
    <row r="12" spans="1:19" s="83" customFormat="1" ht="15">
      <c r="A12" s="59" t="s">
        <v>50</v>
      </c>
      <c r="B12" s="35">
        <v>56127.92999999999</v>
      </c>
      <c r="C12" s="35"/>
      <c r="D12" s="90">
        <v>4.3</v>
      </c>
      <c r="E12" s="91"/>
      <c r="F12" s="60"/>
      <c r="G12" s="35">
        <v>50734.22906500001</v>
      </c>
      <c r="H12" s="35"/>
      <c r="I12" s="91">
        <v>6.5</v>
      </c>
      <c r="J12" s="91"/>
      <c r="K12" s="60"/>
      <c r="L12" s="35">
        <v>228860.7446108671</v>
      </c>
      <c r="M12" s="35"/>
      <c r="N12" s="91">
        <v>1.2676331178928395</v>
      </c>
      <c r="O12" s="91"/>
      <c r="P12" s="60"/>
      <c r="Q12" s="92">
        <v>4.51</v>
      </c>
      <c r="R12" s="91">
        <v>1.2676331178928395</v>
      </c>
      <c r="S12" s="91"/>
    </row>
    <row r="13" spans="1:8" ht="12.75">
      <c r="A13" s="10" t="s">
        <v>6</v>
      </c>
      <c r="B13" s="11"/>
      <c r="C13" s="11"/>
      <c r="F13" s="12"/>
      <c r="G13" s="11"/>
      <c r="H13" s="11"/>
    </row>
    <row r="14" ht="12.75">
      <c r="A14" s="10" t="s">
        <v>51</v>
      </c>
    </row>
    <row r="15" spans="9:20" ht="12.75">
      <c r="I15" s="13"/>
      <c r="L15" s="39"/>
      <c r="M15" s="39"/>
      <c r="N15" s="8"/>
      <c r="O15" s="9"/>
      <c r="P15" s="39"/>
      <c r="Q15" s="39"/>
      <c r="R15" s="39"/>
      <c r="S15" s="39"/>
      <c r="T15" s="39"/>
    </row>
    <row r="16" spans="12:20" ht="12.75">
      <c r="L16" s="39"/>
      <c r="M16" s="39"/>
      <c r="N16" s="8"/>
      <c r="O16" s="9"/>
      <c r="P16" s="39"/>
      <c r="Q16" s="39"/>
      <c r="R16" s="39"/>
      <c r="S16" s="39"/>
      <c r="T16" s="39"/>
    </row>
    <row r="17" spans="12:20" ht="12.75">
      <c r="L17" s="39"/>
      <c r="M17" s="39"/>
      <c r="N17" s="8"/>
      <c r="O17" s="9"/>
      <c r="P17" s="39"/>
      <c r="Q17" s="39"/>
      <c r="R17" s="39"/>
      <c r="S17" s="39"/>
      <c r="T17" s="39"/>
    </row>
    <row r="18" spans="1:20" ht="12.75">
      <c r="A18" s="14"/>
      <c r="L18" s="39"/>
      <c r="M18" s="39"/>
      <c r="N18" s="8"/>
      <c r="O18" s="9"/>
      <c r="P18" s="39"/>
      <c r="Q18" s="39"/>
      <c r="R18" s="39"/>
      <c r="S18" s="39"/>
      <c r="T18" s="39"/>
    </row>
    <row r="19" spans="1:20" ht="12.75">
      <c r="A19" s="14"/>
      <c r="L19" s="39"/>
      <c r="M19" s="39"/>
      <c r="N19" s="8"/>
      <c r="O19" s="9"/>
      <c r="P19" s="39"/>
      <c r="Q19" s="39"/>
      <c r="R19" s="39"/>
      <c r="S19" s="39"/>
      <c r="T19" s="39"/>
    </row>
    <row r="20" spans="1:20" ht="12.75">
      <c r="A20" s="14"/>
      <c r="L20" s="39"/>
      <c r="M20" s="39"/>
      <c r="N20" s="8"/>
      <c r="O20" s="9"/>
      <c r="P20" s="39"/>
      <c r="Q20" s="39"/>
      <c r="R20" s="39"/>
      <c r="S20" s="39"/>
      <c r="T20" s="39"/>
    </row>
    <row r="21" spans="1:20" ht="12.75">
      <c r="A21" s="14"/>
      <c r="L21" s="39"/>
      <c r="M21" s="39"/>
      <c r="N21" s="39"/>
      <c r="O21" s="39"/>
      <c r="P21" s="39"/>
      <c r="Q21" s="39"/>
      <c r="R21" s="39"/>
      <c r="S21" s="39"/>
      <c r="T21" s="39"/>
    </row>
    <row r="22" spans="1:20" ht="12.75">
      <c r="A22" s="14"/>
      <c r="L22" s="39"/>
      <c r="M22" s="39"/>
      <c r="N22" s="39"/>
      <c r="O22" s="39"/>
      <c r="P22" s="39"/>
      <c r="Q22" s="39"/>
      <c r="R22" s="39"/>
      <c r="S22" s="39"/>
      <c r="T22" s="39"/>
    </row>
    <row r="23" spans="12:20" ht="12.75">
      <c r="L23" s="39"/>
      <c r="M23" s="39"/>
      <c r="N23" s="39"/>
      <c r="O23" s="39"/>
      <c r="P23" s="39"/>
      <c r="Q23" s="39"/>
      <c r="R23" s="39"/>
      <c r="S23" s="39"/>
      <c r="T23" s="39"/>
    </row>
    <row r="24" spans="12:20" ht="12.75">
      <c r="L24" s="39"/>
      <c r="M24" s="39"/>
      <c r="N24" s="39"/>
      <c r="O24" s="39"/>
      <c r="P24" s="39"/>
      <c r="Q24" s="39"/>
      <c r="R24" s="39"/>
      <c r="S24" s="39"/>
      <c r="T24" s="39"/>
    </row>
    <row r="25" spans="12:20" ht="12.75">
      <c r="L25" s="39"/>
      <c r="M25" s="39"/>
      <c r="N25" s="39"/>
      <c r="O25" s="39"/>
      <c r="P25" s="39"/>
      <c r="Q25" s="39"/>
      <c r="R25" s="39"/>
      <c r="S25" s="39"/>
      <c r="T25" s="39"/>
    </row>
    <row r="26" spans="12:20" ht="12.75">
      <c r="L26" s="39"/>
      <c r="M26" s="39"/>
      <c r="N26" s="39"/>
      <c r="O26" s="39"/>
      <c r="P26" s="39"/>
      <c r="Q26" s="39"/>
      <c r="R26" s="39"/>
      <c r="S26" s="39"/>
      <c r="T26" s="39"/>
    </row>
    <row r="27" spans="12:20" ht="12.75">
      <c r="L27" s="39"/>
      <c r="M27" s="39"/>
      <c r="N27" s="39"/>
      <c r="O27" s="39"/>
      <c r="P27" s="39"/>
      <c r="Q27" s="39"/>
      <c r="R27" s="39"/>
      <c r="S27" s="39"/>
      <c r="T27" s="39"/>
    </row>
    <row r="28" spans="12:20" ht="12.75">
      <c r="L28" s="39"/>
      <c r="M28" s="39"/>
      <c r="N28" s="39"/>
      <c r="O28" s="39"/>
      <c r="P28" s="39"/>
      <c r="Q28" s="39"/>
      <c r="R28" s="39"/>
      <c r="S28" s="39"/>
      <c r="T28" s="39"/>
    </row>
    <row r="29" spans="12:20" ht="12.75">
      <c r="L29" s="39"/>
      <c r="M29" s="39"/>
      <c r="N29" s="39"/>
      <c r="O29" s="39"/>
      <c r="P29" s="39"/>
      <c r="Q29" s="39"/>
      <c r="R29" s="39"/>
      <c r="S29" s="39"/>
      <c r="T29" s="39"/>
    </row>
    <row r="30" spans="12:20" ht="12.75">
      <c r="L30" s="39"/>
      <c r="M30" s="39"/>
      <c r="N30" s="39"/>
      <c r="O30" s="39"/>
      <c r="P30" s="39"/>
      <c r="Q30" s="39"/>
      <c r="R30" s="39"/>
      <c r="S30" s="39"/>
      <c r="T30" s="39"/>
    </row>
  </sheetData>
  <sheetProtection/>
  <mergeCells count="2">
    <mergeCell ref="A4:A5"/>
    <mergeCell ref="L4:N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42"/>
  <sheetViews>
    <sheetView zoomScale="70" zoomScaleNormal="70" zoomScalePageLayoutView="0" workbookViewId="0" topLeftCell="A1">
      <selection activeCell="H14" sqref="H14"/>
    </sheetView>
  </sheetViews>
  <sheetFormatPr defaultColWidth="11.421875" defaultRowHeight="12.75"/>
  <cols>
    <col min="1" max="1" width="16.00390625" style="7" customWidth="1"/>
    <col min="2" max="2" width="10.00390625" style="7" customWidth="1"/>
    <col min="3" max="3" width="1.421875" style="7" customWidth="1"/>
    <col min="4" max="4" width="11.00390625" style="7" customWidth="1"/>
    <col min="5" max="5" width="1.421875" style="7" customWidth="1"/>
    <col min="6" max="6" width="11.00390625" style="7" customWidth="1"/>
    <col min="7" max="7" width="1.8515625" style="7" customWidth="1"/>
    <col min="8" max="8" width="9.8515625" style="7" bestFit="1" customWidth="1"/>
    <col min="9" max="9" width="1.421875" style="7" customWidth="1"/>
    <col min="10" max="10" width="9.8515625" style="7" bestFit="1" customWidth="1"/>
    <col min="11" max="11" width="1.421875" style="7" customWidth="1"/>
    <col min="12" max="12" width="9.8515625" style="7" bestFit="1" customWidth="1"/>
    <col min="13" max="13" width="1.421875" style="7" customWidth="1"/>
    <col min="14" max="14" width="9.8515625" style="7" bestFit="1" customWidth="1"/>
    <col min="15" max="15" width="1.421875" style="7" customWidth="1"/>
    <col min="16" max="16" width="9.8515625" style="7" bestFit="1" customWidth="1"/>
    <col min="17" max="17" width="1.421875" style="7" customWidth="1"/>
    <col min="18" max="18" width="9.8515625" style="7" bestFit="1" customWidth="1"/>
    <col min="19" max="19" width="1.421875" style="7" customWidth="1"/>
    <col min="20" max="20" width="9.8515625" style="7" bestFit="1" customWidth="1"/>
    <col min="21" max="21" width="1.421875" style="7" customWidth="1"/>
    <col min="22" max="22" width="9.8515625" style="7" bestFit="1" customWidth="1"/>
    <col min="23" max="23" width="1.421875" style="7" customWidth="1"/>
    <col min="24" max="24" width="9.8515625" style="7" bestFit="1" customWidth="1"/>
    <col min="25" max="25" width="11.57421875" style="7" bestFit="1" customWidth="1"/>
    <col min="26" max="26" width="11.421875" style="39" customWidth="1"/>
    <col min="27" max="27" width="15.28125" style="39" bestFit="1" customWidth="1"/>
    <col min="28" max="38" width="9.57421875" style="39" bestFit="1" customWidth="1"/>
    <col min="39" max="41" width="11.421875" style="39" customWidth="1"/>
    <col min="42" max="16384" width="11.421875" style="7" customWidth="1"/>
  </cols>
  <sheetData>
    <row r="1" ht="12.75">
      <c r="A1" s="6" t="s">
        <v>7</v>
      </c>
    </row>
    <row r="2" ht="12.75">
      <c r="A2" s="6" t="s">
        <v>8</v>
      </c>
    </row>
    <row r="3" ht="12.75">
      <c r="A3" s="6" t="s">
        <v>35</v>
      </c>
    </row>
    <row r="4" spans="1:39" ht="15.75" customHeight="1">
      <c r="A4" s="67" t="s">
        <v>53</v>
      </c>
      <c r="B4" s="81" t="s">
        <v>9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17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</row>
    <row r="5" spans="1:39" ht="15.75">
      <c r="A5" s="68"/>
      <c r="B5" s="33" t="s">
        <v>17</v>
      </c>
      <c r="C5" s="33"/>
      <c r="D5" s="33" t="s">
        <v>18</v>
      </c>
      <c r="E5" s="33"/>
      <c r="F5" s="33" t="s">
        <v>19</v>
      </c>
      <c r="G5" s="33"/>
      <c r="H5" s="33" t="s">
        <v>20</v>
      </c>
      <c r="I5" s="33"/>
      <c r="J5" s="33" t="s">
        <v>21</v>
      </c>
      <c r="K5" s="33"/>
      <c r="L5" s="33" t="s">
        <v>22</v>
      </c>
      <c r="M5" s="33"/>
      <c r="N5" s="33" t="s">
        <v>23</v>
      </c>
      <c r="O5" s="33"/>
      <c r="P5" s="33" t="s">
        <v>24</v>
      </c>
      <c r="Q5" s="33"/>
      <c r="R5" s="33" t="s">
        <v>25</v>
      </c>
      <c r="S5" s="33"/>
      <c r="T5" s="33" t="s">
        <v>26</v>
      </c>
      <c r="U5" s="33"/>
      <c r="V5" s="33" t="s">
        <v>27</v>
      </c>
      <c r="W5" s="33"/>
      <c r="X5" s="33" t="s">
        <v>34</v>
      </c>
      <c r="Y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</row>
    <row r="6" spans="1:41" s="13" customFormat="1" ht="15.75">
      <c r="A6" s="34" t="s">
        <v>10</v>
      </c>
      <c r="B6" s="36">
        <f>SUM(B8:B12)</f>
        <v>283962</v>
      </c>
      <c r="C6" s="36"/>
      <c r="D6" s="36">
        <f>SUM(D8:D12)</f>
        <v>287296</v>
      </c>
      <c r="E6" s="36"/>
      <c r="F6" s="36">
        <f>SUM(F8:F12)</f>
        <v>246206</v>
      </c>
      <c r="G6" s="36"/>
      <c r="H6" s="36">
        <f>SUM(H8:H12)</f>
        <v>311564</v>
      </c>
      <c r="I6" s="36"/>
      <c r="J6" s="36">
        <f>SUM(J8:J12)</f>
        <v>328779</v>
      </c>
      <c r="K6" s="36"/>
      <c r="L6" s="36">
        <f>SUM(L8:L12)</f>
        <v>269402</v>
      </c>
      <c r="M6" s="36"/>
      <c r="N6" s="36">
        <f>SUM(N8:N12)</f>
        <v>218177</v>
      </c>
      <c r="O6" s="36"/>
      <c r="P6" s="36">
        <f>SUM(P8:P12)</f>
        <v>223354</v>
      </c>
      <c r="Q6" s="36"/>
      <c r="R6" s="36">
        <f>SUM(R8:R12)</f>
        <v>275984</v>
      </c>
      <c r="S6" s="36"/>
      <c r="T6" s="36">
        <f>SUM(T8:T12)</f>
        <v>329908</v>
      </c>
      <c r="U6" s="36"/>
      <c r="V6" s="36">
        <f>SUM(V8:V12)</f>
        <v>265569.7984342965</v>
      </c>
      <c r="W6" s="36"/>
      <c r="X6" s="36">
        <f>SUM(X8:X12)</f>
        <v>296239.0064005554</v>
      </c>
      <c r="Y6" s="20"/>
      <c r="Z6" s="72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72"/>
      <c r="AO6" s="72"/>
    </row>
    <row r="7" spans="1:41" s="13" customFormat="1" ht="15.75">
      <c r="A7" s="34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20"/>
      <c r="Z7" s="72"/>
      <c r="AA7" s="20"/>
      <c r="AB7" s="20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72"/>
      <c r="AO7" s="72"/>
    </row>
    <row r="8" spans="1:41" s="13" customFormat="1" ht="15.75">
      <c r="A8" s="34" t="s">
        <v>11</v>
      </c>
      <c r="B8" s="37">
        <v>74638</v>
      </c>
      <c r="C8" s="36"/>
      <c r="D8" s="37">
        <v>76201</v>
      </c>
      <c r="E8" s="36"/>
      <c r="F8" s="37">
        <v>66902</v>
      </c>
      <c r="G8" s="36"/>
      <c r="H8" s="37">
        <v>75101</v>
      </c>
      <c r="I8" s="36"/>
      <c r="J8" s="37">
        <v>75890</v>
      </c>
      <c r="K8" s="36"/>
      <c r="L8" s="37">
        <v>71631</v>
      </c>
      <c r="M8" s="36"/>
      <c r="N8" s="37">
        <v>69300</v>
      </c>
      <c r="O8" s="36"/>
      <c r="P8" s="37">
        <v>70056</v>
      </c>
      <c r="Q8" s="36"/>
      <c r="R8" s="37">
        <v>76053</v>
      </c>
      <c r="S8" s="36"/>
      <c r="T8" s="37">
        <v>78609</v>
      </c>
      <c r="U8" s="36"/>
      <c r="V8" s="37">
        <v>63833.208434296466</v>
      </c>
      <c r="W8" s="37"/>
      <c r="X8" s="37">
        <v>72992.71640055536</v>
      </c>
      <c r="Y8" s="22"/>
      <c r="Z8" s="72"/>
      <c r="AA8" s="20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72"/>
      <c r="AO8" s="72"/>
    </row>
    <row r="9" spans="1:41" s="13" customFormat="1" ht="15.75">
      <c r="A9" s="34" t="s">
        <v>15</v>
      </c>
      <c r="B9" s="37">
        <v>14266</v>
      </c>
      <c r="C9" s="36"/>
      <c r="D9" s="37">
        <v>12798</v>
      </c>
      <c r="E9" s="36"/>
      <c r="F9" s="37">
        <v>14612</v>
      </c>
      <c r="G9" s="36"/>
      <c r="H9" s="37">
        <v>13939</v>
      </c>
      <c r="I9" s="36"/>
      <c r="J9" s="37">
        <v>13117</v>
      </c>
      <c r="K9" s="36"/>
      <c r="L9" s="37">
        <v>14138</v>
      </c>
      <c r="M9" s="36"/>
      <c r="N9" s="37">
        <v>11973</v>
      </c>
      <c r="O9" s="36"/>
      <c r="P9" s="37">
        <v>11583</v>
      </c>
      <c r="Q9" s="36"/>
      <c r="R9" s="37">
        <v>11930</v>
      </c>
      <c r="S9" s="36"/>
      <c r="T9" s="37">
        <v>12346</v>
      </c>
      <c r="U9" s="36"/>
      <c r="V9" s="37">
        <v>13498.49</v>
      </c>
      <c r="W9" s="37"/>
      <c r="X9" s="37">
        <v>13206.27</v>
      </c>
      <c r="Y9" s="22"/>
      <c r="Z9" s="72"/>
      <c r="AA9" s="20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72"/>
      <c r="AO9" s="72"/>
    </row>
    <row r="10" spans="1:41" s="13" customFormat="1" ht="15.75">
      <c r="A10" s="34" t="s">
        <v>14</v>
      </c>
      <c r="B10" s="37">
        <v>39874</v>
      </c>
      <c r="C10" s="36"/>
      <c r="D10" s="37">
        <v>45447</v>
      </c>
      <c r="E10" s="36"/>
      <c r="F10" s="37">
        <v>20682</v>
      </c>
      <c r="G10" s="36"/>
      <c r="H10" s="37">
        <v>37865</v>
      </c>
      <c r="I10" s="36"/>
      <c r="J10" s="37">
        <v>44314</v>
      </c>
      <c r="K10" s="36"/>
      <c r="L10" s="37">
        <v>38383</v>
      </c>
      <c r="M10" s="36"/>
      <c r="N10" s="37">
        <v>29272</v>
      </c>
      <c r="O10" s="36"/>
      <c r="P10" s="37">
        <v>20233</v>
      </c>
      <c r="Q10" s="36"/>
      <c r="R10" s="37">
        <v>31728</v>
      </c>
      <c r="S10" s="36"/>
      <c r="T10" s="37">
        <v>42376</v>
      </c>
      <c r="U10" s="36"/>
      <c r="V10" s="37">
        <v>26505.85</v>
      </c>
      <c r="W10" s="37"/>
      <c r="X10" s="37">
        <v>24758.22</v>
      </c>
      <c r="Y10" s="22"/>
      <c r="Z10" s="72"/>
      <c r="AA10" s="20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72"/>
      <c r="AO10" s="72"/>
    </row>
    <row r="11" spans="1:41" s="13" customFormat="1" ht="15.75">
      <c r="A11" s="34" t="s">
        <v>13</v>
      </c>
      <c r="B11" s="37">
        <v>21922</v>
      </c>
      <c r="C11" s="36"/>
      <c r="D11" s="37">
        <v>18346</v>
      </c>
      <c r="E11" s="36"/>
      <c r="F11" s="37">
        <v>11983</v>
      </c>
      <c r="G11" s="36"/>
      <c r="H11" s="37">
        <v>19373</v>
      </c>
      <c r="I11" s="36"/>
      <c r="J11" s="37">
        <v>19664</v>
      </c>
      <c r="K11" s="36"/>
      <c r="L11" s="37">
        <v>14688</v>
      </c>
      <c r="M11" s="36"/>
      <c r="N11" s="37">
        <v>14253</v>
      </c>
      <c r="O11" s="36"/>
      <c r="P11" s="37">
        <v>12427</v>
      </c>
      <c r="Q11" s="36"/>
      <c r="R11" s="37">
        <v>16218</v>
      </c>
      <c r="S11" s="36"/>
      <c r="T11" s="37">
        <v>15660</v>
      </c>
      <c r="U11" s="36"/>
      <c r="V11" s="37">
        <v>9943.65</v>
      </c>
      <c r="W11" s="37"/>
      <c r="X11" s="37">
        <v>9777.2</v>
      </c>
      <c r="Y11" s="22"/>
      <c r="Z11" s="72"/>
      <c r="AA11" s="20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72"/>
      <c r="AO11" s="72"/>
    </row>
    <row r="12" spans="1:41" s="13" customFormat="1" ht="15.75">
      <c r="A12" s="35" t="s">
        <v>12</v>
      </c>
      <c r="B12" s="38">
        <v>133262</v>
      </c>
      <c r="C12" s="82"/>
      <c r="D12" s="38">
        <v>134504</v>
      </c>
      <c r="E12" s="82"/>
      <c r="F12" s="38">
        <v>132027</v>
      </c>
      <c r="G12" s="82"/>
      <c r="H12" s="38">
        <v>165286</v>
      </c>
      <c r="I12" s="82"/>
      <c r="J12" s="38">
        <v>175794</v>
      </c>
      <c r="K12" s="82"/>
      <c r="L12" s="38">
        <v>130562</v>
      </c>
      <c r="M12" s="82"/>
      <c r="N12" s="38">
        <v>93379</v>
      </c>
      <c r="O12" s="82"/>
      <c r="P12" s="38">
        <v>109055</v>
      </c>
      <c r="Q12" s="82"/>
      <c r="R12" s="38">
        <v>140055</v>
      </c>
      <c r="S12" s="82"/>
      <c r="T12" s="38">
        <v>180917</v>
      </c>
      <c r="U12" s="82"/>
      <c r="V12" s="38">
        <v>151788.6</v>
      </c>
      <c r="W12" s="38"/>
      <c r="X12" s="38">
        <v>175504.6</v>
      </c>
      <c r="Y12" s="22"/>
      <c r="Z12" s="72"/>
      <c r="AA12" s="20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72"/>
      <c r="AO12" s="72"/>
    </row>
    <row r="13" ht="12.75">
      <c r="A13" s="24" t="s">
        <v>6</v>
      </c>
    </row>
    <row r="16" ht="12.75">
      <c r="A16" s="6" t="s">
        <v>63</v>
      </c>
    </row>
    <row r="17" ht="12.75">
      <c r="A17" s="6" t="s">
        <v>64</v>
      </c>
    </row>
    <row r="18" ht="12.75">
      <c r="A18" s="6" t="s">
        <v>35</v>
      </c>
    </row>
    <row r="19" spans="1:39" ht="15.75">
      <c r="A19" s="67" t="s">
        <v>36</v>
      </c>
      <c r="B19" s="32" t="s">
        <v>9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</row>
    <row r="20" spans="1:39" ht="15.75">
      <c r="A20" s="68"/>
      <c r="B20" s="33" t="s">
        <v>17</v>
      </c>
      <c r="C20" s="33"/>
      <c r="D20" s="33" t="s">
        <v>18</v>
      </c>
      <c r="E20" s="33"/>
      <c r="F20" s="33" t="s">
        <v>19</v>
      </c>
      <c r="G20" s="33"/>
      <c r="H20" s="33" t="s">
        <v>20</v>
      </c>
      <c r="I20" s="33"/>
      <c r="J20" s="33" t="s">
        <v>21</v>
      </c>
      <c r="K20" s="33"/>
      <c r="L20" s="33" t="s">
        <v>22</v>
      </c>
      <c r="M20" s="33"/>
      <c r="N20" s="33" t="s">
        <v>23</v>
      </c>
      <c r="O20" s="33"/>
      <c r="P20" s="33" t="s">
        <v>24</v>
      </c>
      <c r="Q20" s="33"/>
      <c r="R20" s="33" t="s">
        <v>25</v>
      </c>
      <c r="S20" s="33"/>
      <c r="T20" s="33" t="s">
        <v>26</v>
      </c>
      <c r="U20" s="33"/>
      <c r="V20" s="33" t="s">
        <v>27</v>
      </c>
      <c r="W20" s="33"/>
      <c r="X20" s="33" t="s">
        <v>34</v>
      </c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</row>
    <row r="21" spans="1:39" ht="18.75" customHeight="1">
      <c r="A21" s="69" t="s">
        <v>10</v>
      </c>
      <c r="B21" s="36">
        <f>SUM(B23:B28)</f>
        <v>283962</v>
      </c>
      <c r="C21" s="36"/>
      <c r="D21" s="36">
        <f>SUM(D23:D28)</f>
        <v>287296.4</v>
      </c>
      <c r="E21" s="36"/>
      <c r="F21" s="36">
        <f>SUM(F23:F28)</f>
        <v>246205.61000000002</v>
      </c>
      <c r="G21" s="36"/>
      <c r="H21" s="36">
        <f>SUM(H23:H28)</f>
        <v>311563.61000000004</v>
      </c>
      <c r="I21" s="36"/>
      <c r="J21" s="36">
        <f>SUM(J23:J28)</f>
        <v>328779.0758487393</v>
      </c>
      <c r="K21" s="36"/>
      <c r="L21" s="36">
        <f>SUM(L23:L28)</f>
        <v>269402.2276</v>
      </c>
      <c r="M21" s="36"/>
      <c r="N21" s="36">
        <f>SUM(N23:N28)</f>
        <v>218177.06</v>
      </c>
      <c r="O21" s="36"/>
      <c r="P21" s="36">
        <f>SUM(P23:P28)</f>
        <v>223353</v>
      </c>
      <c r="Q21" s="36"/>
      <c r="R21" s="36">
        <f>SUM(R23:R28)</f>
        <v>275983.688086554</v>
      </c>
      <c r="S21" s="36"/>
      <c r="T21" s="36">
        <f>SUM(T23:T28)</f>
        <v>329908.2429472</v>
      </c>
      <c r="U21" s="36"/>
      <c r="V21" s="36">
        <f>SUM(V23:V28)</f>
        <v>265569.7884342965</v>
      </c>
      <c r="W21" s="36"/>
      <c r="X21" s="36">
        <f>SUM(X23:X28)</f>
        <v>296239.0164005554</v>
      </c>
      <c r="AA21" s="20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:39" ht="15.75">
      <c r="A22" s="70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AA22" s="20"/>
      <c r="AB22" s="20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3" spans="1:39" ht="15.75">
      <c r="A23" s="34" t="s">
        <v>28</v>
      </c>
      <c r="B23" s="37">
        <v>18564</v>
      </c>
      <c r="C23" s="36"/>
      <c r="D23" s="37">
        <v>15106.2</v>
      </c>
      <c r="E23" s="36"/>
      <c r="F23" s="37">
        <v>10728</v>
      </c>
      <c r="G23" s="36"/>
      <c r="H23" s="37">
        <v>10183.51</v>
      </c>
      <c r="I23" s="36"/>
      <c r="J23" s="37">
        <v>14975.486165372009</v>
      </c>
      <c r="K23" s="36"/>
      <c r="L23" s="37">
        <v>12686.8104</v>
      </c>
      <c r="M23" s="36"/>
      <c r="N23" s="37">
        <v>11214.44</v>
      </c>
      <c r="O23" s="36"/>
      <c r="P23" s="37">
        <v>13897</v>
      </c>
      <c r="Q23" s="36"/>
      <c r="R23" s="37">
        <v>12131.412696123072</v>
      </c>
      <c r="S23" s="36"/>
      <c r="T23" s="37">
        <v>12312.202384</v>
      </c>
      <c r="U23" s="36"/>
      <c r="V23" s="37">
        <v>10917.351400000001</v>
      </c>
      <c r="W23" s="37"/>
      <c r="X23" s="37">
        <v>11294.81111072544</v>
      </c>
      <c r="AA23" s="20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</row>
    <row r="24" spans="1:39" ht="15.75">
      <c r="A24" s="34" t="s">
        <v>29</v>
      </c>
      <c r="B24" s="37">
        <v>28756</v>
      </c>
      <c r="C24" s="36"/>
      <c r="D24" s="37">
        <v>22800.8</v>
      </c>
      <c r="E24" s="36"/>
      <c r="F24" s="37">
        <v>18800.34</v>
      </c>
      <c r="G24" s="36"/>
      <c r="H24" s="37">
        <v>15205.91</v>
      </c>
      <c r="I24" s="36"/>
      <c r="J24" s="37">
        <v>17180.45907407003</v>
      </c>
      <c r="K24" s="36"/>
      <c r="L24" s="37">
        <v>19348.3366</v>
      </c>
      <c r="M24" s="36"/>
      <c r="N24" s="37">
        <v>17836.83</v>
      </c>
      <c r="O24" s="36"/>
      <c r="P24" s="37">
        <v>19936</v>
      </c>
      <c r="Q24" s="36"/>
      <c r="R24" s="37">
        <v>16646.928509333058</v>
      </c>
      <c r="S24" s="36"/>
      <c r="T24" s="37">
        <v>20886.4298842</v>
      </c>
      <c r="U24" s="36"/>
      <c r="V24" s="37">
        <v>14337.878</v>
      </c>
      <c r="W24" s="37"/>
      <c r="X24" s="37">
        <v>15641.064845539742</v>
      </c>
      <c r="AA24" s="20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</row>
    <row r="25" spans="1:39" ht="15.75">
      <c r="A25" s="34" t="s">
        <v>30</v>
      </c>
      <c r="B25" s="37">
        <v>61033</v>
      </c>
      <c r="C25" s="36"/>
      <c r="D25" s="37">
        <v>48653.3</v>
      </c>
      <c r="E25" s="36"/>
      <c r="F25" s="37">
        <v>32782.93</v>
      </c>
      <c r="G25" s="36"/>
      <c r="H25" s="37">
        <v>48218.36</v>
      </c>
      <c r="I25" s="36"/>
      <c r="J25" s="37">
        <v>61082.32001413947</v>
      </c>
      <c r="K25" s="36"/>
      <c r="L25" s="37">
        <v>56811.6433</v>
      </c>
      <c r="M25" s="36"/>
      <c r="N25" s="37">
        <v>38940.72</v>
      </c>
      <c r="O25" s="36"/>
      <c r="P25" s="37">
        <v>51078.5</v>
      </c>
      <c r="Q25" s="36"/>
      <c r="R25" s="37">
        <v>41730.828513869455</v>
      </c>
      <c r="S25" s="36"/>
      <c r="T25" s="37">
        <v>51755.845798</v>
      </c>
      <c r="U25" s="36"/>
      <c r="V25" s="37">
        <v>43609.51</v>
      </c>
      <c r="W25" s="37"/>
      <c r="X25" s="37">
        <v>56854.66282540784</v>
      </c>
      <c r="AA25" s="20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</row>
    <row r="26" spans="1:39" ht="15.75">
      <c r="A26" s="34" t="s">
        <v>31</v>
      </c>
      <c r="B26" s="37">
        <v>90505</v>
      </c>
      <c r="C26" s="36"/>
      <c r="D26" s="37">
        <v>90913.3</v>
      </c>
      <c r="E26" s="36"/>
      <c r="F26" s="37">
        <v>68304.46</v>
      </c>
      <c r="G26" s="36"/>
      <c r="H26" s="37">
        <v>99748.13</v>
      </c>
      <c r="I26" s="36"/>
      <c r="J26" s="37">
        <v>106742.33264600472</v>
      </c>
      <c r="K26" s="36"/>
      <c r="L26" s="37">
        <v>89701.0881</v>
      </c>
      <c r="M26" s="36"/>
      <c r="N26" s="37">
        <v>76490.59</v>
      </c>
      <c r="O26" s="36"/>
      <c r="P26" s="37">
        <v>68914.5</v>
      </c>
      <c r="Q26" s="36"/>
      <c r="R26" s="37">
        <v>88859.14843872297</v>
      </c>
      <c r="S26" s="36"/>
      <c r="T26" s="37">
        <v>116031.404675</v>
      </c>
      <c r="U26" s="36"/>
      <c r="V26" s="37">
        <v>77960.90903429646</v>
      </c>
      <c r="W26" s="37"/>
      <c r="X26" s="37">
        <v>80759.175713294</v>
      </c>
      <c r="AA26" s="20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</row>
    <row r="27" spans="1:39" s="39" customFormat="1" ht="15.75">
      <c r="A27" s="34" t="s">
        <v>32</v>
      </c>
      <c r="B27" s="37">
        <v>51829</v>
      </c>
      <c r="C27" s="36"/>
      <c r="D27" s="37">
        <v>68995.4</v>
      </c>
      <c r="E27" s="36"/>
      <c r="F27" s="37">
        <v>68876.41</v>
      </c>
      <c r="G27" s="36"/>
      <c r="H27" s="37">
        <v>89461.75</v>
      </c>
      <c r="I27" s="36"/>
      <c r="J27" s="37">
        <v>79832.59424991193</v>
      </c>
      <c r="K27" s="36"/>
      <c r="L27" s="37">
        <v>58113.5033</v>
      </c>
      <c r="M27" s="36"/>
      <c r="N27" s="37">
        <v>47561.37</v>
      </c>
      <c r="O27" s="36"/>
      <c r="P27" s="37">
        <v>45055</v>
      </c>
      <c r="Q27" s="36"/>
      <c r="R27" s="37">
        <v>72816.23126200704</v>
      </c>
      <c r="S27" s="36"/>
      <c r="T27" s="37">
        <v>81275.60908200001</v>
      </c>
      <c r="U27" s="36"/>
      <c r="V27" s="37">
        <v>75686.47</v>
      </c>
      <c r="W27" s="37"/>
      <c r="X27" s="37">
        <v>84408.08385282889</v>
      </c>
      <c r="AA27" s="20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</row>
    <row r="28" spans="1:39" s="39" customFormat="1" ht="15.75">
      <c r="A28" s="40" t="s">
        <v>33</v>
      </c>
      <c r="B28" s="38">
        <v>33275</v>
      </c>
      <c r="C28" s="38"/>
      <c r="D28" s="38">
        <v>40827.4</v>
      </c>
      <c r="E28" s="38"/>
      <c r="F28" s="38">
        <v>46713.47</v>
      </c>
      <c r="G28" s="38"/>
      <c r="H28" s="38">
        <v>48745.95</v>
      </c>
      <c r="I28" s="38"/>
      <c r="J28" s="38">
        <v>48965.88369924115</v>
      </c>
      <c r="K28" s="38"/>
      <c r="L28" s="38">
        <v>32740.8459</v>
      </c>
      <c r="M28" s="38"/>
      <c r="N28" s="38">
        <v>26133.11</v>
      </c>
      <c r="O28" s="38"/>
      <c r="P28" s="38">
        <v>24472</v>
      </c>
      <c r="Q28" s="38"/>
      <c r="R28" s="38">
        <v>43799.138666498395</v>
      </c>
      <c r="S28" s="38"/>
      <c r="T28" s="38">
        <v>47646.751123999995</v>
      </c>
      <c r="U28" s="38"/>
      <c r="V28" s="38">
        <v>43057.67</v>
      </c>
      <c r="W28" s="38"/>
      <c r="X28" s="38">
        <v>47281.21805275946</v>
      </c>
      <c r="AA28" s="20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</row>
    <row r="29" spans="1:24" ht="12.75">
      <c r="A29" s="24" t="s">
        <v>6</v>
      </c>
      <c r="X29" s="25"/>
    </row>
    <row r="80" spans="1:39" ht="15.75">
      <c r="A80" s="65" t="s">
        <v>54</v>
      </c>
      <c r="B80" s="41" t="s">
        <v>9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</row>
    <row r="81" spans="1:41" s="42" customFormat="1" ht="15.75">
      <c r="A81" s="66"/>
      <c r="B81" s="51" t="s">
        <v>17</v>
      </c>
      <c r="C81" s="51"/>
      <c r="D81" s="51" t="s">
        <v>18</v>
      </c>
      <c r="E81" s="51"/>
      <c r="F81" s="51" t="s">
        <v>19</v>
      </c>
      <c r="G81" s="51"/>
      <c r="H81" s="51" t="s">
        <v>20</v>
      </c>
      <c r="I81" s="51"/>
      <c r="J81" s="51" t="s">
        <v>21</v>
      </c>
      <c r="K81" s="51"/>
      <c r="L81" s="51" t="s">
        <v>22</v>
      </c>
      <c r="M81" s="51"/>
      <c r="N81" s="51" t="s">
        <v>23</v>
      </c>
      <c r="O81" s="51"/>
      <c r="P81" s="51" t="s">
        <v>24</v>
      </c>
      <c r="Q81" s="51"/>
      <c r="R81" s="51" t="s">
        <v>25</v>
      </c>
      <c r="S81" s="51"/>
      <c r="T81" s="51" t="s">
        <v>26</v>
      </c>
      <c r="U81" s="51"/>
      <c r="V81" s="51" t="s">
        <v>27</v>
      </c>
      <c r="W81" s="51"/>
      <c r="X81" s="51" t="s">
        <v>34</v>
      </c>
      <c r="Z81" s="73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3"/>
      <c r="AO81" s="73"/>
    </row>
    <row r="82" spans="1:41" s="42" customFormat="1" ht="15.75">
      <c r="A82" s="49" t="s">
        <v>10</v>
      </c>
      <c r="B82" s="43">
        <f>SUM(B84:B85)</f>
        <v>283962</v>
      </c>
      <c r="C82" s="43"/>
      <c r="D82" s="43">
        <f>SUM(D84:D85)</f>
        <v>287296</v>
      </c>
      <c r="E82" s="43"/>
      <c r="F82" s="43">
        <f>SUM(F84:F85)</f>
        <v>246206</v>
      </c>
      <c r="G82" s="43"/>
      <c r="H82" s="43">
        <f>SUM(H84:I85)</f>
        <v>311564</v>
      </c>
      <c r="I82" s="43"/>
      <c r="J82" s="43">
        <f>SUM(J84:K85)</f>
        <v>328779</v>
      </c>
      <c r="K82" s="43"/>
      <c r="L82" s="43">
        <f>SUM(L84:M85)</f>
        <v>269402</v>
      </c>
      <c r="M82" s="43"/>
      <c r="N82" s="43">
        <f>SUM(N84:N85)</f>
        <v>218177</v>
      </c>
      <c r="O82" s="43"/>
      <c r="P82" s="43">
        <f>P84+P85</f>
        <v>223354</v>
      </c>
      <c r="Q82" s="43"/>
      <c r="R82" s="43">
        <f>R84+R85</f>
        <v>275984</v>
      </c>
      <c r="S82" s="43"/>
      <c r="T82" s="43">
        <f>T84+T85</f>
        <v>329908.24294599995</v>
      </c>
      <c r="U82" s="43"/>
      <c r="V82" s="43">
        <f>V84+V85</f>
        <v>265569.7884342965</v>
      </c>
      <c r="W82" s="43"/>
      <c r="X82" s="43">
        <f>X84+X85</f>
        <v>296239.0164005554</v>
      </c>
      <c r="Z82" s="73"/>
      <c r="AA82" s="44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73"/>
      <c r="AO82" s="73"/>
    </row>
    <row r="83" spans="1:41" s="42" customFormat="1" ht="15.75">
      <c r="A83" s="4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Z83" s="73"/>
      <c r="AA83" s="44"/>
      <c r="AB83" s="44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73"/>
      <c r="AO83" s="73"/>
    </row>
    <row r="84" spans="1:41" s="42" customFormat="1" ht="15.75">
      <c r="A84" s="49" t="s">
        <v>0</v>
      </c>
      <c r="B84" s="46">
        <v>153476</v>
      </c>
      <c r="C84" s="47"/>
      <c r="D84" s="46">
        <v>154077</v>
      </c>
      <c r="E84" s="46"/>
      <c r="F84" s="46">
        <v>136340</v>
      </c>
      <c r="G84" s="46"/>
      <c r="H84" s="46">
        <v>153562</v>
      </c>
      <c r="I84" s="46"/>
      <c r="J84" s="46">
        <v>150803</v>
      </c>
      <c r="K84" s="46"/>
      <c r="L84" s="46">
        <v>132906</v>
      </c>
      <c r="M84" s="46"/>
      <c r="N84" s="46">
        <v>124924</v>
      </c>
      <c r="O84" s="46"/>
      <c r="P84" s="46">
        <v>128571</v>
      </c>
      <c r="Q84" s="47"/>
      <c r="R84" s="46">
        <v>137553</v>
      </c>
      <c r="S84" s="47"/>
      <c r="T84" s="46">
        <v>147851.579436</v>
      </c>
      <c r="U84" s="47"/>
      <c r="V84" s="46">
        <v>116693.33843429647</v>
      </c>
      <c r="W84" s="46"/>
      <c r="X84" s="46">
        <v>124651.66640055535</v>
      </c>
      <c r="Z84" s="73"/>
      <c r="AA84" s="44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73"/>
      <c r="AO84" s="73"/>
    </row>
    <row r="85" spans="1:41" s="42" customFormat="1" ht="15.75">
      <c r="A85" s="50" t="s">
        <v>1</v>
      </c>
      <c r="B85" s="48">
        <v>130486</v>
      </c>
      <c r="C85" s="48"/>
      <c r="D85" s="48">
        <v>133219</v>
      </c>
      <c r="E85" s="48"/>
      <c r="F85" s="48">
        <v>109866</v>
      </c>
      <c r="G85" s="48"/>
      <c r="H85" s="48">
        <v>158002</v>
      </c>
      <c r="I85" s="48"/>
      <c r="J85" s="48">
        <v>177976</v>
      </c>
      <c r="K85" s="48"/>
      <c r="L85" s="48">
        <v>136496</v>
      </c>
      <c r="M85" s="48"/>
      <c r="N85" s="48">
        <v>93253</v>
      </c>
      <c r="O85" s="48"/>
      <c r="P85" s="48">
        <v>94783</v>
      </c>
      <c r="Q85" s="48"/>
      <c r="R85" s="48">
        <v>138431</v>
      </c>
      <c r="S85" s="48"/>
      <c r="T85" s="48">
        <v>182056.66350999998</v>
      </c>
      <c r="U85" s="48"/>
      <c r="V85" s="48">
        <v>148876.45</v>
      </c>
      <c r="W85" s="48"/>
      <c r="X85" s="48">
        <v>171587.35</v>
      </c>
      <c r="Z85" s="73"/>
      <c r="AA85" s="44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73"/>
      <c r="AO85" s="73"/>
    </row>
    <row r="86" spans="1:39" ht="15.75">
      <c r="A86" s="24" t="s">
        <v>6</v>
      </c>
      <c r="AA86" s="10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</row>
    <row r="87" spans="27:39" ht="15.75">
      <c r="AA87" s="20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</row>
    <row r="88" ht="12.75">
      <c r="AD88" s="75"/>
    </row>
    <row r="133" spans="1:38" ht="15.75">
      <c r="A133" s="15" t="s">
        <v>36</v>
      </c>
      <c r="B133" s="16" t="s">
        <v>9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AA133" s="76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</row>
    <row r="134" spans="1:39" ht="15.75">
      <c r="A134" s="18"/>
      <c r="B134" s="18" t="s">
        <v>17</v>
      </c>
      <c r="C134" s="18"/>
      <c r="D134" s="18" t="s">
        <v>18</v>
      </c>
      <c r="E134" s="18"/>
      <c r="F134" s="18" t="s">
        <v>19</v>
      </c>
      <c r="G134" s="18"/>
      <c r="H134" s="18" t="s">
        <v>20</v>
      </c>
      <c r="I134" s="18"/>
      <c r="J134" s="18" t="s">
        <v>21</v>
      </c>
      <c r="K134" s="18"/>
      <c r="L134" s="18" t="s">
        <v>22</v>
      </c>
      <c r="M134" s="18"/>
      <c r="N134" s="18" t="s">
        <v>23</v>
      </c>
      <c r="O134" s="18"/>
      <c r="P134" s="18" t="s">
        <v>24</v>
      </c>
      <c r="Q134" s="18"/>
      <c r="R134" s="18" t="s">
        <v>25</v>
      </c>
      <c r="S134" s="18"/>
      <c r="T134" s="18" t="s">
        <v>26</v>
      </c>
      <c r="U134" s="18"/>
      <c r="V134" s="18" t="s">
        <v>27</v>
      </c>
      <c r="W134" s="18"/>
      <c r="X134" s="18" t="s">
        <v>34</v>
      </c>
      <c r="AA134" s="78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</row>
    <row r="135" spans="1:39" ht="15.75">
      <c r="A135" s="20" t="s">
        <v>10</v>
      </c>
      <c r="B135" s="20">
        <f>SUM(B137:B141)</f>
        <v>283962</v>
      </c>
      <c r="C135" s="20"/>
      <c r="D135" s="20">
        <f>SUM(D137:D141)</f>
        <v>287295</v>
      </c>
      <c r="E135" s="20"/>
      <c r="F135" s="20">
        <f>SUM(F137:F141)</f>
        <v>246205.65000000002</v>
      </c>
      <c r="G135" s="20"/>
      <c r="H135" s="20">
        <f>SUM(H137:H141)</f>
        <v>311563.52</v>
      </c>
      <c r="I135" s="20"/>
      <c r="J135" s="20">
        <f>SUM(J137:J141)</f>
        <v>328779.0758487393</v>
      </c>
      <c r="K135" s="20"/>
      <c r="L135" s="20">
        <f>SUM(L137:L141)</f>
        <v>269402.22</v>
      </c>
      <c r="M135" s="20"/>
      <c r="N135" s="20">
        <f>SUM(N137:N141)</f>
        <v>218177.1</v>
      </c>
      <c r="O135" s="20"/>
      <c r="P135" s="20">
        <f>SUM(P137:P141)</f>
        <v>223353</v>
      </c>
      <c r="Q135" s="20"/>
      <c r="R135" s="20">
        <f>SUM(R137:R141)</f>
        <v>275983.688086554</v>
      </c>
      <c r="S135" s="20"/>
      <c r="T135" s="20">
        <f>SUM(T137:T141)</f>
        <v>329908.242946</v>
      </c>
      <c r="U135" s="20"/>
      <c r="V135" s="20">
        <f>SUM(V137:V141)</f>
        <v>265569.78843429644</v>
      </c>
      <c r="W135" s="20"/>
      <c r="X135" s="20">
        <f>SUM(X137:X141)</f>
        <v>296238.99640055536</v>
      </c>
      <c r="AA135" s="29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</row>
    <row r="136" spans="1:39" ht="15.7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AA136" s="29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</row>
    <row r="137" spans="1:39" ht="15.75">
      <c r="A137" s="28" t="s">
        <v>5</v>
      </c>
      <c r="B137" s="26">
        <v>84787</v>
      </c>
      <c r="C137" s="20"/>
      <c r="D137" s="26">
        <v>77386</v>
      </c>
      <c r="E137" s="20"/>
      <c r="F137" s="26">
        <v>71524.41</v>
      </c>
      <c r="G137" s="20"/>
      <c r="H137" s="26">
        <v>82614.5</v>
      </c>
      <c r="I137" s="20"/>
      <c r="J137" s="26">
        <v>83848.3</v>
      </c>
      <c r="K137" s="20"/>
      <c r="L137" s="26">
        <v>71024.6</v>
      </c>
      <c r="M137" s="20"/>
      <c r="N137" s="26">
        <v>53051</v>
      </c>
      <c r="O137" s="20"/>
      <c r="P137" s="26">
        <v>59249</v>
      </c>
      <c r="Q137" s="20"/>
      <c r="R137" s="26">
        <v>72257.2</v>
      </c>
      <c r="S137" s="20"/>
      <c r="T137" s="26">
        <v>96056.8</v>
      </c>
      <c r="U137" s="20"/>
      <c r="V137" s="26">
        <v>80699.8</v>
      </c>
      <c r="W137" s="26"/>
      <c r="X137" s="26">
        <v>86982.5</v>
      </c>
      <c r="AA137" s="29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</row>
    <row r="138" spans="1:39" ht="15.75">
      <c r="A138" s="28" t="s">
        <v>4</v>
      </c>
      <c r="B138" s="26">
        <v>44407</v>
      </c>
      <c r="C138" s="20"/>
      <c r="D138" s="26">
        <v>50579</v>
      </c>
      <c r="E138" s="20"/>
      <c r="F138" s="26">
        <v>55071.44</v>
      </c>
      <c r="G138" s="20"/>
      <c r="H138" s="26">
        <v>78434</v>
      </c>
      <c r="I138" s="20"/>
      <c r="J138" s="26">
        <v>86618</v>
      </c>
      <c r="K138" s="20"/>
      <c r="L138" s="26">
        <v>55652.5</v>
      </c>
      <c r="M138" s="20"/>
      <c r="N138" s="26">
        <v>36662</v>
      </c>
      <c r="O138" s="20"/>
      <c r="P138" s="26">
        <v>45729</v>
      </c>
      <c r="Q138" s="20"/>
      <c r="R138" s="26">
        <v>60509.1</v>
      </c>
      <c r="S138" s="20"/>
      <c r="T138" s="26">
        <v>76925.6</v>
      </c>
      <c r="U138" s="20"/>
      <c r="V138" s="26">
        <v>65389.8</v>
      </c>
      <c r="W138" s="26"/>
      <c r="X138" s="26">
        <v>83236.1</v>
      </c>
      <c r="AA138" s="29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</row>
    <row r="139" spans="1:39" ht="15.75">
      <c r="A139" s="28" t="s">
        <v>2</v>
      </c>
      <c r="B139" s="26">
        <v>52686</v>
      </c>
      <c r="C139" s="20"/>
      <c r="D139" s="26">
        <v>52648</v>
      </c>
      <c r="E139" s="20"/>
      <c r="F139" s="26">
        <v>49546.75</v>
      </c>
      <c r="G139" s="20"/>
      <c r="H139" s="26">
        <v>56504.77</v>
      </c>
      <c r="I139" s="20"/>
      <c r="J139" s="26">
        <v>54716.59428600152</v>
      </c>
      <c r="K139" s="20"/>
      <c r="L139" s="26">
        <v>50805.64</v>
      </c>
      <c r="M139" s="20"/>
      <c r="N139" s="26">
        <v>51838.2</v>
      </c>
      <c r="O139" s="20"/>
      <c r="P139" s="26">
        <v>52276</v>
      </c>
      <c r="Q139" s="20"/>
      <c r="R139" s="26">
        <v>55414.998780487804</v>
      </c>
      <c r="S139" s="20"/>
      <c r="T139" s="26">
        <v>57269.796667</v>
      </c>
      <c r="U139" s="20"/>
      <c r="V139" s="26">
        <v>45672.566234296464</v>
      </c>
      <c r="W139" s="26"/>
      <c r="X139" s="26">
        <v>55101.92</v>
      </c>
      <c r="AA139" s="29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</row>
    <row r="140" spans="1:39" ht="15.75">
      <c r="A140" s="29" t="s">
        <v>3</v>
      </c>
      <c r="B140" s="30">
        <v>18247</v>
      </c>
      <c r="C140" s="20"/>
      <c r="D140" s="30">
        <v>18786</v>
      </c>
      <c r="E140" s="20"/>
      <c r="F140" s="30">
        <v>14893.61</v>
      </c>
      <c r="G140" s="20"/>
      <c r="H140" s="30">
        <v>15412.45</v>
      </c>
      <c r="I140" s="20"/>
      <c r="J140" s="30">
        <v>17304.414798375856</v>
      </c>
      <c r="K140" s="20"/>
      <c r="L140" s="30">
        <v>17130.48</v>
      </c>
      <c r="M140" s="20"/>
      <c r="N140" s="30">
        <v>14213</v>
      </c>
      <c r="O140" s="20"/>
      <c r="P140" s="30">
        <v>14773</v>
      </c>
      <c r="Q140" s="20"/>
      <c r="R140" s="30">
        <v>16926.901769834352</v>
      </c>
      <c r="S140" s="20"/>
      <c r="T140" s="30">
        <v>17241.301481</v>
      </c>
      <c r="U140" s="20"/>
      <c r="V140" s="30">
        <v>14532.2022</v>
      </c>
      <c r="W140" s="30"/>
      <c r="X140" s="30">
        <v>14790.546400555362</v>
      </c>
      <c r="AA140" s="29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</row>
    <row r="141" spans="1:24" ht="15.75">
      <c r="A141" s="31" t="s">
        <v>16</v>
      </c>
      <c r="B141" s="27">
        <v>83835</v>
      </c>
      <c r="C141" s="23"/>
      <c r="D141" s="27">
        <v>87896</v>
      </c>
      <c r="E141" s="23"/>
      <c r="F141" s="27">
        <v>55169.44</v>
      </c>
      <c r="G141" s="23"/>
      <c r="H141" s="27">
        <v>78597.8</v>
      </c>
      <c r="I141" s="23"/>
      <c r="J141" s="27">
        <v>86291.76676436194</v>
      </c>
      <c r="K141" s="23"/>
      <c r="L141" s="27">
        <v>74789</v>
      </c>
      <c r="M141" s="23"/>
      <c r="N141" s="27">
        <v>62412.9</v>
      </c>
      <c r="O141" s="23"/>
      <c r="P141" s="27">
        <v>51326</v>
      </c>
      <c r="Q141" s="23"/>
      <c r="R141" s="27">
        <v>70875.48753623187</v>
      </c>
      <c r="S141" s="23"/>
      <c r="T141" s="27">
        <v>82414.744798</v>
      </c>
      <c r="U141" s="23"/>
      <c r="V141" s="27">
        <v>59275.42</v>
      </c>
      <c r="W141" s="27"/>
      <c r="X141" s="27">
        <v>56127.92999999999</v>
      </c>
    </row>
    <row r="142" ht="12.75">
      <c r="A142" s="24" t="s">
        <v>6</v>
      </c>
    </row>
  </sheetData>
  <sheetProtection/>
  <mergeCells count="4">
    <mergeCell ref="A4:A5"/>
    <mergeCell ref="A19:A20"/>
    <mergeCell ref="A21:A22"/>
    <mergeCell ref="A80:A8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117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17.421875" style="0" customWidth="1"/>
    <col min="2" max="2" width="15.7109375" style="0" bestFit="1" customWidth="1"/>
    <col min="3" max="3" width="1.7109375" style="0" customWidth="1"/>
    <col min="5" max="5" width="1.7109375" style="0" customWidth="1"/>
    <col min="7" max="7" width="1.7109375" style="0" customWidth="1"/>
    <col min="9" max="9" width="1.7109375" style="0" customWidth="1"/>
    <col min="11" max="11" width="1.7109375" style="0" customWidth="1"/>
    <col min="13" max="13" width="1.7109375" style="0" customWidth="1"/>
    <col min="15" max="15" width="1.7109375" style="0" customWidth="1"/>
    <col min="17" max="17" width="1.7109375" style="0" customWidth="1"/>
    <col min="19" max="19" width="1.7109375" style="0" customWidth="1"/>
    <col min="21" max="21" width="1.7109375" style="0" customWidth="1"/>
    <col min="23" max="23" width="1.7109375" style="0" customWidth="1"/>
    <col min="28" max="28" width="12.7109375" style="0" customWidth="1"/>
  </cols>
  <sheetData>
    <row r="1" spans="1:13" ht="15.75">
      <c r="A1" s="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104" t="s">
        <v>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2" ht="15.75">
      <c r="A3" s="104" t="s">
        <v>66</v>
      </c>
      <c r="B3" s="1"/>
      <c r="C3" s="1"/>
      <c r="D3" s="1"/>
      <c r="E3" s="1"/>
      <c r="F3" s="1"/>
      <c r="G3" s="1"/>
      <c r="H3" s="1"/>
      <c r="I3" s="1"/>
      <c r="J3" s="1"/>
      <c r="K3" s="2"/>
      <c r="L3" s="2"/>
    </row>
    <row r="4" spans="1:40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</row>
    <row r="5" spans="1:40" s="95" customFormat="1" ht="15">
      <c r="A5" s="93" t="s">
        <v>36</v>
      </c>
      <c r="B5" s="94" t="s">
        <v>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2"/>
    </row>
    <row r="6" spans="1:40" s="95" customFormat="1" ht="15">
      <c r="A6" s="96"/>
      <c r="B6" s="96" t="s">
        <v>17</v>
      </c>
      <c r="C6" s="96"/>
      <c r="D6" s="96" t="s">
        <v>18</v>
      </c>
      <c r="E6" s="96"/>
      <c r="F6" s="96" t="s">
        <v>19</v>
      </c>
      <c r="G6" s="96"/>
      <c r="H6" s="96" t="s">
        <v>20</v>
      </c>
      <c r="I6" s="96"/>
      <c r="J6" s="96" t="s">
        <v>21</v>
      </c>
      <c r="K6" s="96"/>
      <c r="L6" s="96" t="s">
        <v>22</v>
      </c>
      <c r="M6" s="96"/>
      <c r="N6" s="96" t="s">
        <v>23</v>
      </c>
      <c r="O6" s="96"/>
      <c r="P6" s="96" t="s">
        <v>24</v>
      </c>
      <c r="Q6" s="96"/>
      <c r="R6" s="96" t="s">
        <v>25</v>
      </c>
      <c r="S6" s="96"/>
      <c r="T6" s="96" t="s">
        <v>26</v>
      </c>
      <c r="U6" s="96"/>
      <c r="V6" s="96" t="s">
        <v>27</v>
      </c>
      <c r="W6" s="96"/>
      <c r="X6" s="96" t="s">
        <v>34</v>
      </c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2"/>
    </row>
    <row r="7" spans="1:40" s="95" customFormat="1" ht="15">
      <c r="A7" s="97" t="s">
        <v>10</v>
      </c>
      <c r="B7" s="97">
        <f>SUM(B9:B10)</f>
        <v>283962</v>
      </c>
      <c r="C7" s="97"/>
      <c r="D7" s="97">
        <f>SUM(D9:D10)</f>
        <v>287296</v>
      </c>
      <c r="E7" s="97"/>
      <c r="F7" s="97">
        <f>SUM(F9:F10)</f>
        <v>246206</v>
      </c>
      <c r="G7" s="97"/>
      <c r="H7" s="97">
        <f>SUM(H9:I10)</f>
        <v>311564</v>
      </c>
      <c r="I7" s="97"/>
      <c r="J7" s="97">
        <f>SUM(J9:K10)</f>
        <v>328779</v>
      </c>
      <c r="K7" s="97"/>
      <c r="L7" s="97">
        <f>SUM(L9:M10)</f>
        <v>269402</v>
      </c>
      <c r="M7" s="97"/>
      <c r="N7" s="97">
        <f>SUM(N9:N10)</f>
        <v>218177</v>
      </c>
      <c r="O7" s="97"/>
      <c r="P7" s="97">
        <f>P9+P10</f>
        <v>223354</v>
      </c>
      <c r="Q7" s="97"/>
      <c r="R7" s="97">
        <f>R9+R10</f>
        <v>275984</v>
      </c>
      <c r="S7" s="97"/>
      <c r="T7" s="97">
        <f>T9+T10</f>
        <v>329908.24294599995</v>
      </c>
      <c r="U7" s="97"/>
      <c r="V7" s="97">
        <f>V9+V10</f>
        <v>265569.7884342965</v>
      </c>
      <c r="W7" s="97"/>
      <c r="X7" s="97">
        <f>X9+X10</f>
        <v>296239.0164005554</v>
      </c>
      <c r="AA7" s="97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102"/>
    </row>
    <row r="8" spans="1:40" s="95" customFormat="1" ht="6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AA8" s="97"/>
      <c r="AB8" s="97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102"/>
    </row>
    <row r="9" spans="1:40" s="95" customFormat="1" ht="15">
      <c r="A9" s="97" t="s">
        <v>0</v>
      </c>
      <c r="B9" s="97">
        <v>153476</v>
      </c>
      <c r="C9" s="97"/>
      <c r="D9" s="97">
        <v>154077</v>
      </c>
      <c r="E9" s="97"/>
      <c r="F9" s="97">
        <v>136340</v>
      </c>
      <c r="G9" s="97"/>
      <c r="H9" s="97">
        <v>153562</v>
      </c>
      <c r="I9" s="97"/>
      <c r="J9" s="97">
        <v>150803</v>
      </c>
      <c r="K9" s="97"/>
      <c r="L9" s="97">
        <v>132906</v>
      </c>
      <c r="M9" s="97"/>
      <c r="N9" s="97">
        <v>124924</v>
      </c>
      <c r="O9" s="97"/>
      <c r="P9" s="97">
        <v>128571</v>
      </c>
      <c r="Q9" s="97"/>
      <c r="R9" s="97">
        <v>137553</v>
      </c>
      <c r="S9" s="97"/>
      <c r="T9" s="97">
        <v>147851.579436</v>
      </c>
      <c r="U9" s="97"/>
      <c r="V9" s="97">
        <v>116693.33843429647</v>
      </c>
      <c r="W9" s="97"/>
      <c r="X9" s="97">
        <v>124651.66640055535</v>
      </c>
      <c r="AA9" s="97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102"/>
    </row>
    <row r="10" spans="1:40" s="95" customFormat="1" ht="15">
      <c r="A10" s="99" t="s">
        <v>1</v>
      </c>
      <c r="B10" s="99">
        <v>130486</v>
      </c>
      <c r="C10" s="99"/>
      <c r="D10" s="99">
        <v>133219</v>
      </c>
      <c r="E10" s="99"/>
      <c r="F10" s="99">
        <v>109866</v>
      </c>
      <c r="G10" s="99"/>
      <c r="H10" s="99">
        <v>158002</v>
      </c>
      <c r="I10" s="99"/>
      <c r="J10" s="99">
        <v>177976</v>
      </c>
      <c r="K10" s="99"/>
      <c r="L10" s="99">
        <v>136496</v>
      </c>
      <c r="M10" s="99"/>
      <c r="N10" s="99">
        <v>93253</v>
      </c>
      <c r="O10" s="99"/>
      <c r="P10" s="99">
        <v>94783</v>
      </c>
      <c r="Q10" s="99"/>
      <c r="R10" s="99">
        <v>138431</v>
      </c>
      <c r="S10" s="99"/>
      <c r="T10" s="99">
        <v>182056.66350999998</v>
      </c>
      <c r="U10" s="99"/>
      <c r="V10" s="99">
        <v>148876.45</v>
      </c>
      <c r="W10" s="99"/>
      <c r="X10" s="99">
        <v>171587.35</v>
      </c>
      <c r="AA10" s="97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102"/>
    </row>
    <row r="11" spans="1:40" ht="15.75">
      <c r="A11" s="4" t="s">
        <v>6</v>
      </c>
      <c r="AA11" s="10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100"/>
    </row>
    <row r="12" spans="1:40" ht="15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</row>
    <row r="13" spans="1:40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</row>
    <row r="14" spans="1:40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</row>
    <row r="15" spans="1:12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60" spans="1:14" ht="12.75">
      <c r="A60" s="61" t="s">
        <v>62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</row>
    <row r="61" spans="1:14" ht="12.75">
      <c r="A61" s="61" t="s">
        <v>37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</row>
    <row r="62" spans="1:14" ht="12.75">
      <c r="A62" s="61"/>
      <c r="B62" s="61" t="s">
        <v>17</v>
      </c>
      <c r="C62" s="61" t="s">
        <v>18</v>
      </c>
      <c r="D62" s="61" t="s">
        <v>19</v>
      </c>
      <c r="E62" s="61" t="s">
        <v>20</v>
      </c>
      <c r="F62" s="61" t="s">
        <v>21</v>
      </c>
      <c r="G62" s="61" t="s">
        <v>22</v>
      </c>
      <c r="H62" s="61" t="s">
        <v>23</v>
      </c>
      <c r="I62" s="61" t="s">
        <v>24</v>
      </c>
      <c r="J62" s="61" t="s">
        <v>25</v>
      </c>
      <c r="K62" s="61" t="s">
        <v>26</v>
      </c>
      <c r="L62" s="61" t="s">
        <v>27</v>
      </c>
      <c r="M62" s="61" t="s">
        <v>34</v>
      </c>
      <c r="N62" s="61"/>
    </row>
    <row r="63" spans="1:14" ht="12.75">
      <c r="A63" s="61" t="s">
        <v>10</v>
      </c>
      <c r="B63" s="64">
        <v>1</v>
      </c>
      <c r="C63" s="64">
        <v>1</v>
      </c>
      <c r="D63" s="64">
        <v>1</v>
      </c>
      <c r="E63" s="64">
        <v>1</v>
      </c>
      <c r="F63" s="64">
        <v>1</v>
      </c>
      <c r="G63" s="64">
        <v>1</v>
      </c>
      <c r="H63" s="64">
        <v>1</v>
      </c>
      <c r="I63" s="64">
        <v>1</v>
      </c>
      <c r="J63" s="64">
        <v>1</v>
      </c>
      <c r="K63" s="64">
        <v>1</v>
      </c>
      <c r="L63" s="64">
        <v>1</v>
      </c>
      <c r="M63" s="64">
        <v>1</v>
      </c>
      <c r="N63" s="61"/>
    </row>
    <row r="64" spans="1:14" ht="12.75">
      <c r="A64" s="61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1"/>
    </row>
    <row r="65" spans="1:14" ht="12.75">
      <c r="A65" s="61" t="s">
        <v>0</v>
      </c>
      <c r="B65" s="64">
        <v>0.5404807685535389</v>
      </c>
      <c r="C65" s="64">
        <v>0.5363005402094008</v>
      </c>
      <c r="D65" s="64">
        <v>0.5537639212691811</v>
      </c>
      <c r="E65" s="64">
        <v>0.49287465817616927</v>
      </c>
      <c r="F65" s="64">
        <v>0.45867588866685527</v>
      </c>
      <c r="G65" s="64">
        <v>0.4933370947505958</v>
      </c>
      <c r="H65" s="64">
        <v>0.5725809778299271</v>
      </c>
      <c r="I65" s="64">
        <v>0.5756377768027436</v>
      </c>
      <c r="J65" s="64">
        <v>0.49840932807698995</v>
      </c>
      <c r="K65" s="64">
        <v>0.44815970075716066</v>
      </c>
      <c r="L65" s="64">
        <v>0.4394074308010645</v>
      </c>
      <c r="M65" s="64">
        <v>0.420780719282464</v>
      </c>
      <c r="N65" s="61"/>
    </row>
    <row r="66" spans="1:14" ht="12.75">
      <c r="A66" s="61" t="s">
        <v>1</v>
      </c>
      <c r="B66" s="64">
        <v>0.4595192314464612</v>
      </c>
      <c r="C66" s="64">
        <v>0.46369945979059923</v>
      </c>
      <c r="D66" s="64">
        <v>0.4462360787308189</v>
      </c>
      <c r="E66" s="64">
        <v>0.5071253418238307</v>
      </c>
      <c r="F66" s="64">
        <v>0.5413241113331447</v>
      </c>
      <c r="G66" s="64">
        <v>0.5066629052494043</v>
      </c>
      <c r="H66" s="64">
        <v>0.42741902217007294</v>
      </c>
      <c r="I66" s="64">
        <v>0.42436222319725636</v>
      </c>
      <c r="J66" s="64">
        <v>0.50159067192301</v>
      </c>
      <c r="K66" s="64">
        <v>0.5518402992428394</v>
      </c>
      <c r="L66" s="64">
        <v>0.5605925691989355</v>
      </c>
      <c r="M66" s="64">
        <v>0.5792192807175359</v>
      </c>
      <c r="N66" s="61"/>
    </row>
    <row r="67" spans="1:14" ht="12.75">
      <c r="A67" s="61" t="s">
        <v>6</v>
      </c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</row>
    <row r="69" spans="1:14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4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</row>
    <row r="71" spans="1:14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1:14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</row>
    <row r="73" spans="1:14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</row>
    <row r="74" spans="1:14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</row>
    <row r="75" spans="1:14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</row>
    <row r="76" spans="1:14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</row>
    <row r="77" spans="1:14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</row>
    <row r="78" spans="1:14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</row>
    <row r="79" spans="1:14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</row>
    <row r="80" spans="1:14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</row>
    <row r="81" spans="1:14" ht="12.75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</row>
    <row r="82" spans="1:14" ht="12.75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</row>
    <row r="83" spans="1:14" ht="12.75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</row>
    <row r="84" spans="1:14" ht="12.75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</row>
    <row r="85" spans="1:14" ht="12.75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</row>
    <row r="86" spans="1:14" ht="12.75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</row>
    <row r="87" spans="1:14" ht="12.75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</row>
    <row r="88" spans="1:14" ht="12.75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</row>
    <row r="89" spans="1:14" ht="12.75">
      <c r="A89" s="61"/>
      <c r="B89" s="61"/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</row>
    <row r="90" spans="1:14" ht="12.75">
      <c r="A90" s="61"/>
      <c r="B90" s="61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</row>
    <row r="91" spans="1:14" ht="12.75">
      <c r="A91" s="61"/>
      <c r="B91" s="61"/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</row>
    <row r="92" spans="1:14" ht="12.75">
      <c r="A92" s="61"/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</row>
    <row r="93" spans="1:14" ht="12.75">
      <c r="A93" s="61"/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</row>
    <row r="94" spans="1:14" ht="12.75">
      <c r="A94" s="61"/>
      <c r="B94" s="61"/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</row>
    <row r="95" spans="1:14" ht="12.75">
      <c r="A95" s="61"/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4" ht="12.75">
      <c r="A96" s="61"/>
      <c r="B96" s="61"/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</row>
    <row r="97" spans="1:14" ht="12.75">
      <c r="A97" s="61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4" ht="12.75">
      <c r="A98" s="61"/>
      <c r="B98" s="61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</row>
    <row r="99" spans="1:14" ht="12.75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</row>
    <row r="100" spans="1:14" ht="12.75">
      <c r="A100" s="61"/>
      <c r="B100" s="61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</row>
    <row r="101" spans="1:14" ht="12.75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</row>
    <row r="102" spans="1:14" ht="12.75">
      <c r="A102" s="61"/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</row>
    <row r="103" spans="1:14" ht="12.75">
      <c r="A103" s="61"/>
      <c r="B103" s="61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</row>
    <row r="104" spans="1:14" ht="12.75">
      <c r="A104" s="61"/>
      <c r="B104" s="61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</row>
    <row r="105" spans="1:14" ht="12.75">
      <c r="A105" s="61"/>
      <c r="B105" s="61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</row>
    <row r="106" spans="1:14" ht="12.75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</row>
    <row r="107" spans="1:14" ht="12.75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</row>
    <row r="108" spans="1:14" ht="12.75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</row>
    <row r="109" spans="1:14" ht="12.75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</row>
    <row r="110" spans="1:14" ht="12.75">
      <c r="A110" s="61"/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</row>
    <row r="111" spans="1:14" ht="12.75">
      <c r="A111" s="61"/>
      <c r="B111" s="61"/>
      <c r="C111" s="61"/>
      <c r="D111" s="61"/>
      <c r="E111" s="61"/>
      <c r="F111" s="61"/>
      <c r="G111" s="61"/>
      <c r="H111" s="61"/>
      <c r="I111" s="61"/>
      <c r="J111" s="61"/>
      <c r="K111" s="61"/>
      <c r="L111" s="61"/>
      <c r="M111" s="61"/>
      <c r="N111" s="61"/>
    </row>
    <row r="112" spans="1:14" ht="12.75">
      <c r="A112" s="61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</row>
    <row r="113" spans="1:14" ht="12.75">
      <c r="A113" s="61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4" ht="12.75">
      <c r="A114" s="61"/>
      <c r="B114" s="61"/>
      <c r="C114" s="61"/>
      <c r="D114" s="61"/>
      <c r="E114" s="61"/>
      <c r="F114" s="61"/>
      <c r="G114" s="61"/>
      <c r="H114" s="61"/>
      <c r="I114" s="61"/>
      <c r="J114" s="61"/>
      <c r="K114" s="61"/>
      <c r="L114" s="61"/>
      <c r="M114" s="61"/>
      <c r="N114" s="61"/>
    </row>
    <row r="115" spans="1:14" ht="12.75">
      <c r="A115" s="61"/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4" ht="12.75">
      <c r="A116" s="61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</row>
    <row r="117" spans="1:14" ht="12.75">
      <c r="A117" s="61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61"/>
    </row>
  </sheetData>
  <sheetProtection/>
  <printOptions/>
  <pageMargins left="0.75" right="0.75" top="1" bottom="1" header="0" footer="0"/>
  <pageSetup horizontalDpi="600" verticalDpi="600" orientation="portrait" paperSize="9" scale="55" r:id="rId2"/>
  <colBreaks count="1" manualBreakCount="1">
    <brk id="13" min="59" max="102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14"/>
  <sheetViews>
    <sheetView tabSelected="1" zoomScalePageLayoutView="0" workbookViewId="0" topLeftCell="A1">
      <selection activeCell="A17" sqref="A17"/>
    </sheetView>
  </sheetViews>
  <sheetFormatPr defaultColWidth="11.421875" defaultRowHeight="12.75"/>
  <cols>
    <col min="1" max="1" width="23.421875" style="0" bestFit="1" customWidth="1"/>
    <col min="4" max="4" width="1.7109375" style="0" customWidth="1"/>
    <col min="7" max="7" width="1.7109375" style="0" customWidth="1"/>
    <col min="10" max="10" width="1.7109375" style="0" customWidth="1"/>
    <col min="13" max="13" width="1.7109375" style="0" customWidth="1"/>
    <col min="16" max="16" width="1.7109375" style="0" customWidth="1"/>
  </cols>
  <sheetData>
    <row r="2" spans="1:18" ht="15">
      <c r="A2" s="67" t="s">
        <v>57</v>
      </c>
      <c r="B2" s="105"/>
      <c r="C2" s="71" t="s">
        <v>67</v>
      </c>
      <c r="D2" s="71"/>
      <c r="E2" s="71"/>
      <c r="F2" s="71"/>
      <c r="G2" s="105"/>
      <c r="H2" s="71" t="s">
        <v>42</v>
      </c>
      <c r="I2" s="71"/>
      <c r="J2" s="71"/>
      <c r="K2" s="71"/>
      <c r="L2" s="71"/>
      <c r="M2" s="105"/>
      <c r="N2" s="71" t="s">
        <v>43</v>
      </c>
      <c r="O2" s="71"/>
      <c r="P2" s="71"/>
      <c r="Q2" s="71"/>
      <c r="R2" s="71"/>
    </row>
    <row r="3" spans="1:18" ht="15">
      <c r="A3" s="106"/>
      <c r="B3" s="71" t="s">
        <v>58</v>
      </c>
      <c r="C3" s="71"/>
      <c r="D3" s="52"/>
      <c r="E3" s="71" t="s">
        <v>59</v>
      </c>
      <c r="F3" s="71"/>
      <c r="G3" s="67"/>
      <c r="H3" s="71" t="s">
        <v>58</v>
      </c>
      <c r="I3" s="71"/>
      <c r="J3" s="62"/>
      <c r="K3" s="71" t="s">
        <v>59</v>
      </c>
      <c r="L3" s="71"/>
      <c r="M3" s="62"/>
      <c r="N3" s="71" t="s">
        <v>58</v>
      </c>
      <c r="O3" s="71"/>
      <c r="P3" s="52"/>
      <c r="Q3" s="71" t="s">
        <v>59</v>
      </c>
      <c r="R3" s="71"/>
    </row>
    <row r="4" spans="1:18" ht="45">
      <c r="A4" s="68"/>
      <c r="B4" s="33" t="s">
        <v>61</v>
      </c>
      <c r="C4" s="33" t="s">
        <v>68</v>
      </c>
      <c r="D4" s="33"/>
      <c r="E4" s="33" t="s">
        <v>61</v>
      </c>
      <c r="F4" s="33" t="s">
        <v>68</v>
      </c>
      <c r="G4" s="68"/>
      <c r="H4" s="33" t="s">
        <v>61</v>
      </c>
      <c r="I4" s="33" t="s">
        <v>68</v>
      </c>
      <c r="J4" s="33"/>
      <c r="K4" s="33" t="s">
        <v>61</v>
      </c>
      <c r="L4" s="33" t="s">
        <v>68</v>
      </c>
      <c r="M4" s="33"/>
      <c r="N4" s="33" t="s">
        <v>60</v>
      </c>
      <c r="O4" s="33" t="s">
        <v>68</v>
      </c>
      <c r="P4" s="33"/>
      <c r="Q4" s="33" t="s">
        <v>60</v>
      </c>
      <c r="R4" s="33" t="s">
        <v>68</v>
      </c>
    </row>
    <row r="5" spans="1:18" ht="15">
      <c r="A5" s="55" t="s">
        <v>69</v>
      </c>
      <c r="B5" s="107">
        <f>B7+B8+B9+B10+B11</f>
        <v>265570</v>
      </c>
      <c r="C5" s="86">
        <f>SUM(C7:C11)</f>
        <v>100</v>
      </c>
      <c r="D5" s="57"/>
      <c r="E5" s="34">
        <v>296239</v>
      </c>
      <c r="F5" s="86">
        <v>100</v>
      </c>
      <c r="G5" s="56"/>
      <c r="H5" s="108">
        <f>SUM(H7:H11)</f>
        <v>138983</v>
      </c>
      <c r="I5" s="86">
        <v>100</v>
      </c>
      <c r="J5" s="56"/>
      <c r="K5" s="34">
        <v>155151.094301</v>
      </c>
      <c r="L5" s="86">
        <v>100</v>
      </c>
      <c r="M5" s="56"/>
      <c r="N5" s="107">
        <f>N7+N8+N9+N10+N11</f>
        <v>724295</v>
      </c>
      <c r="O5" s="86">
        <f>O7+O8+O9+O10+O11</f>
        <v>100.00000000000001</v>
      </c>
      <c r="P5" s="57"/>
      <c r="Q5" s="34">
        <v>898244.5192934675</v>
      </c>
      <c r="R5" s="86">
        <v>100</v>
      </c>
    </row>
    <row r="6" spans="1:18" ht="15">
      <c r="A6" s="55"/>
      <c r="B6" s="109"/>
      <c r="C6" s="110"/>
      <c r="D6" s="57"/>
      <c r="E6" s="34"/>
      <c r="F6" s="86"/>
      <c r="G6" s="58"/>
      <c r="H6" s="58"/>
      <c r="I6" s="86"/>
      <c r="J6" s="58"/>
      <c r="K6" s="34"/>
      <c r="L6" s="86"/>
      <c r="M6" s="58"/>
      <c r="N6" s="107"/>
      <c r="O6" s="86"/>
      <c r="P6" s="57"/>
      <c r="Q6" s="34"/>
      <c r="R6" s="86"/>
    </row>
    <row r="7" spans="1:18" ht="15">
      <c r="A7" s="55" t="s">
        <v>5</v>
      </c>
      <c r="B7" s="107">
        <v>80700</v>
      </c>
      <c r="C7" s="86">
        <f>B7/B5*100</f>
        <v>30.387468464058443</v>
      </c>
      <c r="D7" s="57"/>
      <c r="E7" s="34">
        <v>86983</v>
      </c>
      <c r="F7" s="86">
        <f>E7/E5*100</f>
        <v>29.362440461924326</v>
      </c>
      <c r="G7" s="58"/>
      <c r="H7" s="108">
        <v>7894</v>
      </c>
      <c r="I7" s="86">
        <f>H7/H5*100</f>
        <v>5.6798313462797605</v>
      </c>
      <c r="J7" s="58"/>
      <c r="K7" s="34">
        <v>16480.9</v>
      </c>
      <c r="L7" s="86">
        <f>K7/K5*100</f>
        <v>10.622483891751562</v>
      </c>
      <c r="M7" s="58"/>
      <c r="N7" s="111">
        <v>42503</v>
      </c>
      <c r="O7" s="86">
        <f>N7/N5*100</f>
        <v>5.8681890666096</v>
      </c>
      <c r="P7" s="57"/>
      <c r="Q7" s="34">
        <v>85080.71713577265</v>
      </c>
      <c r="R7" s="86">
        <f>Q7/Q5*100</f>
        <v>9.471888256295136</v>
      </c>
    </row>
    <row r="8" spans="1:18" ht="15">
      <c r="A8" s="55" t="s">
        <v>4</v>
      </c>
      <c r="B8" s="107">
        <v>65390</v>
      </c>
      <c r="C8" s="86">
        <f>B8/B5*100</f>
        <v>24.62251007267387</v>
      </c>
      <c r="D8" s="57"/>
      <c r="E8" s="34">
        <v>83236</v>
      </c>
      <c r="F8" s="86">
        <f>E8/E5*100</f>
        <v>28.09758337018421</v>
      </c>
      <c r="G8" s="58"/>
      <c r="H8" s="108">
        <v>11865</v>
      </c>
      <c r="I8" s="86">
        <f>H8/H5*100</f>
        <v>8.537015318420238</v>
      </c>
      <c r="J8" s="58"/>
      <c r="K8" s="34">
        <v>15094</v>
      </c>
      <c r="L8" s="86">
        <f>K8/K5*100</f>
        <v>9.728581076403477</v>
      </c>
      <c r="M8" s="58"/>
      <c r="N8" s="111">
        <v>63555</v>
      </c>
      <c r="O8" s="86">
        <f>N8/N5*100</f>
        <v>8.774739574344707</v>
      </c>
      <c r="P8" s="57"/>
      <c r="Q8" s="34">
        <v>76377.42584609512</v>
      </c>
      <c r="R8" s="86">
        <f>Q8/Q5*100</f>
        <v>8.50296597480732</v>
      </c>
    </row>
    <row r="9" spans="1:18" ht="15">
      <c r="A9" s="55" t="s">
        <v>2</v>
      </c>
      <c r="B9" s="107">
        <v>45673</v>
      </c>
      <c r="C9" s="86">
        <f>B9/B5*100</f>
        <v>17.198102195278082</v>
      </c>
      <c r="D9" s="57"/>
      <c r="E9" s="34">
        <v>55102</v>
      </c>
      <c r="F9" s="86">
        <f>E9/E5*100</f>
        <v>18.600521875917757</v>
      </c>
      <c r="G9" s="58"/>
      <c r="H9" s="108">
        <v>50846</v>
      </c>
      <c r="I9" s="86">
        <f>H9/H5*100</f>
        <v>36.58433045768187</v>
      </c>
      <c r="J9" s="58"/>
      <c r="K9" s="34">
        <v>55437.365948</v>
      </c>
      <c r="L9" s="86">
        <f>K9/K5*100</f>
        <v>35.73121169255117</v>
      </c>
      <c r="M9" s="58"/>
      <c r="N9" s="111">
        <v>297237</v>
      </c>
      <c r="O9" s="86">
        <f>N9/N5*100</f>
        <v>41.038112923601574</v>
      </c>
      <c r="P9" s="57"/>
      <c r="Q9" s="34">
        <v>382459.8826391129</v>
      </c>
      <c r="R9" s="86">
        <f>Q9/Q5*100</f>
        <v>42.57859351481982</v>
      </c>
    </row>
    <row r="10" spans="1:18" ht="15">
      <c r="A10" s="55" t="s">
        <v>3</v>
      </c>
      <c r="B10" s="107">
        <v>14532</v>
      </c>
      <c r="C10" s="86">
        <f>B10/B5*100</f>
        <v>5.472003614866137</v>
      </c>
      <c r="D10" s="57"/>
      <c r="E10" s="34">
        <v>14791</v>
      </c>
      <c r="F10" s="86">
        <f>E10/E5*100</f>
        <v>4.9929280074534415</v>
      </c>
      <c r="G10" s="58"/>
      <c r="H10" s="108">
        <v>16238</v>
      </c>
      <c r="I10" s="86">
        <f>H10/H5*100</f>
        <v>11.683443298820718</v>
      </c>
      <c r="J10" s="58"/>
      <c r="K10" s="34">
        <v>17404.599288</v>
      </c>
      <c r="L10" s="86">
        <f>K10/K5*100</f>
        <v>11.217838563377649</v>
      </c>
      <c r="M10" s="58"/>
      <c r="N10" s="111">
        <v>109923</v>
      </c>
      <c r="O10" s="86">
        <f>N10/N5*100</f>
        <v>15.176550990963628</v>
      </c>
      <c r="P10" s="57"/>
      <c r="Q10" s="34">
        <v>125465.74906161978</v>
      </c>
      <c r="R10" s="86">
        <f>Q10/Q5*100</f>
        <v>13.9678836181831</v>
      </c>
    </row>
    <row r="11" spans="1:18" ht="15">
      <c r="A11" s="59" t="s">
        <v>50</v>
      </c>
      <c r="B11" s="112">
        <v>59275</v>
      </c>
      <c r="C11" s="90">
        <f>B11/B5*100</f>
        <v>22.31991565312347</v>
      </c>
      <c r="D11" s="60"/>
      <c r="E11" s="35">
        <v>56128</v>
      </c>
      <c r="F11" s="90">
        <f>E11/E5*100</f>
        <v>18.946863849796955</v>
      </c>
      <c r="G11" s="113"/>
      <c r="H11" s="114">
        <v>52140</v>
      </c>
      <c r="I11" s="90">
        <f>H11/H5*100</f>
        <v>37.51537957879741</v>
      </c>
      <c r="J11" s="113"/>
      <c r="K11" s="35">
        <v>50734.22906500001</v>
      </c>
      <c r="L11" s="90">
        <f>K11/K5*100</f>
        <v>32.699884775916146</v>
      </c>
      <c r="M11" s="113"/>
      <c r="N11" s="112">
        <v>211077</v>
      </c>
      <c r="O11" s="90">
        <f>N11/N5*100</f>
        <v>29.142407444480494</v>
      </c>
      <c r="P11" s="60"/>
      <c r="Q11" s="35">
        <v>228860.7446108671</v>
      </c>
      <c r="R11" s="90">
        <f>Q11/Q5*100</f>
        <v>25.478668635894618</v>
      </c>
    </row>
    <row r="12" spans="1:18" ht="15">
      <c r="A12" s="115"/>
      <c r="B12" s="115"/>
      <c r="C12" s="116"/>
      <c r="D12" s="115"/>
      <c r="E12" s="115"/>
      <c r="F12" s="116"/>
      <c r="G12" s="115"/>
      <c r="H12" s="115"/>
      <c r="I12" s="116"/>
      <c r="J12" s="115"/>
      <c r="K12" s="115"/>
      <c r="L12" s="116"/>
      <c r="M12" s="115"/>
      <c r="N12" s="115"/>
      <c r="O12" s="116"/>
      <c r="P12" s="115"/>
      <c r="Q12" s="115"/>
      <c r="R12" s="116"/>
    </row>
    <row r="13" spans="1:18" ht="15">
      <c r="A13" s="115"/>
      <c r="B13" s="117"/>
      <c r="C13" s="116"/>
      <c r="D13" s="115"/>
      <c r="E13" s="115"/>
      <c r="F13" s="116"/>
      <c r="G13" s="115"/>
      <c r="H13" s="115"/>
      <c r="I13" s="118"/>
      <c r="J13" s="115"/>
      <c r="K13" s="115"/>
      <c r="L13" s="116"/>
      <c r="M13" s="115"/>
      <c r="N13" s="115"/>
      <c r="O13" s="116"/>
      <c r="P13" s="115"/>
      <c r="Q13" s="115"/>
      <c r="R13" s="116"/>
    </row>
    <row r="14" spans="1:18" ht="15">
      <c r="A14" s="115"/>
      <c r="B14" s="115"/>
      <c r="C14" s="116"/>
      <c r="D14" s="115"/>
      <c r="E14" s="115"/>
      <c r="F14" s="116"/>
      <c r="G14" s="115"/>
      <c r="H14" s="115"/>
      <c r="I14" s="119"/>
      <c r="J14" s="115"/>
      <c r="K14" s="115"/>
      <c r="L14" s="116"/>
      <c r="M14" s="115"/>
      <c r="N14" s="115"/>
      <c r="O14" s="116"/>
      <c r="P14" s="115"/>
      <c r="Q14" s="115"/>
      <c r="R14" s="116"/>
    </row>
  </sheetData>
  <sheetProtection/>
  <mergeCells count="11">
    <mergeCell ref="Q3:R3"/>
    <mergeCell ref="A2:A4"/>
    <mergeCell ref="C2:F2"/>
    <mergeCell ref="H2:L2"/>
    <mergeCell ref="N2:R2"/>
    <mergeCell ref="B3:C3"/>
    <mergeCell ref="E3:F3"/>
    <mergeCell ref="G3:G4"/>
    <mergeCell ref="H3:I3"/>
    <mergeCell ref="K3:L3"/>
    <mergeCell ref="N3:O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MARIA</dc:creator>
  <cp:keywords/>
  <dc:description/>
  <cp:lastModifiedBy>seacostam</cp:lastModifiedBy>
  <cp:lastPrinted>2011-08-12T19:04:49Z</cp:lastPrinted>
  <dcterms:created xsi:type="dcterms:W3CDTF">2011-08-02T20:33:43Z</dcterms:created>
  <dcterms:modified xsi:type="dcterms:W3CDTF">2011-08-12T20:11:29Z</dcterms:modified>
  <cp:category/>
  <cp:version/>
  <cp:contentType/>
  <cp:contentStatus/>
</cp:coreProperties>
</file>