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585" firstSheet="3" activeTab="6"/>
  </bookViews>
  <sheets>
    <sheet name="Contenido" sheetId="1" r:id="rId1"/>
    <sheet name="Cuadro E.1.1" sheetId="2" r:id="rId2"/>
    <sheet name="Cuadro E.1.1.1" sheetId="3" r:id="rId3"/>
    <sheet name="Cuadro E.1.2" sheetId="4" r:id="rId4"/>
    <sheet name="Cuadro E.2" sheetId="5" r:id="rId5"/>
    <sheet name="Cuadro E.3" sheetId="6" r:id="rId6"/>
    <sheet name="Cuadro E.4" sheetId="7" r:id="rId7"/>
    <sheet name="Cuadro I.1.1 " sheetId="8" r:id="rId8"/>
    <sheet name="Cuadro I.1.1.1" sheetId="9" r:id="rId9"/>
    <sheet name="Cuadro I.1.2" sheetId="10" r:id="rId10"/>
    <sheet name="Cuadro I.2" sheetId="11" r:id="rId11"/>
    <sheet name="Cuadro I.3" sheetId="12" r:id="rId12"/>
    <sheet name="Cuadro I.4" sheetId="13" r:id="rId13"/>
    <sheet name="Cuadro B.1" sheetId="14" r:id="rId14"/>
    <sheet name="Cuadro B.2" sheetId="15" r:id="rId15"/>
  </sheets>
  <externalReferences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<sst xmlns="http://schemas.openxmlformats.org/spreadsheetml/2006/main" count="758" uniqueCount="245">
  <si>
    <t>Zonas Francas</t>
  </si>
  <si>
    <t>Miles de dólares FOB</t>
  </si>
  <si>
    <t>Variación (%)</t>
  </si>
  <si>
    <t>Contribución a la variación</t>
  </si>
  <si>
    <t>Total</t>
  </si>
  <si>
    <t xml:space="preserve"> **  No se puede calcular la variación por no registrar información en el período base de comparación</t>
  </si>
  <si>
    <t>Comercio Exterior de Mercancías en Zonas Francas</t>
  </si>
  <si>
    <t>Toneladas métricas</t>
  </si>
  <si>
    <t>Cuadro E.1.2</t>
  </si>
  <si>
    <t>**  No se puede calcular la variación por no registrar información en el período base de comparación.</t>
  </si>
  <si>
    <t>Origen</t>
  </si>
  <si>
    <t>Total general</t>
  </si>
  <si>
    <t>Cuadro E.2</t>
  </si>
  <si>
    <t>Exportaciones según país de destino</t>
  </si>
  <si>
    <t>° Se incluyen en la Unión Europea los 28 países miembros actuales</t>
  </si>
  <si>
    <t>** No se puede calcular la variación por no registarse información en el período base</t>
  </si>
  <si>
    <t xml:space="preserve">Cód. Operación </t>
  </si>
  <si>
    <t xml:space="preserve">Códigos de operación </t>
  </si>
  <si>
    <t xml:space="preserve">Total </t>
  </si>
  <si>
    <t>Cuadro E.3</t>
  </si>
  <si>
    <t>Exportaciones  totales según códigos de operación</t>
  </si>
  <si>
    <t>Miles de dólares CIF</t>
  </si>
  <si>
    <t>Cuadro I.1.1</t>
  </si>
  <si>
    <t>Cuadro I.2</t>
  </si>
  <si>
    <t>Importaciones,  según país de origen</t>
  </si>
  <si>
    <t xml:space="preserve">° Se incluyen en la Unión Europea los 28 países miembros actuales. </t>
  </si>
  <si>
    <t>** No se puede calcular la variación por no registarse información en el período base.</t>
  </si>
  <si>
    <t>Cuadro I.3</t>
  </si>
  <si>
    <t xml:space="preserve">Importaciones totales según códigos de operación </t>
  </si>
  <si>
    <t xml:space="preserve">Zona Franca </t>
  </si>
  <si>
    <t>Exportaciones</t>
  </si>
  <si>
    <t>Importaciones</t>
  </si>
  <si>
    <t>Balanza</t>
  </si>
  <si>
    <t>Cuadro B.1</t>
  </si>
  <si>
    <t>Exportaciones - Importaciones y Balanza comercial según principales países</t>
  </si>
  <si>
    <t>Cuadro E.1.1</t>
  </si>
  <si>
    <t>Cuadro I.1.2</t>
  </si>
  <si>
    <t>1 Por reserva estadística se presenta un total de Zonas Francas Permanentes Especiales.</t>
  </si>
  <si>
    <t>2 Por reserva estadística, se agregan las Zonas Francas Permanentes que contienen hasta tres usuarios calificados.</t>
  </si>
  <si>
    <t>Anexos</t>
  </si>
  <si>
    <t>Exportaciones según zonas francas- Miles de dólares FOB</t>
  </si>
  <si>
    <t>Exportaciones según zonas francas- Toneladas métricas</t>
  </si>
  <si>
    <t>Importaciones según zonas francas- Miles de dólares CIF</t>
  </si>
  <si>
    <t>Importaciones según zonas francas -Toneladas métricas</t>
  </si>
  <si>
    <t>Exportaciones - Importaciones y Balanza comercial según zonas francas</t>
  </si>
  <si>
    <t>Cuadro B.2</t>
  </si>
  <si>
    <t xml:space="preserve"> **  No se puede calcular la variación por no registrar información en el período base de comparación.</t>
  </si>
  <si>
    <t>* Variación superior a 1000%</t>
  </si>
  <si>
    <t>* Variación superior a 1.000%.</t>
  </si>
  <si>
    <t>* Variación superior a 1.000%</t>
  </si>
  <si>
    <t>p preliminar</t>
  </si>
  <si>
    <t>*Variacion superior al 1000%</t>
  </si>
  <si>
    <t>Contribución a la variación (p.p)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</si>
  <si>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Zonas Francas. Cálculos DANE</t>
    </r>
  </si>
  <si>
    <r>
      <rPr>
        <b/>
        <sz val="8"/>
        <rFont val="Segoe UI"/>
        <family val="2"/>
      </rPr>
      <t>Nota</t>
    </r>
    <r>
      <rPr>
        <sz val="8"/>
        <rFont val="Segoe UI"/>
        <family val="2"/>
      </rPr>
      <t>: no es posible adicionar directamente la información de comercio exterior en las zonas francas colombianas de este boletín con la información publicada del comercio exterior colombiano, debido a que existe información de Zonas Francas que se encuentra en ambas investigaciones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</si>
  <si>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Por reserva estadística se presenta un total de Zonas Francas Permanentes Especiales.</t>
    </r>
  </si>
  <si>
    <r>
      <rPr>
        <vertAlign val="superscript"/>
        <sz val="8"/>
        <rFont val="Segoe UI"/>
        <family val="2"/>
      </rPr>
      <t>2</t>
    </r>
    <r>
      <rPr>
        <sz val="8"/>
        <rFont val="Segoe UI"/>
        <family val="2"/>
      </rPr>
      <t xml:space="preserve"> Por reserva estadística, se agregan las Zonas Francas Permanentes que contienen hasta tres usuarios calificados.</t>
    </r>
  </si>
  <si>
    <r>
      <rPr>
        <vertAlign val="superscript"/>
        <sz val="8"/>
        <rFont val="Segoe UI"/>
        <family val="2"/>
      </rPr>
      <t xml:space="preserve">1 </t>
    </r>
    <r>
      <rPr>
        <sz val="8"/>
        <rFont val="Segoe UI"/>
        <family val="2"/>
      </rPr>
      <t>Por reserva estadística se presenta un total de Zonas Francas Permanentes Especiales.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</si>
  <si>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Por reserva estadística se presenta un total de Zonas Francas Permanentes Especiales</t>
    </r>
  </si>
  <si>
    <r>
      <rPr>
        <vertAlign val="superscript"/>
        <sz val="8"/>
        <rFont val="Segoe UI"/>
        <family val="2"/>
      </rPr>
      <t>2</t>
    </r>
    <r>
      <rPr>
        <sz val="8"/>
        <rFont val="Segoe UI"/>
        <family val="2"/>
      </rPr>
      <t xml:space="preserve"> Por reserva estadística, se agregan las Zonas Francas Permanentes que contienen hasta tres usuarios calificados</t>
    </r>
  </si>
  <si>
    <t xml:space="preserve"> Participación 2021
(%) </t>
  </si>
  <si>
    <t xml:space="preserve"> Distribución 2021
(%) </t>
  </si>
  <si>
    <t xml:space="preserve"> Distribución 2021
(%)</t>
  </si>
  <si>
    <t>Bolsa</t>
  </si>
  <si>
    <t>Descripción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</si>
  <si>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La bolsa 00 “OTROS PRODUCTOS” se incluye de forma agregada y no explicita, debido a su nivel de importancia.
p Preliminar
</t>
    </r>
  </si>
  <si>
    <t>Cuadro E.4</t>
  </si>
  <si>
    <t>Exportaciones totales segun principales bolsas - codigos de operación</t>
  </si>
  <si>
    <t>Cuadro I.4</t>
  </si>
  <si>
    <t>Destino</t>
  </si>
  <si>
    <r>
      <t>Nota metodológica:</t>
    </r>
    <r>
      <rPr>
        <sz val="8"/>
        <rFont val="Segoe UI"/>
        <family val="2"/>
      </rPr>
      <t xml:space="preserve"> Las bases anonimizadas han surtido un proceso de modificación y transformación de los datos originales, principalmente en las variables zonas francas, pais destino, pais origen y capítulos del arancel.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</si>
  <si>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La bolsa 00 “OTROS PRODUCTOS” se muestra de forma agregada, debido a su nivel de importancia.
</t>
    </r>
  </si>
  <si>
    <t>p Preliminar</t>
  </si>
  <si>
    <t>ZFP Barranquilla</t>
  </si>
  <si>
    <t>ZFP Bogotá</t>
  </si>
  <si>
    <t>ZFP Candelaria</t>
  </si>
  <si>
    <t>ZFP Cartagena</t>
  </si>
  <si>
    <t>ZFP Cencauca(parque industrial caloto)</t>
  </si>
  <si>
    <t>ZFP Conjunto Industrial Parque Sur</t>
  </si>
  <si>
    <t>ZFP de Occidente</t>
  </si>
  <si>
    <t>ZFP Internacional de Pereira</t>
  </si>
  <si>
    <t>ZFP Internacional Valle De Aburrá Zofiva SAS</t>
  </si>
  <si>
    <t>ZFP Intexzona</t>
  </si>
  <si>
    <t>ZFP la Cayena</t>
  </si>
  <si>
    <t>ZFP Metropolitana</t>
  </si>
  <si>
    <t>ZFP Palermo</t>
  </si>
  <si>
    <t>ZFP Palmaseca</t>
  </si>
  <si>
    <t>ZFP Parque Central</t>
  </si>
  <si>
    <t>ZFP Rionegro</t>
  </si>
  <si>
    <t>ZFP Santa Marta</t>
  </si>
  <si>
    <t>ZFP Santander</t>
  </si>
  <si>
    <t>ZFP Tayrona</t>
  </si>
  <si>
    <t>Cuadro E.1.1.1</t>
  </si>
  <si>
    <t>Exportaciones según zonas francas- Miles de dólares FOB 2019-2021</t>
  </si>
  <si>
    <t>ZFP Pacífico</t>
  </si>
  <si>
    <t>ZFP de Tocancipá</t>
  </si>
  <si>
    <t>ZFP Internacional del Atlántico</t>
  </si>
  <si>
    <t>ZFP de Urabá</t>
  </si>
  <si>
    <t>**</t>
  </si>
  <si>
    <t>ZFP las Américas</t>
  </si>
  <si>
    <t>ZFP Quindío Zona Franca S.A.</t>
  </si>
  <si>
    <t>ZFP Gachancipá (ZOFRANDINA)</t>
  </si>
  <si>
    <t>ZFP Parque Industrial Dexton</t>
  </si>
  <si>
    <t>ZFP SurColombiana</t>
  </si>
  <si>
    <t>ZFP Zonamerica S.A.S.</t>
  </si>
  <si>
    <t>*</t>
  </si>
  <si>
    <t>Cuadro I.1.1.1</t>
  </si>
  <si>
    <t>Importaciones según zonas francas- Miles de dólares CIF 2019-2020</t>
  </si>
  <si>
    <t xml:space="preserve">Demás Zonas Francas Permanentes </t>
  </si>
  <si>
    <t xml:space="preserve">ZFP Parque Industrial FEMSA </t>
  </si>
  <si>
    <t>ZFP Centro Logístico del Pacífico CELPA</t>
  </si>
  <si>
    <t>Demás Zonas Francas Permanentes</t>
  </si>
  <si>
    <t>ALADI</t>
  </si>
  <si>
    <t>Comunidad Andina</t>
  </si>
  <si>
    <t>Bolivia</t>
  </si>
  <si>
    <t>Perú</t>
  </si>
  <si>
    <t>Ecuador</t>
  </si>
  <si>
    <t>Resto Aladi</t>
  </si>
  <si>
    <t>Brasil</t>
  </si>
  <si>
    <t>Venezuela</t>
  </si>
  <si>
    <t>Chile</t>
  </si>
  <si>
    <t>Panamá</t>
  </si>
  <si>
    <t>Argentina</t>
  </si>
  <si>
    <t>Cuba</t>
  </si>
  <si>
    <t>Uruguay</t>
  </si>
  <si>
    <t>Paraguay</t>
  </si>
  <si>
    <t>México</t>
  </si>
  <si>
    <t>Estados Unidos</t>
  </si>
  <si>
    <t>Puerto Rico</t>
  </si>
  <si>
    <t>Canadá</t>
  </si>
  <si>
    <t>Unión Europea°</t>
  </si>
  <si>
    <t>Alemania</t>
  </si>
  <si>
    <t>España</t>
  </si>
  <si>
    <t>Francia</t>
  </si>
  <si>
    <t>Polonia</t>
  </si>
  <si>
    <t>Italia</t>
  </si>
  <si>
    <t>Países Bajos</t>
  </si>
  <si>
    <t>Austria</t>
  </si>
  <si>
    <t>Finlandia</t>
  </si>
  <si>
    <t>Suecia</t>
  </si>
  <si>
    <t>India</t>
  </si>
  <si>
    <t>China</t>
  </si>
  <si>
    <t>Demás de países</t>
  </si>
  <si>
    <t>Ingreso temporal desde el resto del mundo de materias primas, insumos, bienes intermedios, partes y piezas para ser transformadas.</t>
  </si>
  <si>
    <t>Ingreso desde el resto del mundo de maquinaria, equipos y repuestos para el desarrollo de la actividad de un usuario de zona franca.</t>
  </si>
  <si>
    <t>Ingreso de elementos de consumo necesarios para el desarrollo de la actividad del usuario.</t>
  </si>
  <si>
    <t>Reingreso definitivo  desde el resto del mundo de mercancías que salieron temporalmente para transformación.</t>
  </si>
  <si>
    <t>Ingreso desde el resto del mundo de equipos de oficina para el desarrollo de la actividad de los usuarios.</t>
  </si>
  <si>
    <t>Ingreso de muestras sin valor comercial debidamente marcadas como tal.</t>
  </si>
  <si>
    <t>Zonas Francas Permanentes Especiales1</t>
  </si>
  <si>
    <t>Zonas Francas Permanentes2</t>
  </si>
  <si>
    <t>Dinamarca</t>
  </si>
  <si>
    <t>Luxemburgo</t>
  </si>
  <si>
    <t>República Checa</t>
  </si>
  <si>
    <t>Eslovenia</t>
  </si>
  <si>
    <t>Demás países de la UE</t>
  </si>
  <si>
    <t>Trinidad y tobago</t>
  </si>
  <si>
    <t>Importaciones totales según principales bolsas-códigos de operación</t>
  </si>
  <si>
    <t>* Variación mayor a 1000%</t>
  </si>
  <si>
    <t>* variación mayor a 1000%</t>
  </si>
  <si>
    <t>ZFP Cúcuta</t>
  </si>
  <si>
    <t>Japón</t>
  </si>
  <si>
    <t>103</t>
  </si>
  <si>
    <t>115</t>
  </si>
  <si>
    <t>107</t>
  </si>
  <si>
    <t>116</t>
  </si>
  <si>
    <t>104</t>
  </si>
  <si>
    <t>101</t>
  </si>
  <si>
    <t>República Dominicana</t>
  </si>
  <si>
    <t>Bahamas</t>
  </si>
  <si>
    <t>Guatemala</t>
  </si>
  <si>
    <t>Honduras</t>
  </si>
  <si>
    <t>Aruba</t>
  </si>
  <si>
    <t>Santa Lucia</t>
  </si>
  <si>
    <t>Emiratos Árabes Unidos</t>
  </si>
  <si>
    <t>Nigeria</t>
  </si>
  <si>
    <t>Gibraltar</t>
  </si>
  <si>
    <t>Angola</t>
  </si>
  <si>
    <t>Egipto</t>
  </si>
  <si>
    <t>Corea</t>
  </si>
  <si>
    <t>Rusia</t>
  </si>
  <si>
    <t>Trinidad y Tobago</t>
  </si>
  <si>
    <t>Demás Países</t>
  </si>
  <si>
    <t>Demás zonas francas permanentes</t>
  </si>
  <si>
    <t>ZFP Eje Cafetero</t>
  </si>
  <si>
    <t>ZFP las Americas</t>
  </si>
  <si>
    <t>ZFP Cucuta</t>
  </si>
  <si>
    <t>ZFP Parque Industrial FEMSA</t>
  </si>
  <si>
    <t>ZFP Internacional del Atlantico</t>
  </si>
  <si>
    <t>ZFP de Uraba</t>
  </si>
  <si>
    <t>ZFP de Tocancipa</t>
  </si>
  <si>
    <t>ZFP Pacifico</t>
  </si>
  <si>
    <t>Bélgica</t>
  </si>
  <si>
    <t>Hungría</t>
  </si>
  <si>
    <t>Malta</t>
  </si>
  <si>
    <t>Demás países Unión Europea</t>
  </si>
  <si>
    <t>Tailandia</t>
  </si>
  <si>
    <t>ZFP ZOFRANDINA</t>
  </si>
  <si>
    <t>Noviembre</t>
  </si>
  <si>
    <t>Fecha de actualización:  24 de enero de 2021.</t>
  </si>
  <si>
    <t>Cuadro E.1.1
Exportaciones según zonas francas -  Miles de dolares FOB
2021/2020 (noviembre)p</t>
  </si>
  <si>
    <t>noviembre</t>
  </si>
  <si>
    <t>Enero- noviembre</t>
  </si>
  <si>
    <t>Cuadro E.1.1
Exportaciones según zonas francas -  Miles de dolares FOB
2021/2019 (noviembre)p</t>
  </si>
  <si>
    <t xml:space="preserve">Demás </t>
  </si>
  <si>
    <t>Cuadro E.1.2
Exportaciones según zonas francas - Toneladas métricas
2021/2020 (noviembre)p</t>
  </si>
  <si>
    <t>Enero-noviembre</t>
  </si>
  <si>
    <t>Cuadro E.2
Exportaciones según paises de destino
2021/2020 (noviembre)p</t>
  </si>
  <si>
    <t>Cuadro E.3
Exportaciones totales según códigos de operación.
2021/2020 (noviembre)p</t>
  </si>
  <si>
    <t>Cuadro I.1.1
Importaciones según zonas francas- Miles de dolares CIF
2021/2020 (noviembre)p</t>
  </si>
  <si>
    <t>Cuadro I.1.1
Importaciones según zonas francas- Miles de dolares CIF
2021/2019 (noviembre)p</t>
  </si>
  <si>
    <t>Cuadro I.1.2
Importaciones según zonas francas- Toneladas métricas
2021/2020 (noviembre)p</t>
  </si>
  <si>
    <t>Cuadro I.2
Importaciones según países de origen
2021/2020 (noviembre)p</t>
  </si>
  <si>
    <t>bahamas</t>
  </si>
  <si>
    <t>Cuadro I.3
Importaciones totales según códigos de operación
2021/2020 (noviembre)p</t>
  </si>
  <si>
    <t xml:space="preserve">Ingreso de mercancias, materias primas, partes, insumos para ser consumidos o distribuidos gratuitamente en ZF. </t>
  </si>
  <si>
    <t>Cuadro B.1
Exportaciones - Importaciones y Balanza Comercial segun Zonas Francas - Miles de dolares FOB
2020 - 2021 (noviembre)p</t>
  </si>
  <si>
    <t>Cuadro B.2
Exportaciones - Importaciones y Balanza Comercial segun principales paises - Miles de dolares FOB
2020 -2021  (noviembre)p
Miles de dólares FOB</t>
  </si>
  <si>
    <t>Bolsa03</t>
  </si>
  <si>
    <t>Bolsa02</t>
  </si>
  <si>
    <t>Bolsa11</t>
  </si>
  <si>
    <t>Bolsa08</t>
  </si>
  <si>
    <t>Bolsa12</t>
  </si>
  <si>
    <t>Otros productos de las industrias químicas o de las industrias conexas</t>
  </si>
  <si>
    <t>Otros productos de las industrias alimentarias; bebidas, líquidos alcohólicos y vinagre; tabaco y sucedáneos del tabaco</t>
  </si>
  <si>
    <t>Otros productos de máquinas y aparatos, material eléctrico y sus partes; aparatos de grabación o reproducción de sonido, aparatos de grabación o reproducción de imagen y sonido en televisión, y las partes y accesorios de estos aparatos</t>
  </si>
  <si>
    <t>Otros productos de calzado, sombreros y demás tocados, paraguas, quitasoles, bastones, látigos, fustas, y sus partes; plumas preparadas y artículos de plumas; flores artificiales; manufacturas de cabello</t>
  </si>
  <si>
    <t>Otros productos de material de transporte</t>
  </si>
  <si>
    <t>Cuadro E.4
Exportaciones totales según principales bolsas de capítulos del arancel 
2021/2020 (noviembre)p</t>
  </si>
  <si>
    <t>Demás bolsas</t>
  </si>
  <si>
    <t>Bolsa10</t>
  </si>
  <si>
    <t>Bolsa06</t>
  </si>
  <si>
    <t>Otros productos de metales comunes y manufacturas de estos metales</t>
  </si>
  <si>
    <t>Otros productos de madera, carbón vegetal y manufacturas de madera; corcho y sus manufacturas; manufacturas de espartería o cestería</t>
  </si>
  <si>
    <t>Cuadro I.4
Importaciones totales según principales bolsas de capítulos del arancel 
2021/2020 (noviembre)p</t>
  </si>
  <si>
    <t>total</t>
  </si>
  <si>
    <t xml:space="preserve">Demás bolsas </t>
  </si>
  <si>
    <t>Bolsa04</t>
  </si>
  <si>
    <t>Otros productos de plástico y sus manufacturas; caucho y sus manufacturas </t>
  </si>
  <si>
    <t>Bolsa05</t>
  </si>
  <si>
    <t>Otros productos de pieles, cueros, peletería y manufacturas de estas materias; artículos de talabartería o guarnicionería; artículos de viaje, bolsos de mano (carteras) y continentes similares; manufacturas de tripa</t>
  </si>
  <si>
    <t>Bolsa13</t>
  </si>
  <si>
    <t>Mercancías y productos diversos</t>
  </si>
  <si>
    <t>Bolsa07</t>
  </si>
  <si>
    <t>Otros productos de materias textiles y sus manufacturas </t>
  </si>
</sst>
</file>

<file path=xl/styles.xml><?xml version="1.0" encoding="utf-8"?>
<styleSheet xmlns="http://schemas.openxmlformats.org/spreadsheetml/2006/main">
  <numFmts count="4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_)"/>
    <numFmt numFmtId="173" formatCode="#,##0.0"/>
    <numFmt numFmtId="174" formatCode="_ * #,##0.00_ ;_ * \-#,##0.00_ ;_ * &quot;-&quot;??_ ;_ @_ "/>
    <numFmt numFmtId="175" formatCode="_ * #,##0_ ;_ * \-#,##0_ ;_ * &quot;-&quot;??_ ;_ @_ "/>
    <numFmt numFmtId="176" formatCode="_-* #,##0.00\ _P_t_s_-;\-* #,##0.00\ _P_t_s_-;_-* &quot;-&quot;??\ _P_t_s_-;_-@_-"/>
    <numFmt numFmtId="177" formatCode="_(* #,##0_);_(* \(#,##0\);_(* &quot;-&quot;??_);_(@_)"/>
    <numFmt numFmtId="178" formatCode="General_)"/>
    <numFmt numFmtId="179" formatCode="_-* #,##0\ _P_t_s_-;\-* #,##0\ _P_t_s_-;_-* &quot;-&quot;??\ _P_t_s_-;_-@_-"/>
    <numFmt numFmtId="180" formatCode="_-* #,##0.0\ _P_t_s_-;\-* #,##0.0\ _P_t_s_-;_-* &quot;-&quot;??\ _P_t_s_-;_-@_-"/>
    <numFmt numFmtId="181" formatCode="0.0"/>
    <numFmt numFmtId="182" formatCode="_(* #,##0.0_);_(* \(#,##0.0\);_(* &quot;-&quot;??_);_(@_)"/>
    <numFmt numFmtId="183" formatCode="[$-240A]dddd\,\ dd&quot; de &quot;mmmm&quot; de &quot;yyyy"/>
    <numFmt numFmtId="184" formatCode="[$-240A]hh:mm:ss\ AM/PM"/>
    <numFmt numFmtId="185" formatCode="_ * #,##0.0_ ;_ * \-#,##0.0_ ;_ * &quot;-&quot;??_ ;_ @_ "/>
    <numFmt numFmtId="186" formatCode="0.000000"/>
    <numFmt numFmtId="187" formatCode="0.00000"/>
    <numFmt numFmtId="188" formatCode="0.0000"/>
    <numFmt numFmtId="189" formatCode="0.000"/>
    <numFmt numFmtId="190" formatCode="_(* #,##0.000_);_(* \(#,##0.000\);_(* &quot;-&quot;??_);_(@_)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#,##0.000"/>
    <numFmt numFmtId="196" formatCode="_(* #,##0.0_);_(* \(#,##0.0\);_(* &quot;-&quot;?_);_(@_)"/>
    <numFmt numFmtId="197" formatCode="0.0000000"/>
    <numFmt numFmtId="198" formatCode="0.&quot;K&quot;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Tms Rmn"/>
      <family val="0"/>
    </font>
    <font>
      <b/>
      <sz val="9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sz val="9"/>
      <name val="Segoe UI"/>
      <family val="2"/>
    </font>
    <font>
      <b/>
      <i/>
      <sz val="9"/>
      <name val="Segoe UI"/>
      <family val="2"/>
    </font>
    <font>
      <sz val="12"/>
      <name val="Segoe UI"/>
      <family val="2"/>
    </font>
    <font>
      <b/>
      <sz val="12"/>
      <name val="Segoe UI"/>
      <family val="2"/>
    </font>
    <font>
      <b/>
      <sz val="20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b/>
      <sz val="11"/>
      <name val="Segoe UI"/>
      <family val="2"/>
    </font>
    <font>
      <sz val="11"/>
      <name val="Segoe UI"/>
      <family val="2"/>
    </font>
    <font>
      <vertAlign val="superscript"/>
      <sz val="8"/>
      <name val="Segoe UI"/>
      <family val="2"/>
    </font>
    <font>
      <b/>
      <sz val="16"/>
      <name val="Segoe UI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9"/>
      <color indexed="8"/>
      <name val="Segoe UI"/>
      <family val="2"/>
    </font>
    <font>
      <sz val="9"/>
      <color indexed="8"/>
      <name val="Segoe UI"/>
      <family val="2"/>
    </font>
    <font>
      <b/>
      <sz val="10"/>
      <color indexed="8"/>
      <name val="Segoe UI"/>
      <family val="2"/>
    </font>
    <font>
      <b/>
      <sz val="10"/>
      <color indexed="60"/>
      <name val="Segoe UI"/>
      <family val="2"/>
    </font>
    <font>
      <u val="single"/>
      <sz val="10"/>
      <color indexed="12"/>
      <name val="Segoe UI"/>
      <family val="2"/>
    </font>
    <font>
      <sz val="11"/>
      <color indexed="8"/>
      <name val="Segoe UI"/>
      <family val="2"/>
    </font>
    <font>
      <sz val="10"/>
      <color indexed="8"/>
      <name val="Segoe UI"/>
      <family val="2"/>
    </font>
    <font>
      <sz val="9"/>
      <color indexed="18"/>
      <name val="Segoe UI"/>
      <family val="2"/>
    </font>
    <font>
      <b/>
      <sz val="11"/>
      <color indexed="8"/>
      <name val="Segoe UI"/>
      <family val="2"/>
    </font>
    <font>
      <sz val="11"/>
      <color indexed="10"/>
      <name val="Segoe UI"/>
      <family val="2"/>
    </font>
    <font>
      <b/>
      <sz val="11"/>
      <color indexed="10"/>
      <name val="Segoe UI"/>
      <family val="2"/>
    </font>
    <font>
      <sz val="8"/>
      <color indexed="8"/>
      <name val="Segoe UI"/>
      <family val="2"/>
    </font>
    <font>
      <b/>
      <sz val="14"/>
      <color indexed="9"/>
      <name val="Segoe UI"/>
      <family val="2"/>
    </font>
    <font>
      <b/>
      <sz val="16"/>
      <color indexed="9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b/>
      <sz val="10"/>
      <color theme="1"/>
      <name val="Segoe UI"/>
      <family val="2"/>
    </font>
    <font>
      <b/>
      <sz val="10"/>
      <color rgb="FFB40000"/>
      <name val="Segoe UI"/>
      <family val="2"/>
    </font>
    <font>
      <u val="single"/>
      <sz val="10"/>
      <color theme="10"/>
      <name val="Segoe UI"/>
      <family val="2"/>
    </font>
    <font>
      <sz val="11"/>
      <color theme="1"/>
      <name val="Segoe UI"/>
      <family val="2"/>
    </font>
    <font>
      <sz val="10"/>
      <color theme="1"/>
      <name val="Segoe UI"/>
      <family val="2"/>
    </font>
    <font>
      <sz val="9"/>
      <color rgb="FF002288"/>
      <name val="Segoe UI"/>
      <family val="2"/>
    </font>
    <font>
      <b/>
      <sz val="11"/>
      <color theme="1"/>
      <name val="Segoe UI"/>
      <family val="2"/>
    </font>
    <font>
      <sz val="11"/>
      <color rgb="FFFF0000"/>
      <name val="Segoe UI"/>
      <family val="2"/>
    </font>
    <font>
      <b/>
      <sz val="11"/>
      <color rgb="FFFF0000"/>
      <name val="Segoe UI"/>
      <family val="2"/>
    </font>
    <font>
      <sz val="8"/>
      <color theme="1"/>
      <name val="Segoe UI"/>
      <family val="2"/>
    </font>
    <font>
      <b/>
      <sz val="14"/>
      <color theme="0"/>
      <name val="Segoe UI"/>
      <family val="2"/>
    </font>
    <font>
      <b/>
      <sz val="16"/>
      <color theme="0"/>
      <name val="Segoe U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8" fillId="2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8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8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8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8" fillId="2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8" fillId="2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1" applyNumberFormat="0" applyAlignment="0" applyProtection="0"/>
    <xf numFmtId="0" fontId="6" fillId="31" borderId="2" applyNumberFormat="0" applyAlignment="0" applyProtection="0"/>
    <xf numFmtId="0" fontId="6" fillId="31" borderId="2" applyNumberFormat="0" applyAlignment="0" applyProtection="0"/>
    <xf numFmtId="0" fontId="61" fillId="32" borderId="3" applyNumberFormat="0" applyAlignment="0" applyProtection="0"/>
    <xf numFmtId="0" fontId="7" fillId="33" borderId="4" applyNumberFormat="0" applyAlignment="0" applyProtection="0"/>
    <xf numFmtId="0" fontId="7" fillId="33" borderId="4" applyNumberFormat="0" applyAlignment="0" applyProtection="0"/>
    <xf numFmtId="0" fontId="6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58" fillId="36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8" fillId="37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8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58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58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65" fillId="44" borderId="1" applyNumberFormat="0" applyAlignment="0" applyProtection="0"/>
    <xf numFmtId="0" fontId="10" fillId="16" borderId="2" applyNumberFormat="0" applyAlignment="0" applyProtection="0"/>
    <xf numFmtId="0" fontId="10" fillId="16" borderId="2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4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4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48" borderId="8" applyNumberFormat="0" applyFont="0" applyAlignment="0" applyProtection="0"/>
    <xf numFmtId="0" fontId="2" fillId="7" borderId="9" applyNumberFormat="0" applyFont="0" applyAlignment="0" applyProtection="0"/>
    <xf numFmtId="0" fontId="2" fillId="7" borderId="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0" fillId="30" borderId="10" applyNumberFormat="0" applyAlignment="0" applyProtection="0"/>
    <xf numFmtId="0" fontId="13" fillId="31" borderId="11" applyNumberFormat="0" applyAlignment="0" applyProtection="0"/>
    <xf numFmtId="0" fontId="13" fillId="31" borderId="11" applyNumberFormat="0" applyAlignment="0" applyProtection="0"/>
    <xf numFmtId="0" fontId="7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74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64" fillId="0" borderId="15" applyNumberFormat="0" applyFill="0" applyAlignment="0" applyProtection="0"/>
    <xf numFmtId="0" fontId="9" fillId="0" borderId="16" applyNumberFormat="0" applyFill="0" applyAlignment="0" applyProtection="0"/>
    <xf numFmtId="0" fontId="9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5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</cellStyleXfs>
  <cellXfs count="339">
    <xf numFmtId="0" fontId="0" fillId="0" borderId="0" xfId="0" applyFont="1" applyAlignment="1">
      <alignment/>
    </xf>
    <xf numFmtId="0" fontId="20" fillId="49" borderId="0" xfId="149" applyFont="1" applyFill="1" applyBorder="1" applyAlignment="1">
      <alignment horizontal="left"/>
      <protection/>
    </xf>
    <xf numFmtId="173" fontId="76" fillId="49" borderId="0" xfId="0" applyNumberFormat="1" applyFont="1" applyFill="1" applyAlignment="1">
      <alignment horizontal="right"/>
    </xf>
    <xf numFmtId="3" fontId="76" fillId="50" borderId="0" xfId="0" applyNumberFormat="1" applyFont="1" applyFill="1" applyAlignment="1">
      <alignment/>
    </xf>
    <xf numFmtId="0" fontId="20" fillId="50" borderId="0" xfId="150" applyFont="1" applyFill="1" applyBorder="1" applyAlignment="1">
      <alignment horizontal="left"/>
      <protection/>
    </xf>
    <xf numFmtId="173" fontId="76" fillId="50" borderId="0" xfId="0" applyNumberFormat="1" applyFont="1" applyFill="1" applyAlignment="1">
      <alignment horizontal="right"/>
    </xf>
    <xf numFmtId="0" fontId="76" fillId="49" borderId="0" xfId="0" applyFont="1" applyFill="1" applyAlignment="1">
      <alignment/>
    </xf>
    <xf numFmtId="177" fontId="77" fillId="50" borderId="0" xfId="135" applyNumberFormat="1" applyFont="1" applyFill="1" applyAlignment="1">
      <alignment/>
    </xf>
    <xf numFmtId="3" fontId="77" fillId="50" borderId="0" xfId="0" applyNumberFormat="1" applyFont="1" applyFill="1" applyAlignment="1">
      <alignment/>
    </xf>
    <xf numFmtId="173" fontId="77" fillId="50" borderId="0" xfId="0" applyNumberFormat="1" applyFont="1" applyFill="1" applyAlignment="1">
      <alignment horizontal="right"/>
    </xf>
    <xf numFmtId="177" fontId="77" fillId="49" borderId="0" xfId="135" applyNumberFormat="1" applyFont="1" applyFill="1" applyAlignment="1">
      <alignment/>
    </xf>
    <xf numFmtId="173" fontId="77" fillId="49" borderId="0" xfId="0" applyNumberFormat="1" applyFont="1" applyFill="1" applyAlignment="1">
      <alignment horizontal="right"/>
    </xf>
    <xf numFmtId="172" fontId="21" fillId="50" borderId="0" xfId="147" applyNumberFormat="1" applyFont="1" applyFill="1" applyBorder="1" applyAlignment="1" applyProtection="1">
      <alignment horizontal="center"/>
      <protection/>
    </xf>
    <xf numFmtId="172" fontId="21" fillId="50" borderId="19" xfId="147" applyNumberFormat="1" applyFont="1" applyFill="1" applyBorder="1" applyAlignment="1" applyProtection="1">
      <alignment/>
      <protection/>
    </xf>
    <xf numFmtId="0" fontId="21" fillId="50" borderId="19" xfId="0" applyFont="1" applyFill="1" applyBorder="1" applyAlignment="1">
      <alignment horizontal="center" vertical="center"/>
    </xf>
    <xf numFmtId="49" fontId="78" fillId="50" borderId="19" xfId="138" applyNumberFormat="1" applyFont="1" applyFill="1" applyBorder="1" applyAlignment="1">
      <alignment horizontal="center" vertical="center" wrapText="1"/>
    </xf>
    <xf numFmtId="173" fontId="22" fillId="50" borderId="0" xfId="0" applyNumberFormat="1" applyFont="1" applyFill="1" applyBorder="1" applyAlignment="1">
      <alignment horizontal="center" vertical="center"/>
    </xf>
    <xf numFmtId="173" fontId="20" fillId="50" borderId="0" xfId="0" applyNumberFormat="1" applyFont="1" applyFill="1" applyBorder="1" applyAlignment="1">
      <alignment horizontal="center" vertical="center" wrapText="1"/>
    </xf>
    <xf numFmtId="0" fontId="24" fillId="50" borderId="19" xfId="149" applyFont="1" applyFill="1" applyBorder="1" applyAlignment="1">
      <alignment horizontal="center"/>
      <protection/>
    </xf>
    <xf numFmtId="49" fontId="20" fillId="50" borderId="19" xfId="140" applyNumberFormat="1" applyFont="1" applyFill="1" applyBorder="1" applyAlignment="1">
      <alignment horizontal="center" vertical="center" wrapText="1"/>
    </xf>
    <xf numFmtId="3" fontId="76" fillId="49" borderId="0" xfId="135" applyNumberFormat="1" applyFont="1" applyFill="1" applyAlignment="1">
      <alignment wrapText="1"/>
    </xf>
    <xf numFmtId="0" fontId="77" fillId="50" borderId="0" xfId="0" applyNumberFormat="1" applyFont="1" applyFill="1" applyAlignment="1">
      <alignment horizontal="left" wrapText="1"/>
    </xf>
    <xf numFmtId="0" fontId="76" fillId="49" borderId="0" xfId="0" applyNumberFormat="1" applyFont="1" applyFill="1" applyAlignment="1">
      <alignment horizontal="left" wrapText="1"/>
    </xf>
    <xf numFmtId="0" fontId="76" fillId="50" borderId="0" xfId="0" applyNumberFormat="1" applyFont="1" applyFill="1" applyAlignment="1">
      <alignment horizontal="left" wrapText="1"/>
    </xf>
    <xf numFmtId="0" fontId="77" fillId="49" borderId="0" xfId="0" applyNumberFormat="1" applyFont="1" applyFill="1" applyAlignment="1">
      <alignment horizontal="left" wrapText="1"/>
    </xf>
    <xf numFmtId="0" fontId="77" fillId="50" borderId="0" xfId="0" applyFont="1" applyFill="1" applyAlignment="1">
      <alignment/>
    </xf>
    <xf numFmtId="177" fontId="77" fillId="50" borderId="0" xfId="0" applyNumberFormat="1" applyFont="1" applyFill="1" applyAlignment="1">
      <alignment/>
    </xf>
    <xf numFmtId="49" fontId="76" fillId="50" borderId="19" xfId="140" applyNumberFormat="1" applyFont="1" applyFill="1" applyBorder="1" applyAlignment="1">
      <alignment horizontal="center" vertical="center" wrapText="1"/>
    </xf>
    <xf numFmtId="0" fontId="20" fillId="50" borderId="0" xfId="147" applyFont="1" applyFill="1" applyBorder="1" applyAlignment="1" applyProtection="1">
      <alignment horizontal="left" vertical="center" wrapText="1"/>
      <protection/>
    </xf>
    <xf numFmtId="177" fontId="76" fillId="50" borderId="0" xfId="135" applyNumberFormat="1" applyFont="1" applyFill="1" applyAlignment="1">
      <alignment horizontal="left" vertical="center"/>
    </xf>
    <xf numFmtId="182" fontId="76" fillId="50" borderId="0" xfId="135" applyNumberFormat="1" applyFont="1" applyFill="1" applyAlignment="1">
      <alignment horizontal="left" vertical="center"/>
    </xf>
    <xf numFmtId="0" fontId="77" fillId="49" borderId="0" xfId="0" applyFont="1" applyFill="1" applyAlignment="1">
      <alignment horizontal="center" vertical="center" wrapText="1"/>
    </xf>
    <xf numFmtId="0" fontId="77" fillId="49" borderId="0" xfId="0" applyFont="1" applyFill="1" applyAlignment="1">
      <alignment horizontal="left" vertical="center" wrapText="1"/>
    </xf>
    <xf numFmtId="177" fontId="77" fillId="49" borderId="0" xfId="135" applyNumberFormat="1" applyFont="1" applyFill="1" applyAlignment="1">
      <alignment horizontal="left" vertical="center"/>
    </xf>
    <xf numFmtId="182" fontId="77" fillId="49" borderId="0" xfId="135" applyNumberFormat="1" applyFont="1" applyFill="1" applyAlignment="1">
      <alignment horizontal="left" vertical="center"/>
    </xf>
    <xf numFmtId="0" fontId="20" fillId="50" borderId="0" xfId="149" applyFont="1" applyFill="1" applyBorder="1" applyAlignment="1">
      <alignment horizontal="left"/>
      <protection/>
    </xf>
    <xf numFmtId="173" fontId="20" fillId="50" borderId="0" xfId="0" applyNumberFormat="1" applyFont="1" applyFill="1" applyBorder="1" applyAlignment="1">
      <alignment horizontal="right" vertical="center" wrapText="1"/>
    </xf>
    <xf numFmtId="0" fontId="20" fillId="49" borderId="0" xfId="150" applyFont="1" applyFill="1" applyBorder="1" applyAlignment="1">
      <alignment horizontal="left"/>
      <protection/>
    </xf>
    <xf numFmtId="0" fontId="76" fillId="50" borderId="0" xfId="0" applyFont="1" applyFill="1" applyAlignment="1">
      <alignment/>
    </xf>
    <xf numFmtId="0" fontId="77" fillId="49" borderId="0" xfId="0" applyFont="1" applyFill="1" applyBorder="1" applyAlignment="1">
      <alignment/>
    </xf>
    <xf numFmtId="173" fontId="23" fillId="50" borderId="0" xfId="0" applyNumberFormat="1" applyFont="1" applyFill="1" applyBorder="1" applyAlignment="1">
      <alignment horizontal="right" vertical="center" wrapText="1"/>
    </xf>
    <xf numFmtId="0" fontId="77" fillId="50" borderId="0" xfId="0" applyFont="1" applyFill="1" applyBorder="1" applyAlignment="1">
      <alignment/>
    </xf>
    <xf numFmtId="0" fontId="23" fillId="50" borderId="0" xfId="0" applyFont="1" applyFill="1" applyAlignment="1">
      <alignment/>
    </xf>
    <xf numFmtId="3" fontId="23" fillId="50" borderId="0" xfId="0" applyNumberFormat="1" applyFont="1" applyFill="1" applyAlignment="1">
      <alignment/>
    </xf>
    <xf numFmtId="0" fontId="20" fillId="49" borderId="0" xfId="0" applyFont="1" applyFill="1" applyAlignment="1">
      <alignment/>
    </xf>
    <xf numFmtId="173" fontId="20" fillId="49" borderId="0" xfId="0" applyNumberFormat="1" applyFont="1" applyFill="1" applyAlignment="1">
      <alignment horizontal="right"/>
    </xf>
    <xf numFmtId="3" fontId="20" fillId="50" borderId="0" xfId="0" applyNumberFormat="1" applyFont="1" applyFill="1" applyAlignment="1">
      <alignment horizontal="right"/>
    </xf>
    <xf numFmtId="3" fontId="20" fillId="50" borderId="0" xfId="0" applyNumberFormat="1" applyFont="1" applyFill="1" applyAlignment="1">
      <alignment/>
    </xf>
    <xf numFmtId="173" fontId="20" fillId="50" borderId="0" xfId="0" applyNumberFormat="1" applyFont="1" applyFill="1" applyAlignment="1">
      <alignment horizontal="right"/>
    </xf>
    <xf numFmtId="173" fontId="23" fillId="50" borderId="0" xfId="0" applyNumberFormat="1" applyFont="1" applyFill="1" applyAlignment="1">
      <alignment horizontal="right"/>
    </xf>
    <xf numFmtId="3" fontId="23" fillId="50" borderId="0" xfId="0" applyNumberFormat="1" applyFont="1" applyFill="1" applyAlignment="1">
      <alignment horizontal="right"/>
    </xf>
    <xf numFmtId="3" fontId="23" fillId="49" borderId="0" xfId="0" applyNumberFormat="1" applyFont="1" applyFill="1" applyAlignment="1">
      <alignment/>
    </xf>
    <xf numFmtId="173" fontId="23" fillId="49" borderId="0" xfId="0" applyNumberFormat="1" applyFont="1" applyFill="1" applyAlignment="1">
      <alignment horizontal="right"/>
    </xf>
    <xf numFmtId="3" fontId="20" fillId="50" borderId="0" xfId="149" applyNumberFormat="1" applyFont="1" applyFill="1" applyBorder="1" applyAlignment="1">
      <alignment horizontal="left"/>
      <protection/>
    </xf>
    <xf numFmtId="3" fontId="20" fillId="50" borderId="0" xfId="149" applyNumberFormat="1" applyFont="1" applyFill="1" applyBorder="1" applyAlignment="1">
      <alignment horizontal="right"/>
      <protection/>
    </xf>
    <xf numFmtId="173" fontId="20" fillId="50" borderId="0" xfId="135" applyNumberFormat="1" applyFont="1" applyFill="1" applyBorder="1" applyAlignment="1">
      <alignment horizontal="right"/>
    </xf>
    <xf numFmtId="0" fontId="20" fillId="49" borderId="0" xfId="149" applyNumberFormat="1" applyFont="1" applyFill="1" applyBorder="1" applyAlignment="1">
      <alignment horizontal="left"/>
      <protection/>
    </xf>
    <xf numFmtId="173" fontId="20" fillId="49" borderId="0" xfId="135" applyNumberFormat="1" applyFont="1" applyFill="1" applyBorder="1" applyAlignment="1">
      <alignment horizontal="right"/>
    </xf>
    <xf numFmtId="0" fontId="20" fillId="50" borderId="0" xfId="149" applyNumberFormat="1" applyFont="1" applyFill="1" applyBorder="1" applyAlignment="1">
      <alignment horizontal="left"/>
      <protection/>
    </xf>
    <xf numFmtId="0" fontId="23" fillId="50" borderId="0" xfId="149" applyNumberFormat="1" applyFont="1" applyFill="1" applyBorder="1" applyAlignment="1">
      <alignment horizontal="left"/>
      <protection/>
    </xf>
    <xf numFmtId="173" fontId="23" fillId="50" borderId="0" xfId="135" applyNumberFormat="1" applyFont="1" applyFill="1" applyBorder="1" applyAlignment="1">
      <alignment horizontal="right"/>
    </xf>
    <xf numFmtId="0" fontId="23" fillId="49" borderId="0" xfId="149" applyNumberFormat="1" applyFont="1" applyFill="1" applyBorder="1" applyAlignment="1">
      <alignment horizontal="left"/>
      <protection/>
    </xf>
    <xf numFmtId="173" fontId="23" fillId="49" borderId="0" xfId="135" applyNumberFormat="1" applyFont="1" applyFill="1" applyBorder="1" applyAlignment="1">
      <alignment horizontal="right"/>
    </xf>
    <xf numFmtId="3" fontId="20" fillId="50" borderId="0" xfId="147" applyNumberFormat="1" applyFont="1" applyFill="1" applyBorder="1" applyAlignment="1">
      <alignment horizontal="right" vertical="center"/>
      <protection/>
    </xf>
    <xf numFmtId="173" fontId="20" fillId="50" borderId="0" xfId="147" applyNumberFormat="1" applyFont="1" applyFill="1" applyBorder="1" applyAlignment="1">
      <alignment horizontal="center" vertical="center"/>
      <protection/>
    </xf>
    <xf numFmtId="173" fontId="23" fillId="49" borderId="0" xfId="147" applyNumberFormat="1" applyFont="1" applyFill="1" applyBorder="1" applyAlignment="1">
      <alignment horizontal="center" vertical="center"/>
      <protection/>
    </xf>
    <xf numFmtId="173" fontId="23" fillId="50" borderId="0" xfId="147" applyNumberFormat="1" applyFont="1" applyFill="1" applyBorder="1" applyAlignment="1">
      <alignment horizontal="center" vertical="center"/>
      <protection/>
    </xf>
    <xf numFmtId="0" fontId="20" fillId="50" borderId="0" xfId="147" applyFont="1" applyFill="1" applyAlignment="1">
      <alignment vertical="center"/>
      <protection/>
    </xf>
    <xf numFmtId="0" fontId="20" fillId="50" borderId="0" xfId="147" applyFont="1" applyFill="1" applyBorder="1" applyAlignment="1" applyProtection="1">
      <alignment horizontal="left" vertical="center"/>
      <protection/>
    </xf>
    <xf numFmtId="0" fontId="77" fillId="49" borderId="0" xfId="0" applyFont="1" applyFill="1" applyAlignment="1">
      <alignment vertical="center"/>
    </xf>
    <xf numFmtId="0" fontId="77" fillId="49" borderId="0" xfId="0" applyFont="1" applyFill="1" applyAlignment="1">
      <alignment vertical="center" wrapText="1"/>
    </xf>
    <xf numFmtId="0" fontId="77" fillId="50" borderId="0" xfId="0" applyFont="1" applyFill="1" applyAlignment="1">
      <alignment vertical="center"/>
    </xf>
    <xf numFmtId="0" fontId="77" fillId="50" borderId="0" xfId="0" applyFont="1" applyFill="1" applyAlignment="1">
      <alignment vertical="center" wrapText="1"/>
    </xf>
    <xf numFmtId="0" fontId="23" fillId="50" borderId="0" xfId="147" applyFont="1" applyFill="1">
      <alignment/>
      <protection/>
    </xf>
    <xf numFmtId="0" fontId="20" fillId="49" borderId="0" xfId="147" applyFont="1" applyFill="1" applyBorder="1">
      <alignment/>
      <protection/>
    </xf>
    <xf numFmtId="0" fontId="20" fillId="50" borderId="0" xfId="0" applyFont="1" applyFill="1" applyBorder="1" applyAlignment="1">
      <alignment/>
    </xf>
    <xf numFmtId="0" fontId="20" fillId="49" borderId="0" xfId="0" applyFont="1" applyFill="1" applyBorder="1" applyAlignment="1">
      <alignment/>
    </xf>
    <xf numFmtId="0" fontId="77" fillId="49" borderId="0" xfId="0" applyFont="1" applyFill="1" applyAlignment="1">
      <alignment/>
    </xf>
    <xf numFmtId="0" fontId="23" fillId="50" borderId="20" xfId="147" applyFont="1" applyFill="1" applyBorder="1">
      <alignment/>
      <protection/>
    </xf>
    <xf numFmtId="0" fontId="79" fillId="50" borderId="21" xfId="0" applyFont="1" applyFill="1" applyBorder="1" applyAlignment="1" applyProtection="1">
      <alignment horizontal="left"/>
      <protection/>
    </xf>
    <xf numFmtId="0" fontId="79" fillId="50" borderId="22" xfId="0" applyFont="1" applyFill="1" applyBorder="1" applyAlignment="1" applyProtection="1">
      <alignment horizontal="left"/>
      <protection/>
    </xf>
    <xf numFmtId="0" fontId="80" fillId="50" borderId="23" xfId="130" applyFont="1" applyFill="1" applyBorder="1" applyAlignment="1" applyProtection="1">
      <alignment horizontal="left"/>
      <protection/>
    </xf>
    <xf numFmtId="173" fontId="21" fillId="50" borderId="0" xfId="0" applyNumberFormat="1" applyFont="1" applyFill="1" applyBorder="1" applyAlignment="1">
      <alignment horizontal="center" vertical="center" wrapText="1"/>
    </xf>
    <xf numFmtId="173" fontId="76" fillId="50" borderId="0" xfId="135" applyNumberFormat="1" applyFont="1" applyFill="1" applyAlignment="1">
      <alignment horizontal="right" vertical="center"/>
    </xf>
    <xf numFmtId="173" fontId="77" fillId="49" borderId="0" xfId="135" applyNumberFormat="1" applyFont="1" applyFill="1" applyAlignment="1">
      <alignment horizontal="right" vertical="center"/>
    </xf>
    <xf numFmtId="0" fontId="20" fillId="50" borderId="0" xfId="0" applyFont="1" applyFill="1" applyAlignment="1">
      <alignment horizontal="center" vertical="center"/>
    </xf>
    <xf numFmtId="0" fontId="20" fillId="50" borderId="19" xfId="0" applyFont="1" applyFill="1" applyBorder="1" applyAlignment="1">
      <alignment horizontal="center" vertical="center"/>
    </xf>
    <xf numFmtId="0" fontId="24" fillId="50" borderId="20" xfId="149" applyFont="1" applyFill="1" applyBorder="1" applyAlignment="1">
      <alignment horizontal="center"/>
      <protection/>
    </xf>
    <xf numFmtId="0" fontId="20" fillId="50" borderId="24" xfId="149" applyFont="1" applyFill="1" applyBorder="1" applyAlignment="1">
      <alignment horizontal="center" vertical="center" wrapText="1"/>
      <protection/>
    </xf>
    <xf numFmtId="0" fontId="20" fillId="50" borderId="19" xfId="149" applyFont="1" applyFill="1" applyBorder="1" applyAlignment="1">
      <alignment horizontal="center" vertical="center" wrapText="1"/>
      <protection/>
    </xf>
    <xf numFmtId="0" fontId="20" fillId="50" borderId="0" xfId="147" applyFont="1" applyFill="1" applyBorder="1" applyAlignment="1">
      <alignment horizontal="center" vertical="center"/>
      <protection/>
    </xf>
    <xf numFmtId="0" fontId="25" fillId="50" borderId="0" xfId="0" applyFont="1" applyFill="1" applyAlignment="1">
      <alignment/>
    </xf>
    <xf numFmtId="0" fontId="81" fillId="50" borderId="0" xfId="0" applyFont="1" applyFill="1" applyAlignment="1">
      <alignment/>
    </xf>
    <xf numFmtId="0" fontId="25" fillId="50" borderId="21" xfId="0" applyFont="1" applyFill="1" applyBorder="1" applyAlignment="1">
      <alignment/>
    </xf>
    <xf numFmtId="0" fontId="25" fillId="50" borderId="23" xfId="0" applyFont="1" applyFill="1" applyBorder="1" applyAlignment="1">
      <alignment/>
    </xf>
    <xf numFmtId="0" fontId="82" fillId="50" borderId="0" xfId="0" applyFont="1" applyFill="1" applyAlignment="1">
      <alignment/>
    </xf>
    <xf numFmtId="0" fontId="21" fillId="50" borderId="0" xfId="0" applyFont="1" applyFill="1" applyAlignment="1">
      <alignment/>
    </xf>
    <xf numFmtId="3" fontId="81" fillId="50" borderId="0" xfId="0" applyNumberFormat="1" applyFont="1" applyFill="1" applyAlignment="1">
      <alignment/>
    </xf>
    <xf numFmtId="0" fontId="28" fillId="50" borderId="0" xfId="0" applyFont="1" applyFill="1" applyAlignment="1">
      <alignment/>
    </xf>
    <xf numFmtId="3" fontId="22" fillId="50" borderId="0" xfId="149" applyNumberFormat="1" applyFont="1" applyFill="1">
      <alignment/>
      <protection/>
    </xf>
    <xf numFmtId="175" fontId="22" fillId="50" borderId="0" xfId="138" applyNumberFormat="1" applyFont="1" applyFill="1" applyAlignment="1">
      <alignment/>
    </xf>
    <xf numFmtId="0" fontId="28" fillId="50" borderId="0" xfId="147" applyFont="1" applyFill="1" applyAlignment="1">
      <alignment vertical="top" wrapText="1"/>
      <protection/>
    </xf>
    <xf numFmtId="0" fontId="27" fillId="50" borderId="0" xfId="0" applyFont="1" applyFill="1" applyBorder="1" applyAlignment="1">
      <alignment vertical="center" wrapText="1"/>
    </xf>
    <xf numFmtId="0" fontId="83" fillId="50" borderId="0" xfId="0" applyFont="1" applyFill="1" applyBorder="1" applyAlignment="1">
      <alignment vertical="center" wrapText="1"/>
    </xf>
    <xf numFmtId="0" fontId="30" fillId="50" borderId="0" xfId="147" applyFont="1" applyFill="1" applyBorder="1" applyAlignment="1">
      <alignment horizontal="left"/>
      <protection/>
    </xf>
    <xf numFmtId="3" fontId="30" fillId="50" borderId="0" xfId="147" applyNumberFormat="1" applyFont="1" applyFill="1" applyBorder="1" applyAlignment="1">
      <alignment horizontal="right"/>
      <protection/>
    </xf>
    <xf numFmtId="0" fontId="84" fillId="50" borderId="0" xfId="0" applyFont="1" applyFill="1" applyAlignment="1">
      <alignment/>
    </xf>
    <xf numFmtId="185" fontId="22" fillId="50" borderId="0" xfId="138" applyNumberFormat="1" applyFont="1" applyFill="1" applyBorder="1" applyAlignment="1">
      <alignment horizontal="left" vertical="center" wrapText="1"/>
    </xf>
    <xf numFmtId="3" fontId="22" fillId="50" borderId="0" xfId="0" applyNumberFormat="1" applyFont="1" applyFill="1" applyBorder="1" applyAlignment="1">
      <alignment wrapText="1"/>
    </xf>
    <xf numFmtId="3" fontId="28" fillId="50" borderId="0" xfId="0" applyNumberFormat="1" applyFont="1" applyFill="1" applyAlignment="1">
      <alignment horizontal="center"/>
    </xf>
    <xf numFmtId="0" fontId="28" fillId="50" borderId="0" xfId="0" applyFont="1" applyFill="1" applyAlignment="1">
      <alignment wrapText="1"/>
    </xf>
    <xf numFmtId="0" fontId="28" fillId="50" borderId="0" xfId="0" applyFont="1" applyFill="1" applyAlignment="1">
      <alignment vertical="top" wrapText="1"/>
    </xf>
    <xf numFmtId="3" fontId="82" fillId="50" borderId="0" xfId="0" applyNumberFormat="1" applyFont="1" applyFill="1" applyAlignment="1">
      <alignment/>
    </xf>
    <xf numFmtId="3" fontId="28" fillId="50" borderId="0" xfId="147" applyNumberFormat="1" applyFont="1" applyFill="1" applyBorder="1" applyAlignment="1">
      <alignment vertical="center"/>
      <protection/>
    </xf>
    <xf numFmtId="3" fontId="23" fillId="50" borderId="0" xfId="147" applyNumberFormat="1" applyFont="1" applyFill="1" applyBorder="1" applyAlignment="1">
      <alignment horizontal="right"/>
      <protection/>
    </xf>
    <xf numFmtId="0" fontId="21" fillId="50" borderId="0" xfId="147" applyFont="1" applyFill="1" applyBorder="1" applyAlignment="1">
      <alignment/>
      <protection/>
    </xf>
    <xf numFmtId="173" fontId="85" fillId="50" borderId="0" xfId="0" applyNumberFormat="1" applyFont="1" applyFill="1" applyAlignment="1">
      <alignment/>
    </xf>
    <xf numFmtId="173" fontId="31" fillId="50" borderId="0" xfId="0" applyNumberFormat="1" applyFont="1" applyFill="1" applyAlignment="1">
      <alignment/>
    </xf>
    <xf numFmtId="0" fontId="31" fillId="50" borderId="0" xfId="0" applyFont="1" applyFill="1" applyAlignment="1">
      <alignment/>
    </xf>
    <xf numFmtId="0" fontId="28" fillId="50" borderId="0" xfId="147" applyFont="1" applyFill="1">
      <alignment/>
      <protection/>
    </xf>
    <xf numFmtId="0" fontId="28" fillId="50" borderId="0" xfId="147" applyFont="1" applyFill="1" applyBorder="1">
      <alignment/>
      <protection/>
    </xf>
    <xf numFmtId="3" fontId="28" fillId="50" borderId="0" xfId="147" applyNumberFormat="1" applyFont="1" applyFill="1">
      <alignment/>
      <protection/>
    </xf>
    <xf numFmtId="3" fontId="23" fillId="50" borderId="0" xfId="147" applyNumberFormat="1" applyFont="1" applyFill="1">
      <alignment/>
      <protection/>
    </xf>
    <xf numFmtId="0" fontId="28" fillId="50" borderId="0" xfId="0" applyFont="1" applyFill="1" applyAlignment="1">
      <alignment horizontal="left"/>
    </xf>
    <xf numFmtId="3" fontId="28" fillId="50" borderId="0" xfId="147" applyNumberFormat="1" applyFont="1" applyFill="1" applyAlignment="1">
      <alignment horizontal="right"/>
      <protection/>
    </xf>
    <xf numFmtId="0" fontId="28" fillId="0" borderId="0" xfId="0" applyFont="1" applyAlignment="1">
      <alignment/>
    </xf>
    <xf numFmtId="3" fontId="28" fillId="50" borderId="0" xfId="147" applyNumberFormat="1" applyFont="1" applyFill="1" applyBorder="1" applyAlignment="1">
      <alignment horizontal="right"/>
      <protection/>
    </xf>
    <xf numFmtId="0" fontId="23" fillId="50" borderId="0" xfId="0" applyFont="1" applyFill="1" applyAlignment="1">
      <alignment wrapText="1"/>
    </xf>
    <xf numFmtId="173" fontId="21" fillId="50" borderId="0" xfId="138" applyNumberFormat="1" applyFont="1" applyFill="1" applyBorder="1" applyAlignment="1">
      <alignment horizontal="right"/>
    </xf>
    <xf numFmtId="0" fontId="81" fillId="0" borderId="0" xfId="0" applyFont="1" applyAlignment="1">
      <alignment/>
    </xf>
    <xf numFmtId="3" fontId="31" fillId="50" borderId="0" xfId="0" applyNumberFormat="1" applyFont="1" applyFill="1" applyAlignment="1">
      <alignment/>
    </xf>
    <xf numFmtId="173" fontId="81" fillId="50" borderId="0" xfId="0" applyNumberFormat="1" applyFont="1" applyFill="1" applyAlignment="1">
      <alignment/>
    </xf>
    <xf numFmtId="3" fontId="28" fillId="50" borderId="0" xfId="149" applyNumberFormat="1" applyFont="1" applyFill="1">
      <alignment/>
      <protection/>
    </xf>
    <xf numFmtId="0" fontId="28" fillId="50" borderId="0" xfId="149" applyFont="1" applyFill="1" applyAlignment="1">
      <alignment horizontal="right"/>
      <protection/>
    </xf>
    <xf numFmtId="0" fontId="28" fillId="50" borderId="0" xfId="149" applyFont="1" applyFill="1" applyBorder="1">
      <alignment/>
      <protection/>
    </xf>
    <xf numFmtId="3" fontId="28" fillId="50" borderId="0" xfId="149" applyNumberFormat="1" applyFont="1" applyFill="1" applyBorder="1" applyAlignment="1">
      <alignment horizontal="right"/>
      <protection/>
    </xf>
    <xf numFmtId="0" fontId="81" fillId="50" borderId="0" xfId="0" applyFont="1" applyFill="1" applyAlignment="1">
      <alignment vertical="center"/>
    </xf>
    <xf numFmtId="0" fontId="33" fillId="50" borderId="0" xfId="147" applyFont="1" applyFill="1" applyBorder="1" applyAlignment="1">
      <alignment vertical="center" wrapText="1"/>
      <protection/>
    </xf>
    <xf numFmtId="0" fontId="85" fillId="50" borderId="0" xfId="0" applyFont="1" applyFill="1" applyAlignment="1">
      <alignment/>
    </xf>
    <xf numFmtId="173" fontId="86" fillId="50" borderId="0" xfId="0" applyNumberFormat="1" applyFont="1" applyFill="1" applyAlignment="1">
      <alignment/>
    </xf>
    <xf numFmtId="177" fontId="81" fillId="50" borderId="0" xfId="135" applyNumberFormat="1" applyFont="1" applyFill="1" applyAlignment="1">
      <alignment/>
    </xf>
    <xf numFmtId="173" fontId="22" fillId="50" borderId="0" xfId="138" applyNumberFormat="1" applyFont="1" applyFill="1" applyBorder="1" applyAlignment="1">
      <alignment horizontal="right"/>
    </xf>
    <xf numFmtId="177" fontId="82" fillId="50" borderId="0" xfId="135" applyNumberFormat="1" applyFont="1" applyFill="1" applyBorder="1" applyAlignment="1">
      <alignment/>
    </xf>
    <xf numFmtId="0" fontId="28" fillId="50" borderId="0" xfId="0" applyFont="1" applyFill="1" applyBorder="1" applyAlignment="1">
      <alignment/>
    </xf>
    <xf numFmtId="0" fontId="81" fillId="50" borderId="0" xfId="0" applyFont="1" applyFill="1" applyAlignment="1">
      <alignment horizontal="right"/>
    </xf>
    <xf numFmtId="3" fontId="23" fillId="50" borderId="0" xfId="135" applyNumberFormat="1" applyFont="1" applyFill="1" applyBorder="1" applyAlignment="1" applyProtection="1">
      <alignment horizontal="right"/>
      <protection/>
    </xf>
    <xf numFmtId="0" fontId="87" fillId="50" borderId="0" xfId="0" applyFont="1" applyFill="1" applyAlignment="1">
      <alignment/>
    </xf>
    <xf numFmtId="0" fontId="87" fillId="50" borderId="0" xfId="0" applyFont="1" applyFill="1" applyAlignment="1">
      <alignment horizontal="right"/>
    </xf>
    <xf numFmtId="177" fontId="77" fillId="50" borderId="19" xfId="135" applyNumberFormat="1" applyFont="1" applyFill="1" applyBorder="1" applyAlignment="1">
      <alignment horizontal="left" vertical="center"/>
    </xf>
    <xf numFmtId="173" fontId="77" fillId="50" borderId="19" xfId="135" applyNumberFormat="1" applyFont="1" applyFill="1" applyBorder="1" applyAlignment="1">
      <alignment horizontal="right" vertical="center"/>
    </xf>
    <xf numFmtId="182" fontId="77" fillId="50" borderId="19" xfId="135" applyNumberFormat="1" applyFont="1" applyFill="1" applyBorder="1" applyAlignment="1">
      <alignment horizontal="left" vertical="center"/>
    </xf>
    <xf numFmtId="0" fontId="20" fillId="50" borderId="19" xfId="0" applyFont="1" applyFill="1" applyBorder="1" applyAlignment="1">
      <alignment horizontal="center" vertical="center"/>
    </xf>
    <xf numFmtId="0" fontId="20" fillId="50" borderId="0" xfId="0" applyFont="1" applyFill="1" applyBorder="1" applyAlignment="1">
      <alignment horizontal="center" vertical="center"/>
    </xf>
    <xf numFmtId="177" fontId="22" fillId="50" borderId="0" xfId="135" applyNumberFormat="1" applyFont="1" applyFill="1" applyBorder="1" applyAlignment="1">
      <alignment/>
    </xf>
    <xf numFmtId="3" fontId="22" fillId="50" borderId="0" xfId="149" applyNumberFormat="1" applyFont="1" applyFill="1" applyBorder="1">
      <alignment/>
      <protection/>
    </xf>
    <xf numFmtId="0" fontId="20" fillId="50" borderId="19" xfId="0" applyFont="1" applyFill="1" applyBorder="1" applyAlignment="1">
      <alignment horizontal="center" vertical="center"/>
    </xf>
    <xf numFmtId="173" fontId="20" fillId="50" borderId="0" xfId="147" applyNumberFormat="1" applyFont="1" applyFill="1" applyBorder="1" applyAlignment="1">
      <alignment horizontal="right" vertical="center"/>
      <protection/>
    </xf>
    <xf numFmtId="177" fontId="77" fillId="49" borderId="0" xfId="135" applyNumberFormat="1" applyFont="1" applyFill="1" applyAlignment="1">
      <alignment vertical="center"/>
    </xf>
    <xf numFmtId="173" fontId="77" fillId="49" borderId="0" xfId="135" applyNumberFormat="1" applyFont="1" applyFill="1" applyAlignment="1">
      <alignment vertical="center"/>
    </xf>
    <xf numFmtId="177" fontId="77" fillId="50" borderId="0" xfId="135" applyNumberFormat="1" applyFont="1" applyFill="1" applyAlignment="1">
      <alignment vertical="center"/>
    </xf>
    <xf numFmtId="173" fontId="77" fillId="50" borderId="0" xfId="135" applyNumberFormat="1" applyFont="1" applyFill="1" applyAlignment="1">
      <alignment vertical="center"/>
    </xf>
    <xf numFmtId="177" fontId="77" fillId="50" borderId="19" xfId="135" applyNumberFormat="1" applyFont="1" applyFill="1" applyBorder="1" applyAlignment="1">
      <alignment vertical="center"/>
    </xf>
    <xf numFmtId="173" fontId="77" fillId="50" borderId="19" xfId="135" applyNumberFormat="1" applyFont="1" applyFill="1" applyBorder="1" applyAlignment="1">
      <alignment vertical="center"/>
    </xf>
    <xf numFmtId="173" fontId="23" fillId="50" borderId="0" xfId="147" applyNumberFormat="1" applyFont="1" applyFill="1" applyBorder="1" applyAlignment="1">
      <alignment horizontal="right" vertical="center"/>
      <protection/>
    </xf>
    <xf numFmtId="173" fontId="23" fillId="49" borderId="0" xfId="147" applyNumberFormat="1" applyFont="1" applyFill="1" applyBorder="1" applyAlignment="1">
      <alignment horizontal="right" vertical="center"/>
      <protection/>
    </xf>
    <xf numFmtId="173" fontId="23" fillId="50" borderId="19" xfId="147" applyNumberFormat="1" applyFont="1" applyFill="1" applyBorder="1" applyAlignment="1">
      <alignment horizontal="right" vertical="center"/>
      <protection/>
    </xf>
    <xf numFmtId="172" fontId="20" fillId="50" borderId="20" xfId="0" applyNumberFormat="1" applyFont="1" applyFill="1" applyBorder="1" applyAlignment="1" applyProtection="1">
      <alignment horizontal="left"/>
      <protection/>
    </xf>
    <xf numFmtId="0" fontId="20" fillId="50" borderId="20" xfId="0" applyFont="1" applyFill="1" applyBorder="1" applyAlignment="1" applyProtection="1">
      <alignment horizontal="left"/>
      <protection/>
    </xf>
    <xf numFmtId="0" fontId="22" fillId="50" borderId="20" xfId="147" applyFont="1" applyFill="1" applyBorder="1" applyAlignment="1">
      <alignment horizontal="center"/>
      <protection/>
    </xf>
    <xf numFmtId="0" fontId="24" fillId="50" borderId="20" xfId="156" applyFont="1" applyFill="1" applyBorder="1" applyAlignment="1">
      <alignment/>
      <protection/>
    </xf>
    <xf numFmtId="0" fontId="77" fillId="50" borderId="19" xfId="0" applyNumberFormat="1" applyFont="1" applyFill="1" applyBorder="1" applyAlignment="1">
      <alignment horizontal="left" wrapText="1"/>
    </xf>
    <xf numFmtId="0" fontId="23" fillId="49" borderId="19" xfId="149" applyNumberFormat="1" applyFont="1" applyFill="1" applyBorder="1" applyAlignment="1">
      <alignment horizontal="left"/>
      <protection/>
    </xf>
    <xf numFmtId="173" fontId="23" fillId="49" borderId="19" xfId="135" applyNumberFormat="1" applyFont="1" applyFill="1" applyBorder="1" applyAlignment="1">
      <alignment horizontal="right"/>
    </xf>
    <xf numFmtId="0" fontId="20" fillId="50" borderId="19" xfId="0" applyFont="1" applyFill="1" applyBorder="1" applyAlignment="1">
      <alignment horizontal="center" vertical="center"/>
    </xf>
    <xf numFmtId="0" fontId="24" fillId="50" borderId="20" xfId="149" applyFont="1" applyFill="1" applyBorder="1" applyAlignment="1">
      <alignment horizontal="center"/>
      <protection/>
    </xf>
    <xf numFmtId="0" fontId="28" fillId="50" borderId="0" xfId="0" applyFont="1" applyFill="1" applyAlignment="1">
      <alignment horizontal="left" vertical="top" wrapText="1"/>
    </xf>
    <xf numFmtId="0" fontId="23" fillId="50" borderId="24" xfId="147" applyFont="1" applyFill="1" applyBorder="1">
      <alignment/>
      <protection/>
    </xf>
    <xf numFmtId="0" fontId="23" fillId="50" borderId="0" xfId="147" applyFont="1" applyFill="1" applyBorder="1">
      <alignment/>
      <protection/>
    </xf>
    <xf numFmtId="0" fontId="76" fillId="50" borderId="0" xfId="0" applyFont="1" applyFill="1" applyAlignment="1">
      <alignment horizontal="left" vertical="center"/>
    </xf>
    <xf numFmtId="173" fontId="76" fillId="50" borderId="0" xfId="135" applyNumberFormat="1" applyFont="1" applyFill="1" applyAlignment="1">
      <alignment vertical="center"/>
    </xf>
    <xf numFmtId="0" fontId="77" fillId="50" borderId="0" xfId="0" applyFont="1" applyFill="1" applyAlignment="1">
      <alignment horizontal="left" vertical="center"/>
    </xf>
    <xf numFmtId="0" fontId="77" fillId="50" borderId="19" xfId="0" applyFont="1" applyFill="1" applyBorder="1" applyAlignment="1">
      <alignment horizontal="left" vertical="center"/>
    </xf>
    <xf numFmtId="3" fontId="76" fillId="50" borderId="0" xfId="135" applyNumberFormat="1" applyFont="1" applyFill="1" applyAlignment="1">
      <alignment/>
    </xf>
    <xf numFmtId="173" fontId="76" fillId="50" borderId="0" xfId="135" applyNumberFormat="1" applyFont="1" applyFill="1" applyAlignment="1">
      <alignment/>
    </xf>
    <xf numFmtId="0" fontId="81" fillId="50" borderId="19" xfId="0" applyFont="1" applyFill="1" applyBorder="1" applyAlignment="1">
      <alignment/>
    </xf>
    <xf numFmtId="0" fontId="81" fillId="50" borderId="24" xfId="0" applyFont="1" applyFill="1" applyBorder="1" applyAlignment="1">
      <alignment/>
    </xf>
    <xf numFmtId="0" fontId="28" fillId="50" borderId="0" xfId="0" applyFont="1" applyFill="1" applyAlignment="1">
      <alignment horizontal="left" vertical="top" wrapText="1"/>
    </xf>
    <xf numFmtId="3" fontId="20" fillId="50" borderId="24" xfId="147" applyNumberFormat="1" applyFont="1" applyFill="1" applyBorder="1" applyAlignment="1">
      <alignment vertical="center"/>
      <protection/>
    </xf>
    <xf numFmtId="173" fontId="77" fillId="49" borderId="0" xfId="135" applyNumberFormat="1" applyFont="1" applyFill="1" applyAlignment="1">
      <alignment vertical="center" wrapText="1"/>
    </xf>
    <xf numFmtId="173" fontId="77" fillId="50" borderId="0" xfId="135" applyNumberFormat="1" applyFont="1" applyFill="1" applyAlignment="1">
      <alignment vertical="center" wrapText="1"/>
    </xf>
    <xf numFmtId="177" fontId="77" fillId="50" borderId="0" xfId="135" applyNumberFormat="1" applyFont="1" applyFill="1" applyBorder="1" applyAlignment="1">
      <alignment/>
    </xf>
    <xf numFmtId="3" fontId="77" fillId="50" borderId="0" xfId="0" applyNumberFormat="1" applyFont="1" applyFill="1" applyBorder="1" applyAlignment="1">
      <alignment/>
    </xf>
    <xf numFmtId="173" fontId="77" fillId="50" borderId="0" xfId="0" applyNumberFormat="1" applyFont="1" applyFill="1" applyBorder="1" applyAlignment="1">
      <alignment horizontal="right"/>
    </xf>
    <xf numFmtId="3" fontId="23" fillId="50" borderId="25" xfId="0" applyNumberFormat="1" applyFont="1" applyFill="1" applyBorder="1" applyAlignment="1">
      <alignment/>
    </xf>
    <xf numFmtId="0" fontId="28" fillId="50" borderId="0" xfId="0" applyFont="1" applyFill="1" applyBorder="1" applyAlignment="1">
      <alignment horizontal="left" vertical="center" wrapText="1"/>
    </xf>
    <xf numFmtId="0" fontId="28" fillId="50" borderId="0" xfId="149" applyFont="1" applyFill="1" applyAlignment="1">
      <alignment horizontal="left" wrapText="1"/>
      <protection/>
    </xf>
    <xf numFmtId="0" fontId="28" fillId="50" borderId="0" xfId="0" applyFont="1" applyFill="1" applyAlignment="1">
      <alignment horizontal="left"/>
    </xf>
    <xf numFmtId="173" fontId="76" fillId="49" borderId="0" xfId="0" applyNumberFormat="1" applyFont="1" applyFill="1" applyAlignment="1">
      <alignment/>
    </xf>
    <xf numFmtId="173" fontId="76" fillId="50" borderId="0" xfId="0" applyNumberFormat="1" applyFont="1" applyFill="1" applyAlignment="1">
      <alignment/>
    </xf>
    <xf numFmtId="173" fontId="77" fillId="50" borderId="0" xfId="0" applyNumberFormat="1" applyFont="1" applyFill="1" applyAlignment="1">
      <alignment/>
    </xf>
    <xf numFmtId="173" fontId="77" fillId="49" borderId="0" xfId="0" applyNumberFormat="1" applyFont="1" applyFill="1" applyAlignment="1">
      <alignment/>
    </xf>
    <xf numFmtId="173" fontId="77" fillId="50" borderId="0" xfId="0" applyNumberFormat="1" applyFont="1" applyFill="1" applyBorder="1" applyAlignment="1">
      <alignment/>
    </xf>
    <xf numFmtId="177" fontId="77" fillId="49" borderId="0" xfId="135" applyNumberFormat="1" applyFont="1" applyFill="1" applyBorder="1" applyAlignment="1">
      <alignment/>
    </xf>
    <xf numFmtId="173" fontId="77" fillId="50" borderId="25" xfId="0" applyNumberFormat="1" applyFont="1" applyFill="1" applyBorder="1" applyAlignment="1">
      <alignment/>
    </xf>
    <xf numFmtId="173" fontId="77" fillId="50" borderId="25" xfId="0" applyNumberFormat="1" applyFont="1" applyFill="1" applyBorder="1" applyAlignment="1">
      <alignment horizontal="right"/>
    </xf>
    <xf numFmtId="173" fontId="23" fillId="49" borderId="0" xfId="0" applyNumberFormat="1" applyFont="1" applyFill="1" applyBorder="1" applyAlignment="1">
      <alignment horizontal="right"/>
    </xf>
    <xf numFmtId="3" fontId="23" fillId="50" borderId="0" xfId="0" applyNumberFormat="1" applyFont="1" applyFill="1" applyBorder="1" applyAlignment="1">
      <alignment/>
    </xf>
    <xf numFmtId="173" fontId="23" fillId="50" borderId="0" xfId="0" applyNumberFormat="1" applyFont="1" applyFill="1" applyBorder="1" applyAlignment="1">
      <alignment horizontal="right"/>
    </xf>
    <xf numFmtId="173" fontId="23" fillId="50" borderId="25" xfId="0" applyNumberFormat="1" applyFont="1" applyFill="1" applyBorder="1" applyAlignment="1">
      <alignment horizontal="right"/>
    </xf>
    <xf numFmtId="173" fontId="20" fillId="49" borderId="0" xfId="0" applyNumberFormat="1" applyFont="1" applyFill="1" applyAlignment="1">
      <alignment/>
    </xf>
    <xf numFmtId="173" fontId="20" fillId="50" borderId="0" xfId="0" applyNumberFormat="1" applyFont="1" applyFill="1" applyAlignment="1">
      <alignment/>
    </xf>
    <xf numFmtId="173" fontId="23" fillId="50" borderId="0" xfId="0" applyNumberFormat="1" applyFont="1" applyFill="1" applyAlignment="1">
      <alignment/>
    </xf>
    <xf numFmtId="173" fontId="23" fillId="49" borderId="0" xfId="0" applyNumberFormat="1" applyFont="1" applyFill="1" applyAlignment="1">
      <alignment/>
    </xf>
    <xf numFmtId="173" fontId="23" fillId="49" borderId="0" xfId="0" applyNumberFormat="1" applyFont="1" applyFill="1" applyBorder="1" applyAlignment="1">
      <alignment/>
    </xf>
    <xf numFmtId="173" fontId="23" fillId="50" borderId="0" xfId="0" applyNumberFormat="1" applyFont="1" applyFill="1" applyBorder="1" applyAlignment="1">
      <alignment/>
    </xf>
    <xf numFmtId="173" fontId="23" fillId="50" borderId="25" xfId="0" applyNumberFormat="1" applyFont="1" applyFill="1" applyBorder="1" applyAlignment="1">
      <alignment/>
    </xf>
    <xf numFmtId="173" fontId="20" fillId="50" borderId="0" xfId="149" applyNumberFormat="1" applyFont="1" applyFill="1" applyBorder="1" applyAlignment="1">
      <alignment horizontal="right"/>
      <protection/>
    </xf>
    <xf numFmtId="173" fontId="20" fillId="49" borderId="0" xfId="149" applyNumberFormat="1" applyFont="1" applyFill="1" applyBorder="1" applyAlignment="1">
      <alignment horizontal="right"/>
      <protection/>
    </xf>
    <xf numFmtId="173" fontId="23" fillId="50" borderId="0" xfId="149" applyNumberFormat="1" applyFont="1" applyFill="1" applyBorder="1" applyAlignment="1">
      <alignment horizontal="right"/>
      <protection/>
    </xf>
    <xf numFmtId="173" fontId="23" fillId="49" borderId="0" xfId="149" applyNumberFormat="1" applyFont="1" applyFill="1" applyBorder="1" applyAlignment="1">
      <alignment horizontal="right"/>
      <protection/>
    </xf>
    <xf numFmtId="173" fontId="23" fillId="49" borderId="19" xfId="149" applyNumberFormat="1" applyFont="1" applyFill="1" applyBorder="1" applyAlignment="1">
      <alignment horizontal="right"/>
      <protection/>
    </xf>
    <xf numFmtId="0" fontId="77" fillId="49" borderId="0" xfId="0" applyFont="1" applyFill="1" applyBorder="1" applyAlignment="1">
      <alignment vertical="center" wrapText="1"/>
    </xf>
    <xf numFmtId="0" fontId="81" fillId="50" borderId="0" xfId="0" applyFont="1" applyFill="1" applyBorder="1" applyAlignment="1">
      <alignment/>
    </xf>
    <xf numFmtId="0" fontId="20" fillId="50" borderId="0" xfId="0" applyFont="1" applyFill="1" applyAlignment="1">
      <alignment horizontal="center" vertical="center"/>
    </xf>
    <xf numFmtId="0" fontId="20" fillId="50" borderId="19" xfId="0" applyFont="1" applyFill="1" applyBorder="1" applyAlignment="1">
      <alignment horizontal="center" vertical="center"/>
    </xf>
    <xf numFmtId="0" fontId="28" fillId="50" borderId="0" xfId="0" applyFont="1" applyFill="1" applyAlignment="1">
      <alignment horizontal="left"/>
    </xf>
    <xf numFmtId="1" fontId="20" fillId="50" borderId="19" xfId="0" applyNumberFormat="1" applyFont="1" applyFill="1" applyBorder="1" applyAlignment="1">
      <alignment horizontal="center" vertical="center"/>
    </xf>
    <xf numFmtId="1" fontId="81" fillId="50" borderId="0" xfId="0" applyNumberFormat="1" applyFont="1" applyFill="1" applyAlignment="1">
      <alignment/>
    </xf>
    <xf numFmtId="173" fontId="77" fillId="50" borderId="0" xfId="0" applyNumberFormat="1" applyFont="1" applyFill="1" applyAlignment="1">
      <alignment horizontal="left"/>
    </xf>
    <xf numFmtId="173" fontId="77" fillId="49" borderId="0" xfId="0" applyNumberFormat="1" applyFont="1" applyFill="1" applyAlignment="1">
      <alignment horizontal="left"/>
    </xf>
    <xf numFmtId="173" fontId="77" fillId="49" borderId="25" xfId="0" applyNumberFormat="1" applyFont="1" applyFill="1" applyBorder="1" applyAlignment="1">
      <alignment horizontal="right"/>
    </xf>
    <xf numFmtId="0" fontId="28" fillId="50" borderId="0" xfId="0" applyFont="1" applyFill="1" applyBorder="1" applyAlignment="1">
      <alignment horizontal="left" vertical="center" wrapText="1"/>
    </xf>
    <xf numFmtId="0" fontId="28" fillId="50" borderId="0" xfId="0" applyFont="1" applyFill="1" applyAlignment="1">
      <alignment horizontal="left"/>
    </xf>
    <xf numFmtId="173" fontId="34" fillId="50" borderId="0" xfId="138" applyNumberFormat="1" applyFont="1" applyFill="1" applyBorder="1" applyAlignment="1">
      <alignment horizontal="right"/>
    </xf>
    <xf numFmtId="3" fontId="23" fillId="50" borderId="0" xfId="139" applyNumberFormat="1" applyFont="1" applyFill="1" applyBorder="1" applyAlignment="1" applyProtection="1">
      <alignment horizontal="right"/>
      <protection/>
    </xf>
    <xf numFmtId="173" fontId="2" fillId="50" borderId="0" xfId="138" applyNumberFormat="1" applyFont="1" applyFill="1" applyBorder="1" applyAlignment="1">
      <alignment horizontal="right" vertical="center"/>
    </xf>
    <xf numFmtId="0" fontId="28" fillId="50" borderId="0" xfId="0" applyFont="1" applyFill="1" applyBorder="1" applyAlignment="1">
      <alignment horizontal="left" vertical="center" wrapText="1"/>
    </xf>
    <xf numFmtId="0" fontId="28" fillId="50" borderId="0" xfId="149" applyFont="1" applyFill="1" applyAlignment="1">
      <alignment horizontal="left" wrapText="1"/>
      <protection/>
    </xf>
    <xf numFmtId="173" fontId="76" fillId="49" borderId="0" xfId="135" applyNumberFormat="1" applyFont="1" applyFill="1" applyAlignment="1">
      <alignment horizontal="center" wrapText="1"/>
    </xf>
    <xf numFmtId="3" fontId="76" fillId="50" borderId="0" xfId="135" applyNumberFormat="1" applyFont="1" applyFill="1" applyAlignment="1">
      <alignment horizontal="center" wrapText="1"/>
    </xf>
    <xf numFmtId="173" fontId="77" fillId="50" borderId="0" xfId="135" applyNumberFormat="1" applyFont="1" applyFill="1" applyAlignment="1">
      <alignment horizontal="center" wrapText="1"/>
    </xf>
    <xf numFmtId="3" fontId="77" fillId="50" borderId="0" xfId="135" applyNumberFormat="1" applyFont="1" applyFill="1" applyAlignment="1">
      <alignment horizontal="center" wrapText="1"/>
    </xf>
    <xf numFmtId="173" fontId="76" fillId="50" borderId="0" xfId="135" applyNumberFormat="1" applyFont="1" applyFill="1" applyAlignment="1">
      <alignment horizontal="center" wrapText="1"/>
    </xf>
    <xf numFmtId="173" fontId="77" fillId="49" borderId="0" xfId="135" applyNumberFormat="1" applyFont="1" applyFill="1" applyAlignment="1">
      <alignment horizontal="center" wrapText="1"/>
    </xf>
    <xf numFmtId="173" fontId="77" fillId="49" borderId="0" xfId="135" applyNumberFormat="1" applyFont="1" applyFill="1" applyBorder="1" applyAlignment="1">
      <alignment horizontal="center" wrapText="1"/>
    </xf>
    <xf numFmtId="173" fontId="77" fillId="50" borderId="0" xfId="135" applyNumberFormat="1" applyFont="1" applyFill="1" applyBorder="1" applyAlignment="1">
      <alignment horizontal="center" wrapText="1"/>
    </xf>
    <xf numFmtId="173" fontId="77" fillId="50" borderId="19" xfId="135" applyNumberFormat="1" applyFont="1" applyFill="1" applyBorder="1" applyAlignment="1">
      <alignment horizontal="center" wrapText="1"/>
    </xf>
    <xf numFmtId="3" fontId="77" fillId="50" borderId="19" xfId="135" applyNumberFormat="1" applyFont="1" applyFill="1" applyBorder="1" applyAlignment="1">
      <alignment horizontal="center" wrapText="1"/>
    </xf>
    <xf numFmtId="173" fontId="77" fillId="49" borderId="19" xfId="0" applyNumberFormat="1" applyFont="1" applyFill="1" applyBorder="1" applyAlignment="1">
      <alignment/>
    </xf>
    <xf numFmtId="173" fontId="84" fillId="50" borderId="0" xfId="0" applyNumberFormat="1" applyFont="1" applyFill="1" applyAlignment="1">
      <alignment/>
    </xf>
    <xf numFmtId="173" fontId="84" fillId="50" borderId="0" xfId="0" applyNumberFormat="1" applyFont="1" applyFill="1" applyBorder="1" applyAlignment="1">
      <alignment/>
    </xf>
    <xf numFmtId="0" fontId="77" fillId="49" borderId="0" xfId="0" applyFont="1" applyFill="1" applyAlignment="1">
      <alignment horizontal="center" vertical="center"/>
    </xf>
    <xf numFmtId="0" fontId="77" fillId="50" borderId="0" xfId="0" applyFont="1" applyFill="1" applyAlignment="1">
      <alignment horizontal="center" vertical="center"/>
    </xf>
    <xf numFmtId="173" fontId="77" fillId="49" borderId="25" xfId="0" applyNumberFormat="1" applyFont="1" applyFill="1" applyBorder="1" applyAlignment="1">
      <alignment horizontal="left"/>
    </xf>
    <xf numFmtId="0" fontId="28" fillId="50" borderId="0" xfId="149" applyFont="1" applyFill="1" applyAlignment="1">
      <alignment horizontal="left" wrapText="1"/>
      <protection/>
    </xf>
    <xf numFmtId="0" fontId="28" fillId="50" borderId="0" xfId="0" applyFont="1" applyFill="1" applyAlignment="1">
      <alignment horizontal="left"/>
    </xf>
    <xf numFmtId="0" fontId="77" fillId="50" borderId="25" xfId="0" applyFont="1" applyFill="1" applyBorder="1" applyAlignment="1">
      <alignment/>
    </xf>
    <xf numFmtId="173" fontId="23" fillId="50" borderId="25" xfId="0" applyNumberFormat="1" applyFont="1" applyFill="1" applyBorder="1" applyAlignment="1">
      <alignment horizontal="right" vertical="center" wrapText="1"/>
    </xf>
    <xf numFmtId="3" fontId="23" fillId="50" borderId="25" xfId="0" applyNumberFormat="1" applyFont="1" applyFill="1" applyBorder="1" applyAlignment="1">
      <alignment horizontal="right"/>
    </xf>
    <xf numFmtId="173" fontId="23" fillId="49" borderId="25" xfId="0" applyNumberFormat="1" applyFont="1" applyFill="1" applyBorder="1" applyAlignment="1">
      <alignment/>
    </xf>
    <xf numFmtId="173" fontId="23" fillId="49" borderId="25" xfId="0" applyNumberFormat="1" applyFont="1" applyFill="1" applyBorder="1" applyAlignment="1">
      <alignment horizontal="right"/>
    </xf>
    <xf numFmtId="0" fontId="81" fillId="50" borderId="25" xfId="0" applyFont="1" applyFill="1" applyBorder="1" applyAlignment="1">
      <alignment/>
    </xf>
    <xf numFmtId="173" fontId="20" fillId="49" borderId="0" xfId="140" applyNumberFormat="1" applyFont="1" applyFill="1" applyBorder="1" applyAlignment="1">
      <alignment/>
    </xf>
    <xf numFmtId="173" fontId="23" fillId="50" borderId="0" xfId="138" applyNumberFormat="1" applyFont="1" applyFill="1" applyAlignment="1">
      <alignment horizontal="left" vertical="top"/>
    </xf>
    <xf numFmtId="173" fontId="23" fillId="49" borderId="0" xfId="138" applyNumberFormat="1" applyFont="1" applyFill="1" applyAlignment="1">
      <alignment horizontal="left" vertical="top"/>
    </xf>
    <xf numFmtId="173" fontId="23" fillId="49" borderId="19" xfId="138" applyNumberFormat="1" applyFont="1" applyFill="1" applyBorder="1" applyAlignment="1">
      <alignment horizontal="left" vertical="top"/>
    </xf>
    <xf numFmtId="173" fontId="77" fillId="50" borderId="19" xfId="0" applyNumberFormat="1" applyFont="1" applyFill="1" applyBorder="1" applyAlignment="1">
      <alignment/>
    </xf>
    <xf numFmtId="173" fontId="77" fillId="50" borderId="0" xfId="135" applyNumberFormat="1" applyFont="1" applyFill="1" applyAlignment="1">
      <alignment horizontal="left" vertical="center"/>
    </xf>
    <xf numFmtId="173" fontId="21" fillId="50" borderId="19" xfId="0" applyNumberFormat="1" applyFont="1" applyFill="1" applyBorder="1" applyAlignment="1">
      <alignment horizontal="center" vertical="center" wrapText="1"/>
    </xf>
    <xf numFmtId="0" fontId="20" fillId="50" borderId="19" xfId="0" applyFont="1" applyFill="1" applyBorder="1" applyAlignment="1">
      <alignment horizontal="center" vertical="center"/>
    </xf>
    <xf numFmtId="0" fontId="20" fillId="50" borderId="0" xfId="147" applyFont="1" applyFill="1" applyBorder="1" applyAlignment="1">
      <alignment horizontal="center" vertical="center"/>
      <protection/>
    </xf>
    <xf numFmtId="0" fontId="21" fillId="50" borderId="0" xfId="0" applyFont="1" applyFill="1" applyBorder="1" applyAlignment="1">
      <alignment/>
    </xf>
    <xf numFmtId="177" fontId="77" fillId="49" borderId="25" xfId="135" applyNumberFormat="1" applyFont="1" applyFill="1" applyBorder="1" applyAlignment="1">
      <alignment/>
    </xf>
    <xf numFmtId="173" fontId="77" fillId="49" borderId="25" xfId="0" applyNumberFormat="1" applyFont="1" applyFill="1" applyBorder="1" applyAlignment="1">
      <alignment/>
    </xf>
    <xf numFmtId="3" fontId="77" fillId="50" borderId="25" xfId="0" applyNumberFormat="1" applyFont="1" applyFill="1" applyBorder="1" applyAlignment="1">
      <alignment/>
    </xf>
    <xf numFmtId="0" fontId="21" fillId="50" borderId="24" xfId="0" applyFont="1" applyFill="1" applyBorder="1" applyAlignment="1">
      <alignment horizontal="center"/>
    </xf>
    <xf numFmtId="0" fontId="20" fillId="50" borderId="20" xfId="149" applyFont="1" applyFill="1" applyBorder="1" applyAlignment="1">
      <alignment horizontal="center"/>
      <protection/>
    </xf>
    <xf numFmtId="0" fontId="20" fillId="50" borderId="19" xfId="149" applyFont="1" applyFill="1" applyBorder="1" applyAlignment="1">
      <alignment horizontal="center"/>
      <protection/>
    </xf>
    <xf numFmtId="0" fontId="20" fillId="50" borderId="20" xfId="0" applyFont="1" applyFill="1" applyBorder="1" applyAlignment="1">
      <alignment horizontal="center"/>
    </xf>
    <xf numFmtId="0" fontId="20" fillId="50" borderId="0" xfId="0" applyFont="1" applyFill="1" applyBorder="1" applyAlignment="1">
      <alignment horizontal="center"/>
    </xf>
    <xf numFmtId="0" fontId="20" fillId="50" borderId="24" xfId="0" applyFont="1" applyFill="1" applyBorder="1" applyAlignment="1">
      <alignment horizontal="center"/>
    </xf>
    <xf numFmtId="0" fontId="31" fillId="50" borderId="0" xfId="0" applyFont="1" applyFill="1" applyBorder="1" applyAlignment="1">
      <alignment/>
    </xf>
    <xf numFmtId="0" fontId="30" fillId="50" borderId="0" xfId="0" applyFont="1" applyFill="1" applyBorder="1" applyAlignment="1">
      <alignment/>
    </xf>
    <xf numFmtId="0" fontId="77" fillId="50" borderId="0" xfId="0" applyFont="1" applyFill="1" applyBorder="1" applyAlignment="1">
      <alignment vertical="center" wrapText="1"/>
    </xf>
    <xf numFmtId="0" fontId="20" fillId="50" borderId="0" xfId="147" applyFont="1" applyFill="1" applyAlignment="1">
      <alignment horizontal="center" vertical="center"/>
      <protection/>
    </xf>
    <xf numFmtId="0" fontId="77" fillId="49" borderId="0" xfId="0" applyFont="1" applyFill="1" applyBorder="1" applyAlignment="1">
      <alignment horizontal="center" vertical="center"/>
    </xf>
    <xf numFmtId="0" fontId="77" fillId="50" borderId="0" xfId="0" applyFont="1" applyFill="1" applyBorder="1" applyAlignment="1">
      <alignment horizontal="center" vertical="center"/>
    </xf>
    <xf numFmtId="0" fontId="77" fillId="49" borderId="25" xfId="0" applyFont="1" applyFill="1" applyBorder="1" applyAlignment="1">
      <alignment horizontal="center" vertical="center"/>
    </xf>
    <xf numFmtId="0" fontId="77" fillId="49" borderId="25" xfId="0" applyFont="1" applyFill="1" applyBorder="1" applyAlignment="1">
      <alignment vertical="center" wrapText="1"/>
    </xf>
    <xf numFmtId="173" fontId="23" fillId="49" borderId="25" xfId="147" applyNumberFormat="1" applyFont="1" applyFill="1" applyBorder="1" applyAlignment="1">
      <alignment horizontal="right" vertical="center"/>
      <protection/>
    </xf>
    <xf numFmtId="173" fontId="23" fillId="49" borderId="25" xfId="147" applyNumberFormat="1" applyFont="1" applyFill="1" applyBorder="1" applyAlignment="1">
      <alignment horizontal="center" vertical="center"/>
      <protection/>
    </xf>
    <xf numFmtId="181" fontId="77" fillId="49" borderId="0" xfId="0" applyNumberFormat="1" applyFont="1" applyFill="1" applyBorder="1" applyAlignment="1">
      <alignment horizontal="center" vertical="center"/>
    </xf>
    <xf numFmtId="181" fontId="77" fillId="49" borderId="0" xfId="0" applyNumberFormat="1" applyFont="1" applyFill="1" applyBorder="1" applyAlignment="1">
      <alignment vertical="center" wrapText="1"/>
    </xf>
    <xf numFmtId="181" fontId="77" fillId="50" borderId="0" xfId="0" applyNumberFormat="1" applyFont="1" applyFill="1" applyBorder="1" applyAlignment="1">
      <alignment horizontal="center" vertical="center"/>
    </xf>
    <xf numFmtId="181" fontId="77" fillId="50" borderId="0" xfId="0" applyNumberFormat="1" applyFont="1" applyFill="1" applyBorder="1" applyAlignment="1">
      <alignment vertical="center" wrapText="1"/>
    </xf>
    <xf numFmtId="181" fontId="77" fillId="49" borderId="25" xfId="0" applyNumberFormat="1" applyFont="1" applyFill="1" applyBorder="1" applyAlignment="1">
      <alignment horizontal="center" vertical="center"/>
    </xf>
    <xf numFmtId="181" fontId="77" fillId="49" borderId="25" xfId="0" applyNumberFormat="1" applyFont="1" applyFill="1" applyBorder="1" applyAlignment="1">
      <alignment vertical="center" wrapText="1"/>
    </xf>
    <xf numFmtId="0" fontId="88" fillId="51" borderId="26" xfId="0" applyFont="1" applyFill="1" applyBorder="1" applyAlignment="1">
      <alignment horizontal="center"/>
    </xf>
    <xf numFmtId="0" fontId="88" fillId="51" borderId="27" xfId="0" applyFont="1" applyFill="1" applyBorder="1" applyAlignment="1">
      <alignment horizontal="center"/>
    </xf>
    <xf numFmtId="0" fontId="88" fillId="51" borderId="21" xfId="0" applyFont="1" applyFill="1" applyBorder="1" applyAlignment="1">
      <alignment horizontal="center"/>
    </xf>
    <xf numFmtId="0" fontId="88" fillId="51" borderId="23" xfId="0" applyFont="1" applyFill="1" applyBorder="1" applyAlignment="1">
      <alignment horizontal="center"/>
    </xf>
    <xf numFmtId="0" fontId="26" fillId="52" borderId="28" xfId="0" applyFont="1" applyFill="1" applyBorder="1" applyAlignment="1">
      <alignment horizontal="center" vertical="center" wrapText="1"/>
    </xf>
    <xf numFmtId="0" fontId="26" fillId="52" borderId="29" xfId="0" applyFont="1" applyFill="1" applyBorder="1" applyAlignment="1">
      <alignment horizontal="center" vertical="center" wrapText="1"/>
    </xf>
    <xf numFmtId="0" fontId="21" fillId="50" borderId="20" xfId="0" applyFont="1" applyFill="1" applyBorder="1" applyAlignment="1">
      <alignment horizontal="center"/>
    </xf>
    <xf numFmtId="173" fontId="21" fillId="50" borderId="24" xfId="0" applyNumberFormat="1" applyFont="1" applyFill="1" applyBorder="1" applyAlignment="1">
      <alignment horizontal="center" wrapText="1"/>
    </xf>
    <xf numFmtId="173" fontId="21" fillId="50" borderId="19" xfId="0" applyNumberFormat="1" applyFont="1" applyFill="1" applyBorder="1" applyAlignment="1">
      <alignment horizontal="center" wrapText="1"/>
    </xf>
    <xf numFmtId="0" fontId="88" fillId="51" borderId="0" xfId="0" applyFont="1" applyFill="1" applyBorder="1" applyAlignment="1">
      <alignment horizontal="center" vertical="center"/>
    </xf>
    <xf numFmtId="0" fontId="20" fillId="49" borderId="0" xfId="0" applyFont="1" applyFill="1" applyBorder="1" applyAlignment="1">
      <alignment horizontal="left" vertical="center" wrapText="1"/>
    </xf>
    <xf numFmtId="0" fontId="28" fillId="50" borderId="0" xfId="0" applyFont="1" applyFill="1" applyBorder="1" applyAlignment="1">
      <alignment horizontal="left" vertical="center" wrapText="1"/>
    </xf>
    <xf numFmtId="0" fontId="28" fillId="50" borderId="0" xfId="149" applyFont="1" applyFill="1" applyAlignment="1">
      <alignment horizontal="left" wrapText="1"/>
      <protection/>
    </xf>
    <xf numFmtId="0" fontId="21" fillId="50" borderId="20" xfId="0" applyFont="1" applyFill="1" applyBorder="1" applyAlignment="1">
      <alignment horizontal="center" vertical="center"/>
    </xf>
    <xf numFmtId="173" fontId="21" fillId="50" borderId="24" xfId="0" applyNumberFormat="1" applyFont="1" applyFill="1" applyBorder="1" applyAlignment="1">
      <alignment horizontal="center" vertical="center" wrapText="1"/>
    </xf>
    <xf numFmtId="173" fontId="21" fillId="50" borderId="19" xfId="0" applyNumberFormat="1" applyFont="1" applyFill="1" applyBorder="1" applyAlignment="1">
      <alignment horizontal="center" vertical="center" wrapText="1"/>
    </xf>
    <xf numFmtId="0" fontId="89" fillId="51" borderId="0" xfId="0" applyFont="1" applyFill="1" applyBorder="1" applyAlignment="1">
      <alignment horizontal="center" vertical="center"/>
    </xf>
    <xf numFmtId="0" fontId="20" fillId="50" borderId="0" xfId="0" applyFont="1" applyFill="1" applyAlignment="1">
      <alignment horizontal="center" vertical="center"/>
    </xf>
    <xf numFmtId="0" fontId="20" fillId="50" borderId="19" xfId="0" applyFont="1" applyFill="1" applyBorder="1" applyAlignment="1">
      <alignment horizontal="center" vertical="center"/>
    </xf>
    <xf numFmtId="0" fontId="20" fillId="50" borderId="20" xfId="149" applyFont="1" applyFill="1" applyBorder="1" applyAlignment="1">
      <alignment horizontal="center"/>
      <protection/>
    </xf>
    <xf numFmtId="0" fontId="20" fillId="50" borderId="20" xfId="0" applyFont="1" applyFill="1" applyBorder="1" applyAlignment="1">
      <alignment horizontal="center"/>
    </xf>
    <xf numFmtId="0" fontId="20" fillId="50" borderId="24" xfId="147" applyFont="1" applyFill="1" applyBorder="1" applyAlignment="1">
      <alignment horizontal="center" vertical="center" wrapText="1"/>
      <protection/>
    </xf>
    <xf numFmtId="0" fontId="20" fillId="50" borderId="19" xfId="147" applyFont="1" applyFill="1" applyBorder="1" applyAlignment="1">
      <alignment horizontal="center" vertical="center" wrapText="1"/>
      <protection/>
    </xf>
    <xf numFmtId="173" fontId="20" fillId="50" borderId="24" xfId="0" applyNumberFormat="1" applyFont="1" applyFill="1" applyBorder="1" applyAlignment="1">
      <alignment horizontal="center" vertical="center" wrapText="1"/>
    </xf>
    <xf numFmtId="173" fontId="20" fillId="50" borderId="19" xfId="0" applyNumberFormat="1" applyFont="1" applyFill="1" applyBorder="1" applyAlignment="1">
      <alignment horizontal="center" vertical="center" wrapText="1"/>
    </xf>
    <xf numFmtId="0" fontId="77" fillId="50" borderId="19" xfId="0" applyFont="1" applyFill="1" applyBorder="1" applyAlignment="1">
      <alignment horizontal="center" vertical="center" wrapText="1"/>
    </xf>
    <xf numFmtId="0" fontId="28" fillId="50" borderId="0" xfId="0" applyFont="1" applyFill="1" applyAlignment="1">
      <alignment horizontal="left" vertical="top" wrapText="1"/>
    </xf>
    <xf numFmtId="0" fontId="29" fillId="53" borderId="0" xfId="0" applyFont="1" applyFill="1" applyAlignment="1">
      <alignment horizontal="left" vertical="top" wrapText="1"/>
    </xf>
    <xf numFmtId="0" fontId="20" fillId="50" borderId="0" xfId="147" applyFont="1" applyFill="1" applyBorder="1" applyAlignment="1">
      <alignment horizontal="center" vertical="center" wrapText="1"/>
      <protection/>
    </xf>
    <xf numFmtId="0" fontId="20" fillId="50" borderId="0" xfId="147" applyFont="1" applyFill="1" applyBorder="1" applyAlignment="1">
      <alignment horizontal="center" vertical="center"/>
      <protection/>
    </xf>
    <xf numFmtId="0" fontId="20" fillId="50" borderId="19" xfId="147" applyFont="1" applyFill="1" applyBorder="1" applyAlignment="1">
      <alignment horizontal="center" vertical="center"/>
      <protection/>
    </xf>
    <xf numFmtId="0" fontId="20" fillId="50" borderId="24" xfId="147" applyFont="1" applyFill="1" applyBorder="1" applyAlignment="1">
      <alignment horizontal="center" vertical="center"/>
      <protection/>
    </xf>
    <xf numFmtId="0" fontId="28" fillId="50" borderId="0" xfId="0" applyFont="1" applyFill="1" applyAlignment="1">
      <alignment horizontal="left" wrapText="1"/>
    </xf>
    <xf numFmtId="0" fontId="28" fillId="50" borderId="0" xfId="0" applyFont="1" applyFill="1" applyAlignment="1">
      <alignment horizontal="left"/>
    </xf>
    <xf numFmtId="0" fontId="20" fillId="50" borderId="24" xfId="0" applyFont="1" applyFill="1" applyBorder="1" applyAlignment="1">
      <alignment horizontal="center" vertical="center"/>
    </xf>
    <xf numFmtId="0" fontId="20" fillId="50" borderId="24" xfId="149" applyFont="1" applyFill="1" applyBorder="1" applyAlignment="1">
      <alignment horizontal="center" vertical="center" wrapText="1"/>
      <protection/>
    </xf>
    <xf numFmtId="0" fontId="20" fillId="50" borderId="19" xfId="149" applyFont="1" applyFill="1" applyBorder="1" applyAlignment="1">
      <alignment horizontal="center" vertical="center" wrapText="1"/>
      <protection/>
    </xf>
    <xf numFmtId="0" fontId="20" fillId="50" borderId="20" xfId="0" applyFont="1" applyFill="1" applyBorder="1" applyAlignment="1">
      <alignment/>
    </xf>
    <xf numFmtId="0" fontId="20" fillId="50" borderId="20" xfId="147" applyFont="1" applyFill="1" applyBorder="1" applyAlignment="1">
      <alignment horizontal="center" vertical="center"/>
      <protection/>
    </xf>
    <xf numFmtId="0" fontId="20" fillId="50" borderId="24" xfId="0" applyFont="1" applyFill="1" applyBorder="1" applyAlignment="1" applyProtection="1">
      <alignment horizontal="center" vertical="center" wrapText="1"/>
      <protection/>
    </xf>
    <xf numFmtId="0" fontId="20" fillId="50" borderId="19" xfId="0" applyFont="1" applyFill="1" applyBorder="1" applyAlignment="1" applyProtection="1">
      <alignment horizontal="center" vertical="center" wrapText="1"/>
      <protection/>
    </xf>
    <xf numFmtId="0" fontId="20" fillId="50" borderId="0" xfId="0" applyFont="1" applyFill="1" applyBorder="1" applyAlignment="1" applyProtection="1">
      <alignment horizontal="center" vertical="center" wrapText="1"/>
      <protection/>
    </xf>
  </cellXfs>
  <cellStyles count="171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3 2" xfId="19"/>
    <cellStyle name="20% - Énfasis2" xfId="20"/>
    <cellStyle name="20% - Énfasis2 2" xfId="21"/>
    <cellStyle name="20% - Énfasis2 2 2" xfId="22"/>
    <cellStyle name="20% - Énfasis2 3" xfId="23"/>
    <cellStyle name="20% - Énfasis2 3 2" xfId="24"/>
    <cellStyle name="20% - Énfasis3" xfId="25"/>
    <cellStyle name="20% - Énfasis3 2" xfId="26"/>
    <cellStyle name="20% - Énfasis3 2 2" xfId="27"/>
    <cellStyle name="20% - Énfasis3 3" xfId="28"/>
    <cellStyle name="20% - Énfasis3 3 2" xfId="29"/>
    <cellStyle name="20% - Énfasis4" xfId="30"/>
    <cellStyle name="20% - Énfasis4 2" xfId="31"/>
    <cellStyle name="20% - Énfasis4 2 2" xfId="32"/>
    <cellStyle name="20% - Énfasis4 3" xfId="33"/>
    <cellStyle name="20% - Énfasis4 3 2" xfId="34"/>
    <cellStyle name="20% - Énfasis5" xfId="35"/>
    <cellStyle name="20% - Énfasis5 2" xfId="36"/>
    <cellStyle name="20% - Énfasis5 2 2" xfId="37"/>
    <cellStyle name="20% - Énfasis5 3" xfId="38"/>
    <cellStyle name="20% - Énfasis5 3 2" xfId="39"/>
    <cellStyle name="20% - Énfasis6" xfId="40"/>
    <cellStyle name="20% - Énfasis6 2" xfId="41"/>
    <cellStyle name="20% - Énfasis6 2 2" xfId="42"/>
    <cellStyle name="20% - Énfasis6 3" xfId="43"/>
    <cellStyle name="20% - Énfasis6 3 2" xfId="44"/>
    <cellStyle name="40% - Énfasis1" xfId="45"/>
    <cellStyle name="40% - Énfasis1 2" xfId="46"/>
    <cellStyle name="40% - Énfasis1 2 2" xfId="47"/>
    <cellStyle name="40% - Énfasis1 3" xfId="48"/>
    <cellStyle name="40% - Énfasis1 3 2" xfId="49"/>
    <cellStyle name="40% - Énfasis2" xfId="50"/>
    <cellStyle name="40% - Énfasis2 2" xfId="51"/>
    <cellStyle name="40% - Énfasis2 2 2" xfId="52"/>
    <cellStyle name="40% - Énfasis2 3" xfId="53"/>
    <cellStyle name="40% - Énfasis2 3 2" xfId="54"/>
    <cellStyle name="40% - Énfasis3" xfId="55"/>
    <cellStyle name="40% - Énfasis3 2" xfId="56"/>
    <cellStyle name="40% - Énfasis3 2 2" xfId="57"/>
    <cellStyle name="40% - Énfasis3 3" xfId="58"/>
    <cellStyle name="40% - Énfasis3 3 2" xfId="59"/>
    <cellStyle name="40% - Énfasis4" xfId="60"/>
    <cellStyle name="40% - Énfasis4 2" xfId="61"/>
    <cellStyle name="40% - Énfasis4 2 2" xfId="62"/>
    <cellStyle name="40% - Énfasis4 3" xfId="63"/>
    <cellStyle name="40% - Énfasis4 3 2" xfId="64"/>
    <cellStyle name="40% - Énfasis5" xfId="65"/>
    <cellStyle name="40% - Énfasis5 2" xfId="66"/>
    <cellStyle name="40% - Énfasis5 2 2" xfId="67"/>
    <cellStyle name="40% - Énfasis5 3" xfId="68"/>
    <cellStyle name="40% - Énfasis5 3 2" xfId="69"/>
    <cellStyle name="40% - Énfasis6" xfId="70"/>
    <cellStyle name="40% - Énfasis6 2" xfId="71"/>
    <cellStyle name="40% - Énfasis6 2 2" xfId="72"/>
    <cellStyle name="40% - Énfasis6 3" xfId="73"/>
    <cellStyle name="40% - Énfasis6 3 2" xfId="74"/>
    <cellStyle name="60% - Énfasis1" xfId="75"/>
    <cellStyle name="60% - Énfasis1 2" xfId="76"/>
    <cellStyle name="60% - Énfasis1 3" xfId="77"/>
    <cellStyle name="60% - Énfasis2" xfId="78"/>
    <cellStyle name="60% - Énfasis2 2" xfId="79"/>
    <cellStyle name="60% - Énfasis2 3" xfId="80"/>
    <cellStyle name="60% - Énfasis3" xfId="81"/>
    <cellStyle name="60% - Énfasis3 2" xfId="82"/>
    <cellStyle name="60% - Énfasis3 3" xfId="83"/>
    <cellStyle name="60% - Énfasis4" xfId="84"/>
    <cellStyle name="60% - Énfasis4 2" xfId="85"/>
    <cellStyle name="60% - Énfasis4 3" xfId="86"/>
    <cellStyle name="60% - Énfasis5" xfId="87"/>
    <cellStyle name="60% - Énfasis5 2" xfId="88"/>
    <cellStyle name="60% - Énfasis5 3" xfId="89"/>
    <cellStyle name="60% - Énfasis6" xfId="90"/>
    <cellStyle name="60% - Énfasis6 2" xfId="91"/>
    <cellStyle name="60% - Énfasis6 3" xfId="92"/>
    <cellStyle name="Buena 2" xfId="93"/>
    <cellStyle name="Buena 3" xfId="94"/>
    <cellStyle name="Bueno" xfId="95"/>
    <cellStyle name="Cálculo" xfId="96"/>
    <cellStyle name="Cálculo 2" xfId="97"/>
    <cellStyle name="Cálculo 3" xfId="98"/>
    <cellStyle name="Celda de comprobación" xfId="99"/>
    <cellStyle name="Celda de comprobación 2" xfId="100"/>
    <cellStyle name="Celda de comprobación 3" xfId="101"/>
    <cellStyle name="Celda vinculada" xfId="102"/>
    <cellStyle name="Celda vinculada 2" xfId="103"/>
    <cellStyle name="Celda vinculada 3" xfId="104"/>
    <cellStyle name="Encabezado 1" xfId="105"/>
    <cellStyle name="Encabezado 4" xfId="106"/>
    <cellStyle name="Encabezado 4 2" xfId="107"/>
    <cellStyle name="Encabezado 4 3" xfId="108"/>
    <cellStyle name="Énfasis1" xfId="109"/>
    <cellStyle name="Énfasis1 2" xfId="110"/>
    <cellStyle name="Énfasis1 3" xfId="111"/>
    <cellStyle name="Énfasis2" xfId="112"/>
    <cellStyle name="Énfasis2 2" xfId="113"/>
    <cellStyle name="Énfasis2 3" xfId="114"/>
    <cellStyle name="Énfasis3" xfId="115"/>
    <cellStyle name="Énfasis3 2" xfId="116"/>
    <cellStyle name="Énfasis3 3" xfId="117"/>
    <cellStyle name="Énfasis4" xfId="118"/>
    <cellStyle name="Énfasis4 2" xfId="119"/>
    <cellStyle name="Énfasis4 3" xfId="120"/>
    <cellStyle name="Énfasis5" xfId="121"/>
    <cellStyle name="Énfasis5 2" xfId="122"/>
    <cellStyle name="Énfasis5 3" xfId="123"/>
    <cellStyle name="Énfasis6" xfId="124"/>
    <cellStyle name="Énfasis6 2" xfId="125"/>
    <cellStyle name="Énfasis6 3" xfId="126"/>
    <cellStyle name="Entrada" xfId="127"/>
    <cellStyle name="Entrada 2" xfId="128"/>
    <cellStyle name="Entrada 3" xfId="129"/>
    <cellStyle name="Hyperlink" xfId="130"/>
    <cellStyle name="Followed Hyperlink" xfId="131"/>
    <cellStyle name="Incorrecto" xfId="132"/>
    <cellStyle name="Incorrecto 2" xfId="133"/>
    <cellStyle name="Incorrecto 3" xfId="134"/>
    <cellStyle name="Comma" xfId="135"/>
    <cellStyle name="Comma [0]" xfId="136"/>
    <cellStyle name="Millares 2" xfId="137"/>
    <cellStyle name="Millares 3" xfId="138"/>
    <cellStyle name="Millares 3 2" xfId="139"/>
    <cellStyle name="Millares 3 3" xfId="140"/>
    <cellStyle name="Millares 4" xfId="141"/>
    <cellStyle name="Currency" xfId="142"/>
    <cellStyle name="Currency [0]" xfId="143"/>
    <cellStyle name="Neutral" xfId="144"/>
    <cellStyle name="Neutral 2" xfId="145"/>
    <cellStyle name="Neutral 3" xfId="146"/>
    <cellStyle name="Normal 2" xfId="147"/>
    <cellStyle name="Normal 2 2" xfId="148"/>
    <cellStyle name="Normal 2 3" xfId="149"/>
    <cellStyle name="Normal 3" xfId="150"/>
    <cellStyle name="Normal 4" xfId="151"/>
    <cellStyle name="Normal 5" xfId="152"/>
    <cellStyle name="Normal 6" xfId="153"/>
    <cellStyle name="Normal 7" xfId="154"/>
    <cellStyle name="Normal 8" xfId="155"/>
    <cellStyle name="Normal_cuadro2.3 " xfId="156"/>
    <cellStyle name="Notas" xfId="157"/>
    <cellStyle name="Notas 2" xfId="158"/>
    <cellStyle name="Notas 3" xfId="159"/>
    <cellStyle name="Percent" xfId="160"/>
    <cellStyle name="Porcentaje 2" xfId="161"/>
    <cellStyle name="Porcentaje 3" xfId="162"/>
    <cellStyle name="Salida" xfId="163"/>
    <cellStyle name="Salida 2" xfId="164"/>
    <cellStyle name="Salida 3" xfId="165"/>
    <cellStyle name="Texto de advertencia" xfId="166"/>
    <cellStyle name="Texto de advertencia 2" xfId="167"/>
    <cellStyle name="Texto de advertencia 3" xfId="168"/>
    <cellStyle name="Texto explicativo" xfId="169"/>
    <cellStyle name="Texto explicativo 2" xfId="170"/>
    <cellStyle name="Texto explicativo 3" xfId="171"/>
    <cellStyle name="Título" xfId="172"/>
    <cellStyle name="Título 1 2" xfId="173"/>
    <cellStyle name="Título 2" xfId="174"/>
    <cellStyle name="Título 2 2" xfId="175"/>
    <cellStyle name="Título 2 3" xfId="176"/>
    <cellStyle name="Título 3" xfId="177"/>
    <cellStyle name="Título 3 2" xfId="178"/>
    <cellStyle name="Título 3 3" xfId="179"/>
    <cellStyle name="Título 4" xfId="180"/>
    <cellStyle name="Título 5" xfId="181"/>
    <cellStyle name="Total" xfId="182"/>
    <cellStyle name="Total 2" xfId="183"/>
    <cellStyle name="Total 3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</xdr:row>
      <xdr:rowOff>57150</xdr:rowOff>
    </xdr:from>
    <xdr:to>
      <xdr:col>1</xdr:col>
      <xdr:colOff>247650</xdr:colOff>
      <xdr:row>3</xdr:row>
      <xdr:rowOff>9525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62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2914650</xdr:colOff>
      <xdr:row>1</xdr:row>
      <xdr:rowOff>47625</xdr:rowOff>
    </xdr:from>
    <xdr:to>
      <xdr:col>1</xdr:col>
      <xdr:colOff>4848225</xdr:colOff>
      <xdr:row>3</xdr:row>
      <xdr:rowOff>57150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266700"/>
          <a:ext cx="1933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85725</xdr:rowOff>
    </xdr:from>
    <xdr:to>
      <xdr:col>2</xdr:col>
      <xdr:colOff>0</xdr:colOff>
      <xdr:row>4</xdr:row>
      <xdr:rowOff>133350</xdr:rowOff>
    </xdr:to>
    <xdr:pic>
      <xdr:nvPicPr>
        <xdr:cNvPr id="3" name="4 Imagen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58388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161925</xdr:rowOff>
    </xdr:from>
    <xdr:to>
      <xdr:col>0</xdr:col>
      <xdr:colOff>1514475</xdr:colOff>
      <xdr:row>3</xdr:row>
      <xdr:rowOff>28575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285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104775</xdr:rowOff>
    </xdr:from>
    <xdr:to>
      <xdr:col>11</xdr:col>
      <xdr:colOff>714375</xdr:colOff>
      <xdr:row>4</xdr:row>
      <xdr:rowOff>152400</xdr:rowOff>
    </xdr:to>
    <xdr:pic>
      <xdr:nvPicPr>
        <xdr:cNvPr id="2" name="3 Imagen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838200"/>
          <a:ext cx="102774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0</xdr:row>
      <xdr:rowOff>152400</xdr:rowOff>
    </xdr:from>
    <xdr:to>
      <xdr:col>11</xdr:col>
      <xdr:colOff>638175</xdr:colOff>
      <xdr:row>3</xdr:row>
      <xdr:rowOff>57150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24825" y="15240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152400</xdr:rowOff>
    </xdr:from>
    <xdr:to>
      <xdr:col>0</xdr:col>
      <xdr:colOff>1600200</xdr:colOff>
      <xdr:row>3</xdr:row>
      <xdr:rowOff>57150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1285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57150</xdr:rowOff>
    </xdr:from>
    <xdr:to>
      <xdr:col>9</xdr:col>
      <xdr:colOff>619125</xdr:colOff>
      <xdr:row>4</xdr:row>
      <xdr:rowOff>104775</xdr:rowOff>
    </xdr:to>
    <xdr:pic>
      <xdr:nvPicPr>
        <xdr:cNvPr id="2" name="3 Imagen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52475"/>
          <a:ext cx="8058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0</xdr:row>
      <xdr:rowOff>133350</xdr:rowOff>
    </xdr:from>
    <xdr:to>
      <xdr:col>9</xdr:col>
      <xdr:colOff>723900</xdr:colOff>
      <xdr:row>3</xdr:row>
      <xdr:rowOff>76200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15100" y="133350"/>
          <a:ext cx="1647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161925</xdr:rowOff>
    </xdr:from>
    <xdr:to>
      <xdr:col>1</xdr:col>
      <xdr:colOff>933450</xdr:colOff>
      <xdr:row>3</xdr:row>
      <xdr:rowOff>9525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"/>
          <a:ext cx="1285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104775</xdr:rowOff>
    </xdr:from>
    <xdr:to>
      <xdr:col>12</xdr:col>
      <xdr:colOff>723900</xdr:colOff>
      <xdr:row>4</xdr:row>
      <xdr:rowOff>171450</xdr:rowOff>
    </xdr:to>
    <xdr:pic>
      <xdr:nvPicPr>
        <xdr:cNvPr id="2" name="3 Imagen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838200"/>
          <a:ext cx="116109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600075</xdr:colOff>
      <xdr:row>0</xdr:row>
      <xdr:rowOff>161925</xdr:rowOff>
    </xdr:from>
    <xdr:to>
      <xdr:col>12</xdr:col>
      <xdr:colOff>723900</xdr:colOff>
      <xdr:row>3</xdr:row>
      <xdr:rowOff>47625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63150" y="161925"/>
          <a:ext cx="1647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152400</xdr:rowOff>
    </xdr:from>
    <xdr:to>
      <xdr:col>1</xdr:col>
      <xdr:colOff>590550</xdr:colOff>
      <xdr:row>3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52400"/>
          <a:ext cx="1285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104775</xdr:rowOff>
    </xdr:from>
    <xdr:to>
      <xdr:col>8</xdr:col>
      <xdr:colOff>114300</xdr:colOff>
      <xdr:row>4</xdr:row>
      <xdr:rowOff>152400</xdr:rowOff>
    </xdr:to>
    <xdr:pic>
      <xdr:nvPicPr>
        <xdr:cNvPr id="2" name="3 Imagen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809625"/>
          <a:ext cx="102489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476250</xdr:colOff>
      <xdr:row>0</xdr:row>
      <xdr:rowOff>161925</xdr:rowOff>
    </xdr:from>
    <xdr:to>
      <xdr:col>12</xdr:col>
      <xdr:colOff>666750</xdr:colOff>
      <xdr:row>3</xdr:row>
      <xdr:rowOff>47625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459075" y="161925"/>
          <a:ext cx="1790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161925</xdr:rowOff>
    </xdr:from>
    <xdr:to>
      <xdr:col>0</xdr:col>
      <xdr:colOff>1771650</xdr:colOff>
      <xdr:row>3</xdr:row>
      <xdr:rowOff>28575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"/>
          <a:ext cx="1285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104775</xdr:rowOff>
    </xdr:from>
    <xdr:to>
      <xdr:col>13</xdr:col>
      <xdr:colOff>657225</xdr:colOff>
      <xdr:row>3</xdr:row>
      <xdr:rowOff>161925</xdr:rowOff>
    </xdr:to>
    <xdr:pic>
      <xdr:nvPicPr>
        <xdr:cNvPr id="2" name="3 Imagen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14375"/>
          <a:ext cx="117919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561975</xdr:colOff>
      <xdr:row>0</xdr:row>
      <xdr:rowOff>133350</xdr:rowOff>
    </xdr:from>
    <xdr:to>
      <xdr:col>13</xdr:col>
      <xdr:colOff>685800</xdr:colOff>
      <xdr:row>3</xdr:row>
      <xdr:rowOff>38100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72700" y="133350"/>
          <a:ext cx="1647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161925</xdr:rowOff>
    </xdr:from>
    <xdr:to>
      <xdr:col>1</xdr:col>
      <xdr:colOff>295275</xdr:colOff>
      <xdr:row>3</xdr:row>
      <xdr:rowOff>9525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"/>
          <a:ext cx="1285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123825</xdr:rowOff>
    </xdr:from>
    <xdr:to>
      <xdr:col>12</xdr:col>
      <xdr:colOff>790575</xdr:colOff>
      <xdr:row>3</xdr:row>
      <xdr:rowOff>180975</xdr:rowOff>
    </xdr:to>
    <xdr:pic>
      <xdr:nvPicPr>
        <xdr:cNvPr id="2" name="3 Imagen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52475"/>
          <a:ext cx="107346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447675</xdr:colOff>
      <xdr:row>0</xdr:row>
      <xdr:rowOff>123825</xdr:rowOff>
    </xdr:from>
    <xdr:to>
      <xdr:col>13</xdr:col>
      <xdr:colOff>523875</xdr:colOff>
      <xdr:row>3</xdr:row>
      <xdr:rowOff>9525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77375" y="123825"/>
          <a:ext cx="1809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</xdr:row>
      <xdr:rowOff>66675</xdr:rowOff>
    </xdr:from>
    <xdr:to>
      <xdr:col>0</xdr:col>
      <xdr:colOff>1343025</xdr:colOff>
      <xdr:row>3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6225"/>
          <a:ext cx="1133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66675</xdr:rowOff>
    </xdr:from>
    <xdr:to>
      <xdr:col>2</xdr:col>
      <xdr:colOff>0</xdr:colOff>
      <xdr:row>3</xdr:row>
      <xdr:rowOff>76200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62325" y="276225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123825</xdr:rowOff>
    </xdr:from>
    <xdr:to>
      <xdr:col>11</xdr:col>
      <xdr:colOff>952500</xdr:colOff>
      <xdr:row>5</xdr:row>
      <xdr:rowOff>9525</xdr:rowOff>
    </xdr:to>
    <xdr:pic>
      <xdr:nvPicPr>
        <xdr:cNvPr id="3" name="4 Imagen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114871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</xdr:row>
      <xdr:rowOff>9525</xdr:rowOff>
    </xdr:from>
    <xdr:to>
      <xdr:col>11</xdr:col>
      <xdr:colOff>1000125</xdr:colOff>
      <xdr:row>3</xdr:row>
      <xdr:rowOff>104775</xdr:rowOff>
    </xdr:to>
    <xdr:pic>
      <xdr:nvPicPr>
        <xdr:cNvPr id="4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67850" y="219075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</xdr:row>
      <xdr:rowOff>66675</xdr:rowOff>
    </xdr:from>
    <xdr:to>
      <xdr:col>0</xdr:col>
      <xdr:colOff>2543175</xdr:colOff>
      <xdr:row>3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6225"/>
          <a:ext cx="2333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66675</xdr:rowOff>
    </xdr:from>
    <xdr:to>
      <xdr:col>2</xdr:col>
      <xdr:colOff>0</xdr:colOff>
      <xdr:row>3</xdr:row>
      <xdr:rowOff>76200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276225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123825</xdr:rowOff>
    </xdr:from>
    <xdr:to>
      <xdr:col>6</xdr:col>
      <xdr:colOff>95250</xdr:colOff>
      <xdr:row>4</xdr:row>
      <xdr:rowOff>209550</xdr:rowOff>
    </xdr:to>
    <xdr:pic>
      <xdr:nvPicPr>
        <xdr:cNvPr id="3" name="4 Imagen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1247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0</xdr:row>
      <xdr:rowOff>47625</xdr:rowOff>
    </xdr:from>
    <xdr:to>
      <xdr:col>7</xdr:col>
      <xdr:colOff>28575</xdr:colOff>
      <xdr:row>2</xdr:row>
      <xdr:rowOff>142875</xdr:rowOff>
    </xdr:to>
    <xdr:pic>
      <xdr:nvPicPr>
        <xdr:cNvPr id="4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47625"/>
          <a:ext cx="2114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</xdr:row>
      <xdr:rowOff>66675</xdr:rowOff>
    </xdr:from>
    <xdr:to>
      <xdr:col>0</xdr:col>
      <xdr:colOff>2543175</xdr:colOff>
      <xdr:row>3</xdr:row>
      <xdr:rowOff>38100</xdr:rowOff>
    </xdr:to>
    <xdr:pic>
      <xdr:nvPicPr>
        <xdr:cNvPr id="5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6225"/>
          <a:ext cx="2333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66675</xdr:rowOff>
    </xdr:from>
    <xdr:to>
      <xdr:col>2</xdr:col>
      <xdr:colOff>0</xdr:colOff>
      <xdr:row>3</xdr:row>
      <xdr:rowOff>76200</xdr:rowOff>
    </xdr:to>
    <xdr:pic>
      <xdr:nvPicPr>
        <xdr:cNvPr id="6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276225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123825</xdr:rowOff>
    </xdr:from>
    <xdr:to>
      <xdr:col>6</xdr:col>
      <xdr:colOff>95250</xdr:colOff>
      <xdr:row>4</xdr:row>
      <xdr:rowOff>209550</xdr:rowOff>
    </xdr:to>
    <xdr:pic>
      <xdr:nvPicPr>
        <xdr:cNvPr id="7" name="4 Imagen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1247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0</xdr:row>
      <xdr:rowOff>47625</xdr:rowOff>
    </xdr:from>
    <xdr:to>
      <xdr:col>7</xdr:col>
      <xdr:colOff>28575</xdr:colOff>
      <xdr:row>2</xdr:row>
      <xdr:rowOff>142875</xdr:rowOff>
    </xdr:to>
    <xdr:pic>
      <xdr:nvPicPr>
        <xdr:cNvPr id="8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47625"/>
          <a:ext cx="2114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171450</xdr:rowOff>
    </xdr:from>
    <xdr:to>
      <xdr:col>0</xdr:col>
      <xdr:colOff>1704975</xdr:colOff>
      <xdr:row>3</xdr:row>
      <xdr:rowOff>57150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1285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104775</xdr:rowOff>
    </xdr:from>
    <xdr:to>
      <xdr:col>11</xdr:col>
      <xdr:colOff>809625</xdr:colOff>
      <xdr:row>4</xdr:row>
      <xdr:rowOff>152400</xdr:rowOff>
    </xdr:to>
    <xdr:pic>
      <xdr:nvPicPr>
        <xdr:cNvPr id="2" name="3 Imagen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33425"/>
          <a:ext cx="11868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0</xdr:row>
      <xdr:rowOff>142875</xdr:rowOff>
    </xdr:from>
    <xdr:to>
      <xdr:col>11</xdr:col>
      <xdr:colOff>857250</xdr:colOff>
      <xdr:row>3</xdr:row>
      <xdr:rowOff>152400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82200" y="0"/>
          <a:ext cx="1933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171450</xdr:rowOff>
    </xdr:from>
    <xdr:to>
      <xdr:col>0</xdr:col>
      <xdr:colOff>1524000</xdr:colOff>
      <xdr:row>3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71450"/>
          <a:ext cx="1219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104775</xdr:rowOff>
    </xdr:from>
    <xdr:to>
      <xdr:col>9</xdr:col>
      <xdr:colOff>619125</xdr:colOff>
      <xdr:row>4</xdr:row>
      <xdr:rowOff>152400</xdr:rowOff>
    </xdr:to>
    <xdr:pic>
      <xdr:nvPicPr>
        <xdr:cNvPr id="2" name="3 Imagen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81050"/>
          <a:ext cx="89154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752475</xdr:colOff>
      <xdr:row>0</xdr:row>
      <xdr:rowOff>85725</xdr:rowOff>
    </xdr:from>
    <xdr:to>
      <xdr:col>9</xdr:col>
      <xdr:colOff>942975</xdr:colOff>
      <xdr:row>3</xdr:row>
      <xdr:rowOff>28575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15200" y="85725"/>
          <a:ext cx="19240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1</xdr:row>
      <xdr:rowOff>19050</xdr:rowOff>
    </xdr:from>
    <xdr:to>
      <xdr:col>1</xdr:col>
      <xdr:colOff>523875</xdr:colOff>
      <xdr:row>3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09550"/>
          <a:ext cx="1285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104775</xdr:rowOff>
    </xdr:from>
    <xdr:to>
      <xdr:col>12</xdr:col>
      <xdr:colOff>752475</xdr:colOff>
      <xdr:row>4</xdr:row>
      <xdr:rowOff>152400</xdr:rowOff>
    </xdr:to>
    <xdr:pic>
      <xdr:nvPicPr>
        <xdr:cNvPr id="2" name="3 Imagen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866775"/>
          <a:ext cx="107918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561975</xdr:colOff>
      <xdr:row>1</xdr:row>
      <xdr:rowOff>0</xdr:rowOff>
    </xdr:from>
    <xdr:to>
      <xdr:col>12</xdr:col>
      <xdr:colOff>685800</xdr:colOff>
      <xdr:row>3</xdr:row>
      <xdr:rowOff>95250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77325" y="190500"/>
          <a:ext cx="1647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180975</xdr:rowOff>
    </xdr:from>
    <xdr:to>
      <xdr:col>1</xdr:col>
      <xdr:colOff>733425</xdr:colOff>
      <xdr:row>3</xdr:row>
      <xdr:rowOff>28575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80975"/>
          <a:ext cx="1285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85725</xdr:rowOff>
    </xdr:from>
    <xdr:to>
      <xdr:col>8</xdr:col>
      <xdr:colOff>1628775</xdr:colOff>
      <xdr:row>4</xdr:row>
      <xdr:rowOff>133350</xdr:rowOff>
    </xdr:to>
    <xdr:pic>
      <xdr:nvPicPr>
        <xdr:cNvPr id="2" name="3 Imagen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9925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0</xdr:row>
      <xdr:rowOff>171450</xdr:rowOff>
    </xdr:from>
    <xdr:to>
      <xdr:col>12</xdr:col>
      <xdr:colOff>685800</xdr:colOff>
      <xdr:row>3</xdr:row>
      <xdr:rowOff>57150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87300" y="17145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161925</xdr:rowOff>
    </xdr:from>
    <xdr:to>
      <xdr:col>0</xdr:col>
      <xdr:colOff>1771650</xdr:colOff>
      <xdr:row>3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"/>
          <a:ext cx="12858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104775</xdr:rowOff>
    </xdr:from>
    <xdr:to>
      <xdr:col>12</xdr:col>
      <xdr:colOff>9525</xdr:colOff>
      <xdr:row>4</xdr:row>
      <xdr:rowOff>152400</xdr:rowOff>
    </xdr:to>
    <xdr:pic>
      <xdr:nvPicPr>
        <xdr:cNvPr id="2" name="3 Imagen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800100"/>
          <a:ext cx="107823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628650</xdr:colOff>
      <xdr:row>0</xdr:row>
      <xdr:rowOff>142875</xdr:rowOff>
    </xdr:from>
    <xdr:to>
      <xdr:col>11</xdr:col>
      <xdr:colOff>752475</xdr:colOff>
      <xdr:row>3</xdr:row>
      <xdr:rowOff>57150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15425" y="142875"/>
          <a:ext cx="1647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161925</xdr:rowOff>
    </xdr:from>
    <xdr:to>
      <xdr:col>0</xdr:col>
      <xdr:colOff>2581275</xdr:colOff>
      <xdr:row>3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"/>
          <a:ext cx="2095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57150</xdr:rowOff>
    </xdr:from>
    <xdr:to>
      <xdr:col>6</xdr:col>
      <xdr:colOff>76200</xdr:colOff>
      <xdr:row>4</xdr:row>
      <xdr:rowOff>104775</xdr:rowOff>
    </xdr:to>
    <xdr:pic>
      <xdr:nvPicPr>
        <xdr:cNvPr id="2" name="3 Imagen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52475"/>
          <a:ext cx="6924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0</xdr:row>
      <xdr:rowOff>85725</xdr:rowOff>
    </xdr:from>
    <xdr:to>
      <xdr:col>7</xdr:col>
      <xdr:colOff>0</xdr:colOff>
      <xdr:row>3</xdr:row>
      <xdr:rowOff>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14950" y="85725"/>
          <a:ext cx="1647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onas%20Francas%20Felipe%202016-2017\Productos%20Publicacion%20ZF\Plantillas%20productos\Anexos%20Estadisticos%202017\Anexos%20formulados\Comercio%20y%20movimiento\Anexos%20Estad&#237;sticos%20Comercio%20Exterior_Ju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E.1.1"/>
      <sheetName val="Cuadro E.1.1.1"/>
      <sheetName val="Cuadro E.1.2"/>
      <sheetName val="Cuadro E.2"/>
      <sheetName val="Cuadro E.3"/>
      <sheetName val="Cuadro I.1.1 "/>
      <sheetName val="Cuadro I.1.1.1 "/>
      <sheetName val="Cuadro I.1.2"/>
      <sheetName val="Cuadro I.2"/>
      <sheetName val="Cuadro I.3"/>
      <sheetName val="Cuadro B.1"/>
      <sheetName val="Cuadro B.2"/>
    </sheetNames>
    <sheetDataSet>
      <sheetData sheetId="3">
        <row r="9">
          <cell r="F9">
            <v>0</v>
          </cell>
        </row>
      </sheetData>
      <sheetData sheetId="4">
        <row r="15">
          <cell r="A15" t="str">
            <v>211</v>
          </cell>
          <cell r="B15" t="str">
            <v>Salida al resto del mundo de bienes procesados o transformados por un usuario industrial de zona franca.</v>
          </cell>
        </row>
        <row r="16">
          <cell r="A16" t="str">
            <v>Demás códigos de operación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zoomScale="82" zoomScaleNormal="82" zoomScalePageLayoutView="0" workbookViewId="0" topLeftCell="A1">
      <selection activeCell="C27" sqref="C27"/>
    </sheetView>
  </sheetViews>
  <sheetFormatPr defaultColWidth="11.421875" defaultRowHeight="15"/>
  <cols>
    <col min="1" max="1" width="13.7109375" style="92" customWidth="1"/>
    <col min="2" max="2" width="73.8515625" style="92" customWidth="1"/>
    <col min="3" max="16384" width="11.421875" style="92" customWidth="1"/>
  </cols>
  <sheetData>
    <row r="1" spans="1:2" ht="17.25">
      <c r="A1" s="91"/>
      <c r="B1" s="91"/>
    </row>
    <row r="2" spans="1:2" ht="17.25">
      <c r="A2" s="91"/>
      <c r="B2" s="91"/>
    </row>
    <row r="3" spans="1:2" ht="17.25">
      <c r="A3" s="91"/>
      <c r="B3" s="91"/>
    </row>
    <row r="4" spans="1:2" ht="17.25">
      <c r="A4" s="91"/>
      <c r="B4" s="91"/>
    </row>
    <row r="5" spans="1:2" ht="18" thickBot="1">
      <c r="A5" s="91"/>
      <c r="B5" s="91"/>
    </row>
    <row r="6" spans="1:2" ht="20.25">
      <c r="A6" s="297" t="s">
        <v>6</v>
      </c>
      <c r="B6" s="298"/>
    </row>
    <row r="7" spans="1:2" ht="20.25">
      <c r="A7" s="299" t="s">
        <v>39</v>
      </c>
      <c r="B7" s="300"/>
    </row>
    <row r="8" spans="1:2" ht="17.25">
      <c r="A8" s="301" t="s">
        <v>198</v>
      </c>
      <c r="B8" s="302"/>
    </row>
    <row r="9" spans="1:2" ht="17.25">
      <c r="A9" s="93"/>
      <c r="B9" s="94"/>
    </row>
    <row r="10" spans="1:3" ht="16.5">
      <c r="A10" s="79" t="s">
        <v>35</v>
      </c>
      <c r="B10" s="81" t="s">
        <v>40</v>
      </c>
      <c r="C10" s="95"/>
    </row>
    <row r="11" spans="1:3" ht="16.5">
      <c r="A11" s="79" t="s">
        <v>92</v>
      </c>
      <c r="B11" s="81" t="s">
        <v>93</v>
      </c>
      <c r="C11" s="95"/>
    </row>
    <row r="12" spans="1:3" ht="16.5">
      <c r="A12" s="79" t="s">
        <v>8</v>
      </c>
      <c r="B12" s="81" t="s">
        <v>41</v>
      </c>
      <c r="C12" s="95"/>
    </row>
    <row r="13" spans="1:3" ht="16.5">
      <c r="A13" s="79" t="s">
        <v>12</v>
      </c>
      <c r="B13" s="81" t="s">
        <v>13</v>
      </c>
      <c r="C13" s="95"/>
    </row>
    <row r="14" spans="1:3" ht="16.5">
      <c r="A14" s="79" t="s">
        <v>19</v>
      </c>
      <c r="B14" s="81" t="s">
        <v>20</v>
      </c>
      <c r="C14" s="95"/>
    </row>
    <row r="15" spans="1:3" ht="16.5">
      <c r="A15" s="79" t="s">
        <v>66</v>
      </c>
      <c r="B15" s="81" t="s">
        <v>67</v>
      </c>
      <c r="C15" s="95"/>
    </row>
    <row r="16" spans="1:3" ht="16.5">
      <c r="A16" s="79" t="s">
        <v>22</v>
      </c>
      <c r="B16" s="81" t="s">
        <v>42</v>
      </c>
      <c r="C16" s="95"/>
    </row>
    <row r="17" spans="1:3" ht="16.5">
      <c r="A17" s="79" t="s">
        <v>106</v>
      </c>
      <c r="B17" s="81" t="s">
        <v>107</v>
      </c>
      <c r="C17" s="95"/>
    </row>
    <row r="18" spans="1:3" ht="16.5">
      <c r="A18" s="79" t="s">
        <v>36</v>
      </c>
      <c r="B18" s="81" t="s">
        <v>43</v>
      </c>
      <c r="C18" s="95"/>
    </row>
    <row r="19" spans="1:3" ht="16.5">
      <c r="A19" s="79" t="s">
        <v>23</v>
      </c>
      <c r="B19" s="81" t="s">
        <v>24</v>
      </c>
      <c r="C19" s="95"/>
    </row>
    <row r="20" spans="1:3" ht="16.5">
      <c r="A20" s="79" t="s">
        <v>27</v>
      </c>
      <c r="B20" s="81" t="s">
        <v>28</v>
      </c>
      <c r="C20" s="95"/>
    </row>
    <row r="21" spans="1:3" ht="16.5">
      <c r="A21" s="79" t="s">
        <v>68</v>
      </c>
      <c r="B21" s="81" t="s">
        <v>157</v>
      </c>
      <c r="C21" s="95"/>
    </row>
    <row r="22" spans="1:3" ht="16.5">
      <c r="A22" s="79" t="s">
        <v>33</v>
      </c>
      <c r="B22" s="81" t="s">
        <v>44</v>
      </c>
      <c r="C22" s="95"/>
    </row>
    <row r="23" spans="1:3" ht="17.25" thickBot="1">
      <c r="A23" s="80" t="s">
        <v>45</v>
      </c>
      <c r="B23" s="81" t="s">
        <v>34</v>
      </c>
      <c r="C23" s="95"/>
    </row>
    <row r="24" ht="16.5">
      <c r="B24" s="42"/>
    </row>
    <row r="25" spans="1:2" ht="16.5">
      <c r="A25" s="96" t="s">
        <v>199</v>
      </c>
      <c r="B25" s="42"/>
    </row>
  </sheetData>
  <sheetProtection/>
  <mergeCells count="3">
    <mergeCell ref="A6:B6"/>
    <mergeCell ref="A7:B7"/>
    <mergeCell ref="A8:B8"/>
  </mergeCells>
  <hyperlinks>
    <hyperlink ref="B12" location="'Cuadro E.1.2'!A1" display="Exportaciones según zonas francas- Toneladas métricas"/>
    <hyperlink ref="B10" location="'Cuadro E.1.1'!A1" display="Exportaciones según zonas francas- Miles de dólares FOB"/>
    <hyperlink ref="B13" location="'Cuadro E.2'!A1" display="Exportaciones según país de destino"/>
    <hyperlink ref="B14" location="'Cuadro E.3'!A1" display="Exportaciones  totales según códigos de operación"/>
    <hyperlink ref="B18" location="'Cuadro I.1.2'!A1" display="Importaciones según zonas francas -Toneladas métricas"/>
    <hyperlink ref="B19" location="'Cuadro I.2'!A1" display="Importaciones,  según país de origen"/>
    <hyperlink ref="B20" location="'Cuadro I.3'!A1" display="Importaciones totales según códigos de operación "/>
    <hyperlink ref="B22" location="'Cuadro B.1'!A1" display="Exportaciones - Importaciones y Balanza comercial según zonas francas"/>
    <hyperlink ref="B23" location="'Cuadro B.2'!A1" display="Exportaciones - Importaciones y Balanza comercial según principales países"/>
    <hyperlink ref="B16" location="'Cuadro I.1.1 '!A1" display="Importaciones según zonas francas- Miles de dólares CIF"/>
    <hyperlink ref="B21" location="'Cuadro I.4'!A1" display="Importaciones totales según bolsas anonimizadas"/>
    <hyperlink ref="B11" location="'Cuadro E.1.1.1'!A1" display="Exportaciones según zonas francas- Miles de dólares FOB 2019-2021"/>
    <hyperlink ref="B17" location="'Cuadro I.1.1.1'!A1" display="Importaciones según zonas francas- Miles de dólares CIF 2019-2020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L115"/>
  <sheetViews>
    <sheetView zoomScalePageLayoutView="0" workbookViewId="0" topLeftCell="A1">
      <selection activeCell="K50" sqref="K50"/>
    </sheetView>
  </sheetViews>
  <sheetFormatPr defaultColWidth="11.421875" defaultRowHeight="15"/>
  <cols>
    <col min="1" max="1" width="37.8515625" style="118" customWidth="1"/>
    <col min="2" max="3" width="11.57421875" style="118" bestFit="1" customWidth="1"/>
    <col min="4" max="4" width="11.421875" style="118" customWidth="1"/>
    <col min="5" max="5" width="11.140625" style="118" bestFit="1" customWidth="1"/>
    <col min="6" max="6" width="12.8515625" style="118" customWidth="1"/>
    <col min="7" max="7" width="1.28515625" style="118" customWidth="1"/>
    <col min="8" max="12" width="11.421875" style="118" customWidth="1"/>
    <col min="13" max="16384" width="11.421875" style="281" customWidth="1"/>
  </cols>
  <sheetData>
    <row r="1" ht="15" customHeight="1"/>
    <row r="2" ht="16.5"/>
    <row r="3" ht="16.5"/>
    <row r="4" ht="9.75" customHeight="1"/>
    <row r="5" ht="16.5"/>
    <row r="6" spans="1:12" ht="16.5" customHeight="1">
      <c r="A6" s="306" t="s">
        <v>6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</row>
    <row r="7" spans="1:12" ht="16.5" customHeight="1">
      <c r="A7" s="306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</row>
    <row r="8" spans="1:12" ht="16.5" customHeight="1">
      <c r="A8" s="307" t="s">
        <v>211</v>
      </c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</row>
    <row r="9" spans="1:12" ht="16.5">
      <c r="A9" s="307"/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</row>
    <row r="10" spans="1:12" ht="16.5">
      <c r="A10" s="307"/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</row>
    <row r="11" spans="1:12" ht="16.5">
      <c r="A11" s="307"/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</row>
    <row r="12" spans="1:7" ht="17.25" thickBot="1">
      <c r="A12" s="42"/>
      <c r="B12" s="43"/>
      <c r="C12" s="43"/>
      <c r="D12" s="43"/>
      <c r="E12" s="43"/>
      <c r="F12" s="43"/>
      <c r="G12" s="43"/>
    </row>
    <row r="13" spans="1:12" ht="17.25" thickBot="1">
      <c r="A13" s="167"/>
      <c r="B13" s="317" t="s">
        <v>201</v>
      </c>
      <c r="C13" s="317"/>
      <c r="D13" s="317"/>
      <c r="E13" s="317"/>
      <c r="F13" s="317"/>
      <c r="G13" s="280"/>
      <c r="H13" s="317" t="s">
        <v>202</v>
      </c>
      <c r="I13" s="317"/>
      <c r="J13" s="317"/>
      <c r="K13" s="317"/>
      <c r="L13" s="317"/>
    </row>
    <row r="14" spans="1:12" ht="15.75" customHeight="1" thickBot="1">
      <c r="A14" s="331" t="s">
        <v>0</v>
      </c>
      <c r="B14" s="317" t="s">
        <v>7</v>
      </c>
      <c r="C14" s="317"/>
      <c r="D14" s="317"/>
      <c r="E14" s="317"/>
      <c r="F14" s="320" t="s">
        <v>61</v>
      </c>
      <c r="G14" s="17"/>
      <c r="H14" s="317" t="s">
        <v>7</v>
      </c>
      <c r="I14" s="317"/>
      <c r="J14" s="317"/>
      <c r="K14" s="317"/>
      <c r="L14" s="320" t="s">
        <v>61</v>
      </c>
    </row>
    <row r="15" spans="1:12" ht="24.75" thickBot="1">
      <c r="A15" s="315"/>
      <c r="B15" s="269">
        <v>2020</v>
      </c>
      <c r="C15" s="269">
        <v>2021</v>
      </c>
      <c r="D15" s="27" t="s">
        <v>2</v>
      </c>
      <c r="E15" s="27" t="s">
        <v>3</v>
      </c>
      <c r="F15" s="321"/>
      <c r="G15" s="17"/>
      <c r="H15" s="269">
        <v>2020</v>
      </c>
      <c r="I15" s="269">
        <v>2021</v>
      </c>
      <c r="J15" s="27" t="s">
        <v>2</v>
      </c>
      <c r="K15" s="27" t="s">
        <v>3</v>
      </c>
      <c r="L15" s="321"/>
    </row>
    <row r="16" spans="1:12" s="282" customFormat="1" ht="16.5">
      <c r="A16" s="44" t="s">
        <v>4</v>
      </c>
      <c r="B16" s="209">
        <v>95292.40975499996</v>
      </c>
      <c r="C16" s="209">
        <v>203453.27374800004</v>
      </c>
      <c r="D16" s="45">
        <v>113.50417548583916</v>
      </c>
      <c r="E16" s="45">
        <v>113.50417548583918</v>
      </c>
      <c r="F16" s="45">
        <v>100</v>
      </c>
      <c r="G16" s="46">
        <v>0</v>
      </c>
      <c r="H16" s="45">
        <v>1257774.7390639996</v>
      </c>
      <c r="I16" s="45">
        <v>1712125.5396099994</v>
      </c>
      <c r="J16" s="45">
        <v>36.123384135072925</v>
      </c>
      <c r="K16" s="45">
        <v>36.12338413507294</v>
      </c>
      <c r="L16" s="45">
        <v>100.00000000000001</v>
      </c>
    </row>
    <row r="17" spans="1:12" s="282" customFormat="1" ht="16.5">
      <c r="A17" s="4" t="s">
        <v>149</v>
      </c>
      <c r="B17" s="210">
        <v>79526.40606299996</v>
      </c>
      <c r="C17" s="210">
        <v>129826.39846600004</v>
      </c>
      <c r="D17" s="48">
        <v>63.249422290192484</v>
      </c>
      <c r="E17" s="48">
        <v>52.78488867300458</v>
      </c>
      <c r="F17" s="48">
        <v>63.81140793379652</v>
      </c>
      <c r="G17" s="46"/>
      <c r="H17" s="48">
        <v>949828.1156909998</v>
      </c>
      <c r="I17" s="48">
        <v>1297876.0834589999</v>
      </c>
      <c r="J17" s="48">
        <v>36.64325808199469</v>
      </c>
      <c r="K17" s="48">
        <v>27.671725067956725</v>
      </c>
      <c r="L17" s="48">
        <v>75.80496017567962</v>
      </c>
    </row>
    <row r="18" spans="1:12" s="282" customFormat="1" ht="16.5">
      <c r="A18" s="6" t="s">
        <v>150</v>
      </c>
      <c r="B18" s="209">
        <v>15766.003691999995</v>
      </c>
      <c r="C18" s="209">
        <v>73626.87528200001</v>
      </c>
      <c r="D18" s="45">
        <v>366.9977041763592</v>
      </c>
      <c r="E18" s="45">
        <v>60.7192868128346</v>
      </c>
      <c r="F18" s="45">
        <v>36.18859206620349</v>
      </c>
      <c r="G18" s="46">
        <v>-0.0036534339441374186</v>
      </c>
      <c r="H18" s="45">
        <v>307946.62337299983</v>
      </c>
      <c r="I18" s="45">
        <v>414249.45615099964</v>
      </c>
      <c r="J18" s="45">
        <v>34.519889068321</v>
      </c>
      <c r="K18" s="45">
        <v>8.451659067116212</v>
      </c>
      <c r="L18" s="45">
        <v>24.195039824320386</v>
      </c>
    </row>
    <row r="19" spans="1:12" ht="16.5">
      <c r="A19" s="43" t="s">
        <v>75</v>
      </c>
      <c r="B19" s="211">
        <v>1474.4543100000003</v>
      </c>
      <c r="C19" s="211">
        <v>46469.78186999999</v>
      </c>
      <c r="D19" s="49" t="s">
        <v>105</v>
      </c>
      <c r="E19" s="49">
        <v>47.21816530370521</v>
      </c>
      <c r="F19" s="49">
        <v>22.84051812680984</v>
      </c>
      <c r="G19" s="50"/>
      <c r="H19" s="43">
        <v>98850.12973000002</v>
      </c>
      <c r="I19" s="211">
        <v>169168.62273000003</v>
      </c>
      <c r="J19" s="211">
        <v>71.13647012104937</v>
      </c>
      <c r="K19" s="49">
        <v>5.590706413163382</v>
      </c>
      <c r="L19" s="49">
        <v>9.880620247539472</v>
      </c>
    </row>
    <row r="20" spans="1:12" ht="16.5">
      <c r="A20" s="51" t="s">
        <v>85</v>
      </c>
      <c r="B20" s="212">
        <v>1.198</v>
      </c>
      <c r="C20" s="212">
        <v>3567.727</v>
      </c>
      <c r="D20" s="52" t="s">
        <v>105</v>
      </c>
      <c r="E20" s="52">
        <v>3.7427209671469828</v>
      </c>
      <c r="F20" s="52">
        <v>1.7535854470540662</v>
      </c>
      <c r="G20" s="50"/>
      <c r="H20" s="51">
        <v>7213.646610000001</v>
      </c>
      <c r="I20" s="212">
        <v>21892.26296</v>
      </c>
      <c r="J20" s="212">
        <v>203.48399559318028</v>
      </c>
      <c r="K20" s="52">
        <v>1.1670306211526724</v>
      </c>
      <c r="L20" s="52">
        <v>1.2786599144468567</v>
      </c>
    </row>
    <row r="21" spans="1:12" ht="16.5">
      <c r="A21" s="43" t="s">
        <v>73</v>
      </c>
      <c r="B21" s="211">
        <v>2238.66976</v>
      </c>
      <c r="C21" s="211">
        <v>3541.33819</v>
      </c>
      <c r="D21" s="49">
        <v>58.18939681393649</v>
      </c>
      <c r="E21" s="49">
        <v>1.3670222354007049</v>
      </c>
      <c r="F21" s="49">
        <v>1.740614994667694</v>
      </c>
      <c r="G21" s="50"/>
      <c r="H21" s="43">
        <v>37391.36907</v>
      </c>
      <c r="I21" s="211">
        <v>42560.587459999995</v>
      </c>
      <c r="J21" s="211">
        <v>13.824629904090301</v>
      </c>
      <c r="K21" s="49">
        <v>0.41098125359448556</v>
      </c>
      <c r="L21" s="49">
        <v>2.4858333384650497</v>
      </c>
    </row>
    <row r="22" spans="1:12" ht="16.5">
      <c r="A22" s="51" t="s">
        <v>100</v>
      </c>
      <c r="B22" s="212">
        <v>6.407</v>
      </c>
      <c r="C22" s="212">
        <v>1241.177</v>
      </c>
      <c r="D22" s="52" t="s">
        <v>105</v>
      </c>
      <c r="E22" s="52">
        <v>1.2957695194975507</v>
      </c>
      <c r="F22" s="52">
        <v>0.6100550643079543</v>
      </c>
      <c r="G22" s="50"/>
      <c r="H22" s="51">
        <v>22.016</v>
      </c>
      <c r="I22" s="212">
        <v>14018.10686</v>
      </c>
      <c r="J22" s="212" t="s">
        <v>105</v>
      </c>
      <c r="K22" s="52">
        <v>1.1127660959716439</v>
      </c>
      <c r="L22" s="52">
        <v>0.818754614407139</v>
      </c>
    </row>
    <row r="23" spans="1:12" ht="16.5">
      <c r="A23" s="43" t="s">
        <v>96</v>
      </c>
      <c r="B23" s="211">
        <v>105.45950000000002</v>
      </c>
      <c r="C23" s="211">
        <v>1203.7431900000001</v>
      </c>
      <c r="D23" s="49" t="s">
        <v>105</v>
      </c>
      <c r="E23" s="49">
        <v>1.152540577810683</v>
      </c>
      <c r="F23" s="49">
        <v>0.5916558469788855</v>
      </c>
      <c r="G23" s="50"/>
      <c r="H23" s="43">
        <v>1611.5963100000001</v>
      </c>
      <c r="I23" s="211">
        <v>4472.40755</v>
      </c>
      <c r="J23" s="211">
        <v>177.51413441744597</v>
      </c>
      <c r="K23" s="49">
        <v>0.2274502063961735</v>
      </c>
      <c r="L23" s="49">
        <v>0.26121960373412556</v>
      </c>
    </row>
    <row r="24" spans="1:12" ht="16.5">
      <c r="A24" s="51" t="s">
        <v>87</v>
      </c>
      <c r="B24" s="212">
        <v>735.0717599999999</v>
      </c>
      <c r="C24" s="212">
        <v>1464.4093599999999</v>
      </c>
      <c r="D24" s="52">
        <v>99.21991833831298</v>
      </c>
      <c r="E24" s="52">
        <v>0.7653679887780693</v>
      </c>
      <c r="F24" s="52">
        <v>0.7197767492371919</v>
      </c>
      <c r="G24" s="50"/>
      <c r="H24" s="51">
        <v>10899.808200000001</v>
      </c>
      <c r="I24" s="212">
        <v>11868.63344</v>
      </c>
      <c r="J24" s="212">
        <v>8.888461358430133</v>
      </c>
      <c r="K24" s="52">
        <v>0.07702692778843458</v>
      </c>
      <c r="L24" s="52">
        <v>0.6932104664885452</v>
      </c>
    </row>
    <row r="25" spans="1:12" ht="16.5">
      <c r="A25" s="43" t="s">
        <v>76</v>
      </c>
      <c r="B25" s="211">
        <v>620.1725349999996</v>
      </c>
      <c r="C25" s="211">
        <v>1273.8072219999997</v>
      </c>
      <c r="D25" s="49">
        <v>105.39561978506522</v>
      </c>
      <c r="E25" s="49">
        <v>0.6859252365225281</v>
      </c>
      <c r="F25" s="49">
        <v>0.6260932540106258</v>
      </c>
      <c r="G25" s="50"/>
      <c r="H25" s="43">
        <v>21241.325153</v>
      </c>
      <c r="I25" s="211">
        <v>15339.17655</v>
      </c>
      <c r="J25" s="211">
        <v>-27.786160046452736</v>
      </c>
      <c r="K25" s="49">
        <v>-0.4692532310986158</v>
      </c>
      <c r="L25" s="49">
        <v>0.8959142419833345</v>
      </c>
    </row>
    <row r="26" spans="1:12" ht="16.5">
      <c r="A26" s="51" t="s">
        <v>94</v>
      </c>
      <c r="B26" s="212">
        <v>624.0852270000001</v>
      </c>
      <c r="C26" s="212">
        <v>1276.9047999999998</v>
      </c>
      <c r="D26" s="52">
        <v>104.60423428673779</v>
      </c>
      <c r="E26" s="52">
        <v>0.6850698546488866</v>
      </c>
      <c r="F26" s="52">
        <v>0.6276157549480336</v>
      </c>
      <c r="G26" s="50"/>
      <c r="H26" s="51">
        <v>12456.595277</v>
      </c>
      <c r="I26" s="212">
        <v>11803.024390999999</v>
      </c>
      <c r="J26" s="212">
        <v>-5.246785911129037</v>
      </c>
      <c r="K26" s="52">
        <v>-0.05196247513178476</v>
      </c>
      <c r="L26" s="52">
        <v>0.6893784432237708</v>
      </c>
    </row>
    <row r="27" spans="1:12" ht="16.5">
      <c r="A27" s="43" t="s">
        <v>88</v>
      </c>
      <c r="B27" s="211">
        <v>114.47454</v>
      </c>
      <c r="C27" s="211">
        <v>415.4105500000001</v>
      </c>
      <c r="D27" s="49">
        <v>262.8846641357983</v>
      </c>
      <c r="E27" s="49">
        <v>0.31580270744933087</v>
      </c>
      <c r="F27" s="49">
        <v>0.2041798307529488</v>
      </c>
      <c r="G27" s="50"/>
      <c r="H27" s="43">
        <v>2954.0622000000003</v>
      </c>
      <c r="I27" s="211">
        <v>3866.73299</v>
      </c>
      <c r="J27" s="211">
        <v>30.895449323985112</v>
      </c>
      <c r="K27" s="49">
        <v>0.07256234058883894</v>
      </c>
      <c r="L27" s="49">
        <v>0.22584401088256606</v>
      </c>
    </row>
    <row r="28" spans="1:12" ht="16.5">
      <c r="A28" s="51" t="s">
        <v>78</v>
      </c>
      <c r="B28" s="212">
        <v>411.25632999999993</v>
      </c>
      <c r="C28" s="212">
        <v>698.0837799999996</v>
      </c>
      <c r="D28" s="52">
        <v>69.74420308618707</v>
      </c>
      <c r="E28" s="52">
        <v>0.3009971630872205</v>
      </c>
      <c r="F28" s="52">
        <v>0.34311749677945985</v>
      </c>
      <c r="G28" s="50"/>
      <c r="H28" s="51">
        <v>3579.1046499999998</v>
      </c>
      <c r="I28" s="212">
        <v>6774.7761999999975</v>
      </c>
      <c r="J28" s="212">
        <v>89.28689888964263</v>
      </c>
      <c r="K28" s="52">
        <v>0.2540734402392376</v>
      </c>
      <c r="L28" s="52">
        <v>0.3956938929573591</v>
      </c>
    </row>
    <row r="29" spans="1:12" ht="16.5">
      <c r="A29" s="43" t="s">
        <v>83</v>
      </c>
      <c r="B29" s="211">
        <v>599.4695000000004</v>
      </c>
      <c r="C29" s="211">
        <v>814.3567799999998</v>
      </c>
      <c r="D29" s="49">
        <v>35.846240717834576</v>
      </c>
      <c r="E29" s="49">
        <v>0.22550303906940963</v>
      </c>
      <c r="F29" s="49">
        <v>0.4002672284392303</v>
      </c>
      <c r="G29" s="50"/>
      <c r="H29" s="43">
        <v>6624.89306</v>
      </c>
      <c r="I29" s="211">
        <v>8113.68025</v>
      </c>
      <c r="J29" s="211">
        <v>22.47262222222195</v>
      </c>
      <c r="K29" s="49">
        <v>0.11836675866999152</v>
      </c>
      <c r="L29" s="49">
        <v>0.47389517078567694</v>
      </c>
    </row>
    <row r="30" spans="1:12" ht="16.5">
      <c r="A30" s="51" t="s">
        <v>86</v>
      </c>
      <c r="B30" s="212">
        <v>249.98202</v>
      </c>
      <c r="C30" s="212">
        <v>459.0360700000001</v>
      </c>
      <c r="D30" s="52">
        <v>83.62763449947323</v>
      </c>
      <c r="E30" s="52">
        <v>0.21938163861894688</v>
      </c>
      <c r="F30" s="52">
        <v>0.22562235620183155</v>
      </c>
      <c r="G30" s="50"/>
      <c r="H30" s="51">
        <v>3235.37569</v>
      </c>
      <c r="I30" s="212">
        <v>3772.1651900000006</v>
      </c>
      <c r="J30" s="212">
        <v>16.59125713465446</v>
      </c>
      <c r="K30" s="52">
        <v>0.04267771353076023</v>
      </c>
      <c r="L30" s="52">
        <v>0.22032059581677943</v>
      </c>
    </row>
    <row r="31" spans="1:12" ht="16.5">
      <c r="A31" s="43" t="s">
        <v>91</v>
      </c>
      <c r="B31" s="211">
        <v>24</v>
      </c>
      <c r="C31" s="211">
        <v>224.22296000000003</v>
      </c>
      <c r="D31" s="49">
        <v>834.2623333333333</v>
      </c>
      <c r="E31" s="49">
        <v>0.21011427931645352</v>
      </c>
      <c r="F31" s="49">
        <v>0.11020857805302539</v>
      </c>
      <c r="G31" s="50"/>
      <c r="H31" s="43">
        <v>11894.28077</v>
      </c>
      <c r="I31" s="211">
        <v>1994.99112</v>
      </c>
      <c r="J31" s="211">
        <v>-83.22730765670332</v>
      </c>
      <c r="K31" s="49">
        <v>-0.7870478983674588</v>
      </c>
      <c r="L31" s="49">
        <v>0.1165213107243546</v>
      </c>
    </row>
    <row r="32" spans="1:12" ht="16.5">
      <c r="A32" s="51" t="s">
        <v>89</v>
      </c>
      <c r="B32" s="212">
        <v>589.38</v>
      </c>
      <c r="C32" s="212">
        <v>742.71</v>
      </c>
      <c r="D32" s="52">
        <v>26.01547388781431</v>
      </c>
      <c r="E32" s="52">
        <v>0.16090473563866914</v>
      </c>
      <c r="F32" s="52">
        <v>0.3650518796369582</v>
      </c>
      <c r="G32" s="50"/>
      <c r="H32" s="51">
        <v>3555.6265</v>
      </c>
      <c r="I32" s="212">
        <v>6154.08893</v>
      </c>
      <c r="J32" s="212">
        <v>73.08029766343569</v>
      </c>
      <c r="K32" s="52">
        <v>0.20659203506771828</v>
      </c>
      <c r="L32" s="52">
        <v>0.35944145377340864</v>
      </c>
    </row>
    <row r="33" spans="1:12" ht="16.5">
      <c r="A33" s="43" t="s">
        <v>74</v>
      </c>
      <c r="B33" s="211">
        <v>910.2042800000004</v>
      </c>
      <c r="C33" s="211">
        <v>1040.3921599999999</v>
      </c>
      <c r="D33" s="49">
        <v>14.303149618237288</v>
      </c>
      <c r="E33" s="49">
        <v>0.13661935964754904</v>
      </c>
      <c r="F33" s="49">
        <v>0.5113666351167412</v>
      </c>
      <c r="G33" s="50"/>
      <c r="H33" s="43">
        <v>9241.919600000001</v>
      </c>
      <c r="I33" s="211">
        <v>9560.389140000001</v>
      </c>
      <c r="J33" s="211">
        <v>3.445924156275937</v>
      </c>
      <c r="K33" s="49">
        <v>0.025320077602846124</v>
      </c>
      <c r="L33" s="49">
        <v>0.5583929985751942</v>
      </c>
    </row>
    <row r="34" spans="1:12" ht="16.5">
      <c r="A34" s="51" t="s">
        <v>82</v>
      </c>
      <c r="B34" s="212">
        <v>249.67904000000004</v>
      </c>
      <c r="C34" s="212">
        <v>307.54062999999996</v>
      </c>
      <c r="D34" s="52">
        <v>23.174388206555065</v>
      </c>
      <c r="E34" s="52">
        <v>0.06072004071338321</v>
      </c>
      <c r="F34" s="52">
        <v>0.15116032508816934</v>
      </c>
      <c r="G34" s="50"/>
      <c r="H34" s="51">
        <v>3649.9792</v>
      </c>
      <c r="I34" s="212">
        <v>3738.45391</v>
      </c>
      <c r="J34" s="212">
        <v>2.4239784708910195</v>
      </c>
      <c r="K34" s="52">
        <v>0.007034225386482187</v>
      </c>
      <c r="L34" s="52">
        <v>0.21835162337754582</v>
      </c>
    </row>
    <row r="35" spans="1:12" ht="16.5">
      <c r="A35" s="43" t="s">
        <v>95</v>
      </c>
      <c r="B35" s="211">
        <v>1725.221640000001</v>
      </c>
      <c r="C35" s="211">
        <v>1760.6462099999994</v>
      </c>
      <c r="D35" s="49">
        <v>2.0533344341773008</v>
      </c>
      <c r="E35" s="49">
        <v>0.037174597736667925</v>
      </c>
      <c r="F35" s="49">
        <v>0.8653811155581401</v>
      </c>
      <c r="G35" s="50"/>
      <c r="H35" s="43">
        <v>16214.884720000002</v>
      </c>
      <c r="I35" s="211">
        <v>23245.123010000007</v>
      </c>
      <c r="J35" s="211">
        <v>43.356696093735806</v>
      </c>
      <c r="K35" s="49">
        <v>0.5589425571729727</v>
      </c>
      <c r="L35" s="49">
        <v>1.357676319418432</v>
      </c>
    </row>
    <row r="36" spans="1:12" ht="16.5">
      <c r="A36" s="51" t="s">
        <v>84</v>
      </c>
      <c r="B36" s="212">
        <v>29.07308</v>
      </c>
      <c r="C36" s="212">
        <v>57.12662</v>
      </c>
      <c r="D36" s="52">
        <v>96.49318200892371</v>
      </c>
      <c r="E36" s="52">
        <v>0.029439427622962432</v>
      </c>
      <c r="F36" s="52">
        <v>0.028078496328723522</v>
      </c>
      <c r="G36" s="50"/>
      <c r="H36" s="51">
        <v>417.282293</v>
      </c>
      <c r="I36" s="212">
        <v>398.65472</v>
      </c>
      <c r="J36" s="212">
        <v>-4.464021913338168</v>
      </c>
      <c r="K36" s="52">
        <v>-0.0014809943642104066</v>
      </c>
      <c r="L36" s="52">
        <v>0.023284199130094663</v>
      </c>
    </row>
    <row r="37" spans="1:12" ht="16.5">
      <c r="A37" s="43" t="s">
        <v>77</v>
      </c>
      <c r="B37" s="211">
        <v>3021.0532200000007</v>
      </c>
      <c r="C37" s="211">
        <v>3026.2286700000013</v>
      </c>
      <c r="D37" s="49">
        <v>0.17131277151087865</v>
      </c>
      <c r="E37" s="49">
        <v>0.005431125116162868</v>
      </c>
      <c r="F37" s="49">
        <v>1.4874317892511912</v>
      </c>
      <c r="G37" s="50"/>
      <c r="H37" s="43">
        <v>41645.8366</v>
      </c>
      <c r="I37" s="211">
        <v>27186.220890000008</v>
      </c>
      <c r="J37" s="211">
        <v>-34.72043519951763</v>
      </c>
      <c r="K37" s="49">
        <v>-1.1496188674261683</v>
      </c>
      <c r="L37" s="49">
        <v>1.5878637553758286</v>
      </c>
    </row>
    <row r="38" spans="1:12" ht="16.5">
      <c r="A38" s="51" t="s">
        <v>102</v>
      </c>
      <c r="B38" s="212">
        <v>2.9440600000000003</v>
      </c>
      <c r="C38" s="212">
        <v>6.285889999999998</v>
      </c>
      <c r="D38" s="52">
        <v>113.51093388042356</v>
      </c>
      <c r="E38" s="52">
        <v>0.003506921494158829</v>
      </c>
      <c r="F38" s="52">
        <v>0.0030895988470481858</v>
      </c>
      <c r="G38" s="50"/>
      <c r="H38" s="51">
        <v>200.68975</v>
      </c>
      <c r="I38" s="212">
        <v>215.96832</v>
      </c>
      <c r="J38" s="212">
        <v>7.613029564290152</v>
      </c>
      <c r="K38" s="52">
        <v>0.0012147302315333411</v>
      </c>
      <c r="L38" s="52">
        <v>0.012614046984498278</v>
      </c>
    </row>
    <row r="39" spans="1:12" ht="16.5">
      <c r="A39" s="43" t="s">
        <v>109</v>
      </c>
      <c r="B39" s="211">
        <v>1.5064099999999998</v>
      </c>
      <c r="C39" s="211">
        <v>4.83096</v>
      </c>
      <c r="D39" s="49">
        <v>220.69356947975658</v>
      </c>
      <c r="E39" s="49">
        <v>0.0034887878358281967</v>
      </c>
      <c r="F39" s="49">
        <v>0.0023744813297935387</v>
      </c>
      <c r="G39" s="50"/>
      <c r="H39" s="43">
        <v>93.3696</v>
      </c>
      <c r="I39" s="211">
        <v>37.65452</v>
      </c>
      <c r="J39" s="211">
        <v>-59.671541915141546</v>
      </c>
      <c r="K39" s="49">
        <v>-0.004429654871385125</v>
      </c>
      <c r="L39" s="49">
        <v>0.002199284989848187</v>
      </c>
    </row>
    <row r="40" spans="1:12" ht="16.5">
      <c r="A40" s="51" t="s">
        <v>110</v>
      </c>
      <c r="B40" s="212">
        <v>0.48</v>
      </c>
      <c r="C40" s="212">
        <v>1.5560399999999999</v>
      </c>
      <c r="D40" s="52">
        <v>224.17499999999995</v>
      </c>
      <c r="E40" s="52">
        <v>0.0011291980156305581</v>
      </c>
      <c r="F40" s="52">
        <v>0.000764814431999424</v>
      </c>
      <c r="G40" s="50"/>
      <c r="H40" s="51">
        <v>8.83265</v>
      </c>
      <c r="I40" s="212">
        <v>5.95127</v>
      </c>
      <c r="J40" s="212">
        <v>-32.621919808890866</v>
      </c>
      <c r="K40" s="52">
        <v>-0.00022908553578872485</v>
      </c>
      <c r="L40" s="52">
        <v>0.0003475954223167318</v>
      </c>
    </row>
    <row r="41" spans="1:12" ht="16.5">
      <c r="A41" s="43" t="s">
        <v>103</v>
      </c>
      <c r="B41" s="211">
        <v>0</v>
      </c>
      <c r="C41" s="211">
        <v>0.074</v>
      </c>
      <c r="D41" s="49" t="s">
        <v>98</v>
      </c>
      <c r="E41" s="49">
        <v>7.765571275850462E-05</v>
      </c>
      <c r="F41" s="49">
        <v>3.637198784604341E-05</v>
      </c>
      <c r="G41" s="50"/>
      <c r="H41" s="43">
        <v>2.118</v>
      </c>
      <c r="I41" s="211">
        <v>30.6292</v>
      </c>
      <c r="J41" s="211" t="s">
        <v>105</v>
      </c>
      <c r="K41" s="49">
        <v>0.0022667969958768</v>
      </c>
      <c r="L41" s="49">
        <v>0.0017889576021964456</v>
      </c>
    </row>
    <row r="42" spans="1:12" ht="16.5">
      <c r="A42" s="51" t="s">
        <v>104</v>
      </c>
      <c r="B42" s="212">
        <v>0.0115</v>
      </c>
      <c r="C42" s="212">
        <v>0.07445</v>
      </c>
      <c r="D42" s="52">
        <v>547.3913043478261</v>
      </c>
      <c r="E42" s="52">
        <v>6.60598259209171E-05</v>
      </c>
      <c r="F42" s="52">
        <v>3.65931688532153E-05</v>
      </c>
      <c r="G42" s="50"/>
      <c r="H42" s="51">
        <v>49.472739999999995</v>
      </c>
      <c r="I42" s="212">
        <v>0.6800200000000001</v>
      </c>
      <c r="J42" s="212">
        <v>-98.6254652562199</v>
      </c>
      <c r="K42" s="52">
        <v>-0.0038792892307815117</v>
      </c>
      <c r="L42" s="52">
        <v>3.97178819115624E-05</v>
      </c>
    </row>
    <row r="43" spans="1:12" ht="16.5">
      <c r="A43" s="43" t="s">
        <v>160</v>
      </c>
      <c r="B43" s="211">
        <v>0</v>
      </c>
      <c r="C43" s="211">
        <v>0</v>
      </c>
      <c r="D43" s="49" t="s">
        <v>98</v>
      </c>
      <c r="E43" s="49">
        <v>0</v>
      </c>
      <c r="F43" s="49">
        <v>0</v>
      </c>
      <c r="G43" s="50"/>
      <c r="H43" s="43">
        <v>17.97033</v>
      </c>
      <c r="I43" s="211">
        <v>5.473</v>
      </c>
      <c r="J43" s="211">
        <v>-69.54424320532789</v>
      </c>
      <c r="K43" s="49">
        <v>-0.000993606375756931</v>
      </c>
      <c r="L43" s="49">
        <v>0.0003196611389400032</v>
      </c>
    </row>
    <row r="44" spans="1:12" ht="16.5">
      <c r="A44" s="51" t="s">
        <v>97</v>
      </c>
      <c r="B44" s="212">
        <v>0</v>
      </c>
      <c r="C44" s="212">
        <v>0</v>
      </c>
      <c r="D44" s="52" t="s">
        <v>98</v>
      </c>
      <c r="E44" s="52">
        <v>0</v>
      </c>
      <c r="F44" s="52">
        <v>0</v>
      </c>
      <c r="G44" s="50"/>
      <c r="H44" s="51">
        <v>17.70101</v>
      </c>
      <c r="I44" s="212">
        <v>0</v>
      </c>
      <c r="J44" s="212">
        <v>-100</v>
      </c>
      <c r="K44" s="52">
        <v>-0.0014073275166245262</v>
      </c>
      <c r="L44" s="52">
        <v>0</v>
      </c>
    </row>
    <row r="45" spans="1:12" ht="16.5">
      <c r="A45" s="43" t="s">
        <v>81</v>
      </c>
      <c r="B45" s="211">
        <v>0</v>
      </c>
      <c r="C45" s="211">
        <v>0</v>
      </c>
      <c r="D45" s="49" t="s">
        <v>98</v>
      </c>
      <c r="E45" s="49">
        <v>0</v>
      </c>
      <c r="F45" s="49">
        <v>0</v>
      </c>
      <c r="G45" s="50"/>
      <c r="H45" s="43">
        <v>0.07</v>
      </c>
      <c r="I45" s="211">
        <v>0</v>
      </c>
      <c r="J45" s="211">
        <v>-100</v>
      </c>
      <c r="K45" s="49">
        <v>-5.565384470361682E-06</v>
      </c>
      <c r="L45" s="49">
        <v>0</v>
      </c>
    </row>
    <row r="46" spans="1:12" ht="16.5">
      <c r="A46" s="51" t="s">
        <v>90</v>
      </c>
      <c r="B46" s="212">
        <v>0.01515</v>
      </c>
      <c r="C46" s="212">
        <v>0</v>
      </c>
      <c r="D46" s="52">
        <v>-100</v>
      </c>
      <c r="E46" s="52">
        <v>-1.5898433085018175E-05</v>
      </c>
      <c r="F46" s="52">
        <v>0</v>
      </c>
      <c r="G46" s="50"/>
      <c r="H46" s="51">
        <v>170.32283999999999</v>
      </c>
      <c r="I46" s="212">
        <v>187.7388</v>
      </c>
      <c r="J46" s="212">
        <v>10.225263975166232</v>
      </c>
      <c r="K46" s="52">
        <v>0.00138466447600629</v>
      </c>
      <c r="L46" s="52">
        <v>0.010965247328929194</v>
      </c>
    </row>
    <row r="47" spans="1:12" ht="16.5">
      <c r="A47" s="43" t="s">
        <v>99</v>
      </c>
      <c r="B47" s="211">
        <v>115.14953999999999</v>
      </c>
      <c r="C47" s="211">
        <v>107.8095</v>
      </c>
      <c r="D47" s="49">
        <v>-6.374354600113897</v>
      </c>
      <c r="E47" s="49">
        <v>-0.0077026491604855855</v>
      </c>
      <c r="F47" s="49">
        <v>0.05298980842821645</v>
      </c>
      <c r="G47" s="50"/>
      <c r="H47" s="43">
        <v>1832.78159</v>
      </c>
      <c r="I47" s="211">
        <v>1535.8233</v>
      </c>
      <c r="J47" s="211">
        <v>-16.202601096620572</v>
      </c>
      <c r="K47" s="49">
        <v>-0.023609815078730872</v>
      </c>
      <c r="L47" s="49">
        <v>0.0897027270763008</v>
      </c>
    </row>
    <row r="48" spans="1:12" ht="16.5">
      <c r="A48" s="51" t="s">
        <v>80</v>
      </c>
      <c r="B48" s="212">
        <v>158.27779999999998</v>
      </c>
      <c r="C48" s="212">
        <v>132.07971000000003</v>
      </c>
      <c r="D48" s="52">
        <v>-16.551967490071227</v>
      </c>
      <c r="E48" s="52">
        <v>-0.02749231556569525</v>
      </c>
      <c r="F48" s="52">
        <v>0.06491894063282351</v>
      </c>
      <c r="G48" s="50"/>
      <c r="H48" s="51">
        <v>1243.18973</v>
      </c>
      <c r="I48" s="212">
        <v>1309.9845</v>
      </c>
      <c r="J48" s="212">
        <v>5.37285406950716</v>
      </c>
      <c r="K48" s="52">
        <v>0.005310551080848289</v>
      </c>
      <c r="L48" s="52">
        <v>0.07651217563744758</v>
      </c>
    </row>
    <row r="49" spans="1:12" ht="16.5">
      <c r="A49" s="43" t="s">
        <v>79</v>
      </c>
      <c r="B49" s="211">
        <v>201.03259999999995</v>
      </c>
      <c r="C49" s="211">
        <v>21.136920000000003</v>
      </c>
      <c r="D49" s="49">
        <v>-89.4858246871403</v>
      </c>
      <c r="E49" s="49">
        <v>-0.1887828007104846</v>
      </c>
      <c r="F49" s="49">
        <v>0.010389078342470163</v>
      </c>
      <c r="G49" s="50"/>
      <c r="H49" s="43">
        <v>508.14558999999986</v>
      </c>
      <c r="I49" s="211">
        <v>699.73918</v>
      </c>
      <c r="J49" s="211">
        <v>37.70446772941594</v>
      </c>
      <c r="K49" s="49">
        <v>0.015232742720097775</v>
      </c>
      <c r="L49" s="49">
        <v>0.04086961871729288</v>
      </c>
    </row>
    <row r="50" spans="1:12" ht="16.5">
      <c r="A50" s="51" t="s">
        <v>101</v>
      </c>
      <c r="B50" s="212">
        <v>554.4161899999999</v>
      </c>
      <c r="C50" s="212">
        <v>20.63545</v>
      </c>
      <c r="D50" s="52">
        <v>-96.27798567714987</v>
      </c>
      <c r="E50" s="52">
        <v>-0.560150321911649</v>
      </c>
      <c r="F50" s="52">
        <v>0.010142599143211303</v>
      </c>
      <c r="G50" s="50"/>
      <c r="H50" s="51">
        <v>2757.1791599999997</v>
      </c>
      <c r="I50" s="212">
        <v>1938.21939</v>
      </c>
      <c r="J50" s="212">
        <v>-29.702813001096374</v>
      </c>
      <c r="K50" s="52">
        <v>-0.06511179979727104</v>
      </c>
      <c r="L50" s="52">
        <v>0.11320544814964338</v>
      </c>
    </row>
    <row r="51" spans="1:12" ht="16.5">
      <c r="A51" s="193" t="s">
        <v>111</v>
      </c>
      <c r="B51" s="215">
        <v>1002.8586999999916</v>
      </c>
      <c r="C51" s="215">
        <v>3747.749299999996</v>
      </c>
      <c r="D51" s="208">
        <v>273.70661489998815</v>
      </c>
      <c r="E51" s="208">
        <v>2.8804923782043206</v>
      </c>
      <c r="F51" s="208">
        <v>1.8420688106705072</v>
      </c>
      <c r="G51" s="258"/>
      <c r="H51" s="193">
        <v>8345.048749999725</v>
      </c>
      <c r="I51" s="215">
        <v>22353.496359999583</v>
      </c>
      <c r="J51" s="215">
        <v>167.8653777786537</v>
      </c>
      <c r="K51" s="208">
        <v>1.113748525465263</v>
      </c>
      <c r="L51" s="208">
        <v>1.305599142285526</v>
      </c>
    </row>
    <row r="52" spans="1:7" ht="16.5">
      <c r="A52" s="309" t="s">
        <v>50</v>
      </c>
      <c r="B52" s="309"/>
      <c r="C52" s="309"/>
      <c r="D52" s="309"/>
      <c r="E52" s="309"/>
      <c r="F52" s="121"/>
      <c r="G52" s="122"/>
    </row>
    <row r="53" spans="1:7" ht="16.5">
      <c r="A53" s="254" t="s">
        <v>159</v>
      </c>
      <c r="B53" s="254"/>
      <c r="C53" s="254"/>
      <c r="D53" s="254"/>
      <c r="E53" s="254"/>
      <c r="F53" s="121"/>
      <c r="G53" s="122"/>
    </row>
    <row r="54" spans="1:6" ht="16.5">
      <c r="A54" s="123" t="s">
        <v>46</v>
      </c>
      <c r="B54" s="121"/>
      <c r="C54" s="121"/>
      <c r="D54" s="124"/>
      <c r="E54" s="119"/>
      <c r="F54" s="98"/>
    </row>
    <row r="55" spans="1:6" ht="16.5">
      <c r="A55" s="125" t="s">
        <v>55</v>
      </c>
      <c r="B55" s="120"/>
      <c r="C55" s="126"/>
      <c r="D55" s="126"/>
      <c r="E55" s="126"/>
      <c r="F55" s="98"/>
    </row>
    <row r="56" spans="1:6" ht="16.5">
      <c r="A56" s="330" t="s">
        <v>56</v>
      </c>
      <c r="B56" s="330"/>
      <c r="C56" s="330"/>
      <c r="D56" s="330"/>
      <c r="E56" s="330"/>
      <c r="F56" s="330"/>
    </row>
    <row r="57" spans="1:7" ht="33" customHeight="1">
      <c r="A57" s="308" t="s">
        <v>54</v>
      </c>
      <c r="B57" s="308"/>
      <c r="C57" s="308"/>
      <c r="D57" s="308"/>
      <c r="E57" s="308"/>
      <c r="F57" s="308"/>
      <c r="G57" s="308"/>
    </row>
    <row r="58" spans="1:5" ht="16.5">
      <c r="A58" s="127"/>
      <c r="B58" s="127"/>
      <c r="C58" s="127"/>
      <c r="D58" s="127"/>
      <c r="E58" s="127"/>
    </row>
    <row r="59" spans="1:7" ht="16.5">
      <c r="A59" s="73"/>
      <c r="D59" s="128"/>
      <c r="E59" s="128"/>
      <c r="F59" s="128"/>
      <c r="G59" s="73"/>
    </row>
    <row r="60" spans="1:7" ht="16.5">
      <c r="A60" s="129"/>
      <c r="D60" s="128"/>
      <c r="E60" s="128"/>
      <c r="F60" s="128"/>
      <c r="G60" s="73"/>
    </row>
    <row r="61" spans="1:7" ht="16.5">
      <c r="A61" s="92"/>
      <c r="D61" s="128"/>
      <c r="E61" s="128"/>
      <c r="F61" s="128"/>
      <c r="G61" s="73"/>
    </row>
    <row r="62" spans="1:7" ht="16.5">
      <c r="A62" s="92"/>
      <c r="D62" s="128"/>
      <c r="E62" s="128"/>
      <c r="F62" s="128"/>
      <c r="G62" s="73"/>
    </row>
    <row r="63" spans="1:7" ht="16.5">
      <c r="A63" s="92"/>
      <c r="D63" s="128"/>
      <c r="E63" s="128"/>
      <c r="F63" s="128"/>
      <c r="G63" s="73"/>
    </row>
    <row r="64" spans="1:7" ht="16.5">
      <c r="A64" s="92"/>
      <c r="D64" s="128"/>
      <c r="E64" s="128"/>
      <c r="F64" s="128"/>
      <c r="G64" s="73"/>
    </row>
    <row r="65" spans="1:7" ht="16.5">
      <c r="A65" s="92"/>
      <c r="D65" s="128"/>
      <c r="E65" s="128"/>
      <c r="F65" s="128"/>
      <c r="G65" s="73"/>
    </row>
    <row r="66" spans="1:7" ht="16.5">
      <c r="A66" s="92"/>
      <c r="D66" s="128"/>
      <c r="E66" s="128"/>
      <c r="F66" s="128"/>
      <c r="G66" s="73"/>
    </row>
    <row r="67" spans="1:7" ht="16.5">
      <c r="A67" s="92"/>
      <c r="D67" s="128"/>
      <c r="E67" s="128"/>
      <c r="F67" s="128"/>
      <c r="G67" s="73"/>
    </row>
    <row r="68" spans="1:7" ht="16.5">
      <c r="A68" s="92"/>
      <c r="D68" s="128"/>
      <c r="E68" s="128"/>
      <c r="F68" s="128"/>
      <c r="G68" s="73"/>
    </row>
    <row r="69" spans="1:7" ht="16.5">
      <c r="A69" s="92"/>
      <c r="D69" s="128"/>
      <c r="E69" s="128"/>
      <c r="F69" s="128"/>
      <c r="G69" s="73"/>
    </row>
    <row r="70" spans="1:7" ht="16.5">
      <c r="A70" s="92"/>
      <c r="D70" s="128"/>
      <c r="E70" s="128"/>
      <c r="F70" s="128"/>
      <c r="G70" s="73"/>
    </row>
    <row r="71" spans="1:7" ht="16.5">
      <c r="A71" s="92"/>
      <c r="D71" s="128"/>
      <c r="E71" s="128"/>
      <c r="F71" s="128"/>
      <c r="G71" s="73"/>
    </row>
    <row r="72" spans="1:7" ht="16.5">
      <c r="A72" s="92"/>
      <c r="D72" s="128"/>
      <c r="E72" s="128"/>
      <c r="F72" s="128"/>
      <c r="G72" s="73"/>
    </row>
    <row r="73" spans="1:7" ht="16.5">
      <c r="A73" s="92"/>
      <c r="D73" s="128"/>
      <c r="E73" s="128"/>
      <c r="F73" s="128"/>
      <c r="G73" s="73"/>
    </row>
    <row r="74" spans="1:7" ht="16.5">
      <c r="A74" s="92"/>
      <c r="D74" s="128"/>
      <c r="E74" s="128"/>
      <c r="F74" s="128"/>
      <c r="G74" s="73"/>
    </row>
    <row r="75" spans="1:7" ht="16.5">
      <c r="A75" s="92"/>
      <c r="D75" s="128"/>
      <c r="E75" s="128"/>
      <c r="F75" s="128"/>
      <c r="G75" s="73"/>
    </row>
    <row r="76" spans="1:7" ht="16.5">
      <c r="A76" s="92"/>
      <c r="D76" s="128"/>
      <c r="E76" s="128"/>
      <c r="F76" s="128"/>
      <c r="G76" s="73"/>
    </row>
    <row r="77" spans="1:7" ht="16.5">
      <c r="A77" s="92"/>
      <c r="D77" s="128"/>
      <c r="E77" s="128"/>
      <c r="F77" s="128"/>
      <c r="G77" s="73"/>
    </row>
    <row r="78" spans="1:7" ht="16.5">
      <c r="A78" s="92"/>
      <c r="D78" s="128"/>
      <c r="E78" s="128"/>
      <c r="F78" s="128"/>
      <c r="G78" s="73"/>
    </row>
    <row r="79" spans="1:7" ht="16.5">
      <c r="A79" s="92"/>
      <c r="D79" s="128"/>
      <c r="E79" s="128"/>
      <c r="F79" s="128"/>
      <c r="G79" s="73"/>
    </row>
    <row r="80" spans="1:7" ht="16.5">
      <c r="A80" s="92"/>
      <c r="D80" s="128"/>
      <c r="E80" s="128"/>
      <c r="F80" s="128"/>
      <c r="G80" s="73"/>
    </row>
    <row r="81" spans="1:7" ht="16.5">
      <c r="A81" s="92"/>
      <c r="D81" s="128"/>
      <c r="E81" s="128"/>
      <c r="F81" s="128"/>
      <c r="G81" s="73"/>
    </row>
    <row r="82" spans="1:7" ht="16.5">
      <c r="A82" s="92"/>
      <c r="D82" s="128"/>
      <c r="E82" s="128"/>
      <c r="F82" s="128"/>
      <c r="G82" s="73"/>
    </row>
    <row r="83" spans="1:7" ht="16.5">
      <c r="A83" s="92"/>
      <c r="D83" s="128"/>
      <c r="E83" s="128"/>
      <c r="F83" s="128"/>
      <c r="G83" s="73"/>
    </row>
    <row r="84" spans="1:7" ht="16.5">
      <c r="A84" s="92"/>
      <c r="D84" s="128"/>
      <c r="E84" s="128"/>
      <c r="F84" s="128"/>
      <c r="G84" s="73"/>
    </row>
    <row r="85" spans="1:7" ht="16.5">
      <c r="A85" s="92"/>
      <c r="D85" s="128"/>
      <c r="E85" s="128"/>
      <c r="F85" s="128"/>
      <c r="G85" s="73"/>
    </row>
    <row r="86" spans="1:7" ht="16.5">
      <c r="A86" s="92"/>
      <c r="D86" s="128"/>
      <c r="E86" s="128"/>
      <c r="F86" s="128"/>
      <c r="G86" s="73"/>
    </row>
    <row r="88" spans="2:7" ht="16.5">
      <c r="B88" s="130"/>
      <c r="C88" s="130"/>
      <c r="D88" s="130"/>
      <c r="E88" s="130"/>
      <c r="F88" s="130"/>
      <c r="G88" s="130"/>
    </row>
    <row r="89" spans="2:7" ht="16.5">
      <c r="B89" s="130"/>
      <c r="C89" s="130"/>
      <c r="D89" s="130"/>
      <c r="E89" s="130"/>
      <c r="F89" s="130"/>
      <c r="G89" s="130"/>
    </row>
    <row r="90" spans="2:7" ht="16.5">
      <c r="B90" s="130"/>
      <c r="C90" s="130"/>
      <c r="D90" s="130"/>
      <c r="E90" s="130"/>
      <c r="F90" s="130"/>
      <c r="G90" s="130"/>
    </row>
    <row r="91" spans="2:7" ht="16.5">
      <c r="B91" s="130"/>
      <c r="C91" s="130"/>
      <c r="D91" s="130"/>
      <c r="E91" s="130"/>
      <c r="F91" s="130"/>
      <c r="G91" s="130"/>
    </row>
    <row r="92" spans="2:7" ht="16.5">
      <c r="B92" s="130"/>
      <c r="C92" s="130"/>
      <c r="D92" s="130"/>
      <c r="E92" s="130"/>
      <c r="F92" s="130"/>
      <c r="G92" s="130"/>
    </row>
    <row r="93" spans="2:7" ht="16.5">
      <c r="B93" s="130"/>
      <c r="C93" s="130"/>
      <c r="D93" s="130"/>
      <c r="E93" s="130"/>
      <c r="F93" s="130"/>
      <c r="G93" s="130"/>
    </row>
    <row r="94" spans="2:7" ht="16.5">
      <c r="B94" s="130"/>
      <c r="C94" s="130"/>
      <c r="D94" s="130"/>
      <c r="E94" s="130"/>
      <c r="F94" s="130"/>
      <c r="G94" s="130"/>
    </row>
    <row r="95" spans="2:7" ht="16.5">
      <c r="B95" s="130"/>
      <c r="C95" s="130"/>
      <c r="D95" s="130"/>
      <c r="E95" s="130"/>
      <c r="F95" s="130"/>
      <c r="G95" s="130"/>
    </row>
    <row r="96" spans="2:7" ht="16.5">
      <c r="B96" s="130"/>
      <c r="C96" s="130"/>
      <c r="D96" s="130"/>
      <c r="E96" s="130"/>
      <c r="F96" s="130"/>
      <c r="G96" s="130"/>
    </row>
    <row r="97" spans="2:7" ht="16.5">
      <c r="B97" s="130"/>
      <c r="C97" s="130"/>
      <c r="D97" s="130"/>
      <c r="E97" s="130"/>
      <c r="F97" s="130"/>
      <c r="G97" s="130"/>
    </row>
    <row r="98" spans="2:7" ht="16.5">
      <c r="B98" s="130"/>
      <c r="C98" s="130"/>
      <c r="D98" s="130"/>
      <c r="E98" s="130"/>
      <c r="F98" s="130"/>
      <c r="G98" s="130"/>
    </row>
    <row r="99" spans="2:7" ht="16.5">
      <c r="B99" s="130"/>
      <c r="C99" s="130"/>
      <c r="D99" s="130"/>
      <c r="E99" s="130"/>
      <c r="F99" s="130"/>
      <c r="G99" s="130"/>
    </row>
    <row r="100" spans="2:7" ht="16.5">
      <c r="B100" s="130"/>
      <c r="C100" s="130"/>
      <c r="D100" s="130"/>
      <c r="E100" s="130"/>
      <c r="F100" s="130"/>
      <c r="G100" s="130"/>
    </row>
    <row r="101" spans="2:7" ht="16.5">
      <c r="B101" s="130"/>
      <c r="C101" s="130"/>
      <c r="D101" s="130"/>
      <c r="E101" s="130"/>
      <c r="F101" s="130"/>
      <c r="G101" s="130"/>
    </row>
    <row r="102" spans="2:7" ht="16.5">
      <c r="B102" s="130"/>
      <c r="C102" s="130"/>
      <c r="D102" s="130"/>
      <c r="E102" s="130"/>
      <c r="F102" s="130"/>
      <c r="G102" s="130"/>
    </row>
    <row r="103" spans="2:7" ht="16.5">
      <c r="B103" s="130"/>
      <c r="C103" s="130"/>
      <c r="D103" s="130"/>
      <c r="E103" s="130"/>
      <c r="F103" s="130"/>
      <c r="G103" s="130"/>
    </row>
    <row r="104" spans="2:7" ht="16.5">
      <c r="B104" s="130"/>
      <c r="C104" s="130"/>
      <c r="D104" s="130"/>
      <c r="E104" s="130"/>
      <c r="F104" s="130"/>
      <c r="G104" s="130"/>
    </row>
    <row r="105" spans="2:7" ht="16.5">
      <c r="B105" s="130"/>
      <c r="C105" s="130"/>
      <c r="D105" s="130"/>
      <c r="E105" s="130"/>
      <c r="F105" s="130"/>
      <c r="G105" s="130"/>
    </row>
    <row r="106" spans="2:7" ht="16.5">
      <c r="B106" s="130"/>
      <c r="C106" s="130"/>
      <c r="D106" s="130"/>
      <c r="E106" s="130"/>
      <c r="F106" s="130"/>
      <c r="G106" s="130"/>
    </row>
    <row r="107" spans="2:7" ht="16.5">
      <c r="B107" s="130"/>
      <c r="C107" s="130"/>
      <c r="D107" s="130"/>
      <c r="E107" s="130"/>
      <c r="F107" s="130"/>
      <c r="G107" s="130"/>
    </row>
    <row r="108" spans="2:7" ht="16.5">
      <c r="B108" s="130"/>
      <c r="C108" s="130"/>
      <c r="D108" s="130"/>
      <c r="E108" s="130"/>
      <c r="F108" s="130"/>
      <c r="G108" s="130"/>
    </row>
    <row r="109" spans="2:7" ht="16.5">
      <c r="B109" s="130"/>
      <c r="C109" s="130"/>
      <c r="D109" s="130"/>
      <c r="E109" s="130"/>
      <c r="F109" s="130"/>
      <c r="G109" s="130"/>
    </row>
    <row r="110" spans="2:7" ht="16.5">
      <c r="B110" s="130"/>
      <c r="C110" s="130"/>
      <c r="D110" s="130"/>
      <c r="E110" s="130"/>
      <c r="F110" s="130"/>
      <c r="G110" s="130"/>
    </row>
    <row r="111" spans="2:7" ht="16.5">
      <c r="B111" s="130"/>
      <c r="C111" s="130"/>
      <c r="D111" s="130"/>
      <c r="E111" s="130"/>
      <c r="F111" s="130"/>
      <c r="G111" s="130"/>
    </row>
    <row r="112" spans="2:7" ht="16.5">
      <c r="B112" s="130"/>
      <c r="C112" s="130"/>
      <c r="D112" s="130"/>
      <c r="E112" s="130"/>
      <c r="F112" s="130"/>
      <c r="G112" s="130"/>
    </row>
    <row r="113" spans="2:7" ht="16.5">
      <c r="B113" s="130"/>
      <c r="C113" s="130"/>
      <c r="D113" s="130"/>
      <c r="E113" s="130"/>
      <c r="F113" s="130"/>
      <c r="G113" s="130"/>
    </row>
    <row r="114" spans="2:7" ht="16.5">
      <c r="B114" s="130"/>
      <c r="C114" s="130"/>
      <c r="D114" s="130"/>
      <c r="E114" s="130"/>
      <c r="F114" s="130"/>
      <c r="G114" s="130"/>
    </row>
    <row r="115" spans="2:7" ht="16.5">
      <c r="B115" s="130"/>
      <c r="C115" s="130"/>
      <c r="D115" s="130"/>
      <c r="E115" s="130"/>
      <c r="F115" s="130"/>
      <c r="G115" s="130"/>
    </row>
  </sheetData>
  <sheetProtection/>
  <mergeCells count="12">
    <mergeCell ref="B14:E14"/>
    <mergeCell ref="F14:F15"/>
    <mergeCell ref="H13:L13"/>
    <mergeCell ref="H14:K14"/>
    <mergeCell ref="L14:L15"/>
    <mergeCell ref="A6:L7"/>
    <mergeCell ref="A8:L11"/>
    <mergeCell ref="A57:G57"/>
    <mergeCell ref="A52:E52"/>
    <mergeCell ref="A56:F56"/>
    <mergeCell ref="B13:F13"/>
    <mergeCell ref="A14:A1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J65"/>
  <sheetViews>
    <sheetView zoomScalePageLayoutView="0" workbookViewId="0" topLeftCell="A48">
      <selection activeCell="M56" sqref="M56"/>
    </sheetView>
  </sheetViews>
  <sheetFormatPr defaultColWidth="11.421875" defaultRowHeight="15"/>
  <cols>
    <col min="1" max="1" width="25.421875" style="92" customWidth="1"/>
    <col min="2" max="4" width="11.421875" style="92" customWidth="1"/>
    <col min="5" max="5" width="14.8515625" style="92" customWidth="1"/>
    <col min="6" max="6" width="2.7109375" style="92" customWidth="1"/>
    <col min="7" max="9" width="11.421875" style="92" customWidth="1"/>
    <col min="10" max="10" width="17.7109375" style="92" customWidth="1"/>
    <col min="11" max="16384" width="11.421875" style="92" customWidth="1"/>
  </cols>
  <sheetData>
    <row r="1" ht="15" customHeight="1"/>
    <row r="2" ht="15" customHeight="1"/>
    <row r="3" ht="15" customHeight="1"/>
    <row r="4" ht="9.75" customHeight="1"/>
    <row r="5" ht="15" customHeight="1"/>
    <row r="6" spans="1:10" ht="16.5" customHeight="1">
      <c r="A6" s="306" t="s">
        <v>6</v>
      </c>
      <c r="B6" s="306"/>
      <c r="C6" s="306"/>
      <c r="D6" s="306"/>
      <c r="E6" s="306"/>
      <c r="F6" s="306"/>
      <c r="G6" s="306"/>
      <c r="H6" s="306"/>
      <c r="I6" s="306"/>
      <c r="J6" s="306"/>
    </row>
    <row r="7" spans="1:10" ht="17.25" customHeight="1">
      <c r="A7" s="306"/>
      <c r="B7" s="306"/>
      <c r="C7" s="306"/>
      <c r="D7" s="306"/>
      <c r="E7" s="306"/>
      <c r="F7" s="306"/>
      <c r="G7" s="306"/>
      <c r="H7" s="306"/>
      <c r="I7" s="306"/>
      <c r="J7" s="306"/>
    </row>
    <row r="8" spans="1:10" ht="6" customHeight="1">
      <c r="A8" s="307" t="s">
        <v>212</v>
      </c>
      <c r="B8" s="307"/>
      <c r="C8" s="307"/>
      <c r="D8" s="307"/>
      <c r="E8" s="307"/>
      <c r="F8" s="307"/>
      <c r="G8" s="307"/>
      <c r="H8" s="307"/>
      <c r="I8" s="307"/>
      <c r="J8" s="307"/>
    </row>
    <row r="9" spans="1:10" ht="26.25" customHeight="1">
      <c r="A9" s="307"/>
      <c r="B9" s="307"/>
      <c r="C9" s="307"/>
      <c r="D9" s="307"/>
      <c r="E9" s="307"/>
      <c r="F9" s="307"/>
      <c r="G9" s="307"/>
      <c r="H9" s="307"/>
      <c r="I9" s="307"/>
      <c r="J9" s="307"/>
    </row>
    <row r="10" spans="1:10" ht="15" customHeight="1">
      <c r="A10" s="307"/>
      <c r="B10" s="307"/>
      <c r="C10" s="307"/>
      <c r="D10" s="307"/>
      <c r="E10" s="307"/>
      <c r="F10" s="307"/>
      <c r="G10" s="307"/>
      <c r="H10" s="307"/>
      <c r="I10" s="307"/>
      <c r="J10" s="307"/>
    </row>
    <row r="11" spans="1:10" ht="9" customHeight="1">
      <c r="A11" s="307"/>
      <c r="B11" s="307"/>
      <c r="C11" s="307"/>
      <c r="D11" s="307"/>
      <c r="E11" s="307"/>
      <c r="F11" s="307"/>
      <c r="G11" s="307"/>
      <c r="H11" s="307"/>
      <c r="I11" s="307"/>
      <c r="J11" s="307"/>
    </row>
    <row r="12" spans="1:5" ht="17.25" thickBot="1">
      <c r="A12" s="115"/>
      <c r="B12" s="112"/>
      <c r="C12" s="112"/>
      <c r="D12" s="112"/>
      <c r="E12" s="112"/>
    </row>
    <row r="13" spans="1:10" ht="15.75" customHeight="1" thickBot="1">
      <c r="A13" s="169"/>
      <c r="B13" s="316" t="s">
        <v>201</v>
      </c>
      <c r="C13" s="316"/>
      <c r="D13" s="316"/>
      <c r="E13" s="316"/>
      <c r="G13" s="316" t="s">
        <v>202</v>
      </c>
      <c r="H13" s="316"/>
      <c r="I13" s="316"/>
      <c r="J13" s="316"/>
    </row>
    <row r="14" spans="1:10" ht="17.25" thickBot="1">
      <c r="A14" s="332" t="s">
        <v>10</v>
      </c>
      <c r="B14" s="316" t="s">
        <v>21</v>
      </c>
      <c r="C14" s="316"/>
      <c r="D14" s="316"/>
      <c r="E14" s="316"/>
      <c r="G14" s="316" t="s">
        <v>21</v>
      </c>
      <c r="H14" s="316"/>
      <c r="I14" s="316"/>
      <c r="J14" s="316"/>
    </row>
    <row r="15" spans="1:10" ht="24.75" thickBot="1">
      <c r="A15" s="333"/>
      <c r="B15" s="86">
        <v>2020</v>
      </c>
      <c r="C15" s="86">
        <v>2021</v>
      </c>
      <c r="D15" s="19" t="s">
        <v>2</v>
      </c>
      <c r="E15" s="19" t="s">
        <v>3</v>
      </c>
      <c r="G15" s="173">
        <v>2020</v>
      </c>
      <c r="H15" s="173">
        <v>2021</v>
      </c>
      <c r="I15" s="19" t="s">
        <v>2</v>
      </c>
      <c r="J15" s="19" t="s">
        <v>3</v>
      </c>
    </row>
    <row r="16" spans="1:10" s="106" customFormat="1" ht="16.5">
      <c r="A16" s="53" t="s">
        <v>11</v>
      </c>
      <c r="B16" s="216">
        <v>88734.86692999996</v>
      </c>
      <c r="C16" s="216">
        <v>154949.38691000006</v>
      </c>
      <c r="D16" s="55">
        <v>74.62063365940985</v>
      </c>
      <c r="E16" s="55">
        <v>74.62063365940986</v>
      </c>
      <c r="G16" s="216">
        <v>938040.5709399999</v>
      </c>
      <c r="H16" s="216">
        <v>1488257.5079920003</v>
      </c>
      <c r="I16" s="216">
        <v>58.65598504984004</v>
      </c>
      <c r="J16" s="55">
        <v>58.655985049840034</v>
      </c>
    </row>
    <row r="17" spans="1:10" ht="16.5">
      <c r="A17" s="56"/>
      <c r="B17" s="217"/>
      <c r="C17" s="217"/>
      <c r="D17" s="57"/>
      <c r="E17" s="57">
        <v>0</v>
      </c>
      <c r="G17" s="217"/>
      <c r="H17" s="217"/>
      <c r="I17" s="217"/>
      <c r="J17" s="57">
        <v>0</v>
      </c>
    </row>
    <row r="18" spans="1:10" s="106" customFormat="1" ht="16.5">
      <c r="A18" s="58" t="s">
        <v>112</v>
      </c>
      <c r="B18" s="216">
        <v>5226.9856</v>
      </c>
      <c r="C18" s="216">
        <v>10665.91539</v>
      </c>
      <c r="D18" s="55">
        <v>104.05480722962008</v>
      </c>
      <c r="E18" s="55">
        <v>6.129416742452089</v>
      </c>
      <c r="G18" s="216">
        <v>63573.72208000001</v>
      </c>
      <c r="H18" s="216">
        <v>79688.81335000001</v>
      </c>
      <c r="I18" s="216">
        <v>25.348667252361068</v>
      </c>
      <c r="J18" s="55">
        <v>1.7179524819327645</v>
      </c>
    </row>
    <row r="19" spans="1:10" s="106" customFormat="1" ht="16.5">
      <c r="A19" s="56" t="s">
        <v>113</v>
      </c>
      <c r="B19" s="217">
        <v>602.43965</v>
      </c>
      <c r="C19" s="217">
        <v>1761.76658</v>
      </c>
      <c r="D19" s="57">
        <v>192.4386832772378</v>
      </c>
      <c r="E19" s="57">
        <v>1.3065066417629894</v>
      </c>
      <c r="G19" s="217">
        <v>8775.784040000002</v>
      </c>
      <c r="H19" s="217">
        <v>9996.809940000001</v>
      </c>
      <c r="I19" s="217">
        <v>13.913581902592021</v>
      </c>
      <c r="J19" s="57">
        <v>0.13016770679507203</v>
      </c>
    </row>
    <row r="20" spans="1:10" ht="16.5">
      <c r="A20" s="59" t="s">
        <v>114</v>
      </c>
      <c r="B20" s="218">
        <v>0</v>
      </c>
      <c r="C20" s="218">
        <v>0</v>
      </c>
      <c r="D20" s="60" t="s">
        <v>98</v>
      </c>
      <c r="E20" s="60">
        <v>0</v>
      </c>
      <c r="G20" s="218">
        <v>0</v>
      </c>
      <c r="H20" s="218">
        <v>0</v>
      </c>
      <c r="I20" s="218" t="s">
        <v>98</v>
      </c>
      <c r="J20" s="60">
        <v>0</v>
      </c>
    </row>
    <row r="21" spans="1:10" ht="16.5">
      <c r="A21" s="61" t="s">
        <v>115</v>
      </c>
      <c r="B21" s="219">
        <v>158.84958</v>
      </c>
      <c r="C21" s="219">
        <v>705.36</v>
      </c>
      <c r="D21" s="62">
        <v>344.0427226814197</v>
      </c>
      <c r="E21" s="62">
        <v>0.6158914065100524</v>
      </c>
      <c r="G21" s="219">
        <v>3241.23085</v>
      </c>
      <c r="H21" s="219">
        <v>4176.870690000001</v>
      </c>
      <c r="I21" s="219">
        <v>28.866806571336955</v>
      </c>
      <c r="J21" s="62">
        <v>0.09974406960483666</v>
      </c>
    </row>
    <row r="22" spans="1:10" ht="16.5">
      <c r="A22" s="59" t="s">
        <v>116</v>
      </c>
      <c r="B22" s="218">
        <v>443.59006999999997</v>
      </c>
      <c r="C22" s="218">
        <v>1056.40658</v>
      </c>
      <c r="D22" s="60">
        <v>138.1492849918845</v>
      </c>
      <c r="E22" s="60">
        <v>0.6906152352529373</v>
      </c>
      <c r="G22" s="218">
        <v>5534.553190000001</v>
      </c>
      <c r="H22" s="218">
        <v>5819.93925</v>
      </c>
      <c r="I22" s="218">
        <v>5.156442628749924</v>
      </c>
      <c r="J22" s="60">
        <v>0.030423637190235466</v>
      </c>
    </row>
    <row r="23" spans="1:10" s="106" customFormat="1" ht="16.5">
      <c r="A23" s="56" t="s">
        <v>117</v>
      </c>
      <c r="B23" s="217">
        <v>4624.54595</v>
      </c>
      <c r="C23" s="217">
        <v>8904.14881</v>
      </c>
      <c r="D23" s="57">
        <v>92.5410387586267</v>
      </c>
      <c r="E23" s="57">
        <v>4.822910100689101</v>
      </c>
      <c r="G23" s="217">
        <v>54797.93804000001</v>
      </c>
      <c r="H23" s="217">
        <v>69692.00341</v>
      </c>
      <c r="I23" s="217">
        <v>27.179974106193573</v>
      </c>
      <c r="J23" s="57">
        <v>1.5877847751376917</v>
      </c>
    </row>
    <row r="24" spans="1:10" ht="16.5">
      <c r="A24" s="59" t="s">
        <v>118</v>
      </c>
      <c r="B24" s="218">
        <v>2278.2159899999997</v>
      </c>
      <c r="C24" s="218">
        <v>3500.964670000001</v>
      </c>
      <c r="D24" s="60">
        <v>53.67132376241472</v>
      </c>
      <c r="E24" s="60">
        <v>1.3779799556859516</v>
      </c>
      <c r="G24" s="218">
        <v>23759.24741</v>
      </c>
      <c r="H24" s="218">
        <v>33727.72801</v>
      </c>
      <c r="I24" s="218">
        <v>41.95621362907471</v>
      </c>
      <c r="J24" s="60">
        <v>1.06269183965153</v>
      </c>
    </row>
    <row r="25" spans="1:10" ht="16.5">
      <c r="A25" s="61" t="s">
        <v>119</v>
      </c>
      <c r="B25" s="219">
        <v>38.34975</v>
      </c>
      <c r="C25" s="219">
        <v>0.04458</v>
      </c>
      <c r="D25" s="62">
        <v>-99.88375413138286</v>
      </c>
      <c r="E25" s="62">
        <v>-0.04316811567454955</v>
      </c>
      <c r="G25" s="219">
        <v>598.55122</v>
      </c>
      <c r="H25" s="219">
        <v>689.0890099999999</v>
      </c>
      <c r="I25" s="219">
        <v>15.126155786634254</v>
      </c>
      <c r="J25" s="62">
        <v>0.009651798952498725</v>
      </c>
    </row>
    <row r="26" spans="1:10" ht="16.5">
      <c r="A26" s="59" t="s">
        <v>120</v>
      </c>
      <c r="B26" s="218">
        <v>624.50438</v>
      </c>
      <c r="C26" s="218">
        <v>1573.7722099999999</v>
      </c>
      <c r="D26" s="60">
        <v>152.00339027245894</v>
      </c>
      <c r="E26" s="60">
        <v>1.0697799668182815</v>
      </c>
      <c r="G26" s="218">
        <v>8165.64845</v>
      </c>
      <c r="H26" s="218">
        <v>9588.72423</v>
      </c>
      <c r="I26" s="218">
        <v>17.42759057916583</v>
      </c>
      <c r="J26" s="60">
        <v>0.15170727408665832</v>
      </c>
    </row>
    <row r="27" spans="1:10" ht="16.5">
      <c r="A27" s="61" t="s">
        <v>121</v>
      </c>
      <c r="B27" s="219">
        <v>4.762009999999999</v>
      </c>
      <c r="C27" s="219">
        <v>240.08725</v>
      </c>
      <c r="D27" s="62" t="s">
        <v>105</v>
      </c>
      <c r="E27" s="62">
        <v>0.2652004202425191</v>
      </c>
      <c r="G27" s="219">
        <v>1837.76991</v>
      </c>
      <c r="H27" s="219">
        <v>1341.0933200000002</v>
      </c>
      <c r="I27" s="219">
        <v>-27.026048652630287</v>
      </c>
      <c r="J27" s="62">
        <v>-0.05294830579686823</v>
      </c>
    </row>
    <row r="28" spans="1:10" ht="16.5">
      <c r="A28" s="59" t="s">
        <v>122</v>
      </c>
      <c r="B28" s="218">
        <v>136.10761</v>
      </c>
      <c r="C28" s="218">
        <v>164.47509</v>
      </c>
      <c r="D28" s="60">
        <v>20.841949983546115</v>
      </c>
      <c r="E28" s="60">
        <v>0.031968808858842575</v>
      </c>
      <c r="G28" s="218">
        <v>2535.7991399999996</v>
      </c>
      <c r="H28" s="218">
        <v>3998.89154</v>
      </c>
      <c r="I28" s="218">
        <v>57.697487822320205</v>
      </c>
      <c r="J28" s="60">
        <v>0.15597325375104534</v>
      </c>
    </row>
    <row r="29" spans="1:10" ht="16.5">
      <c r="A29" s="61" t="s">
        <v>123</v>
      </c>
      <c r="B29" s="219">
        <v>0</v>
      </c>
      <c r="C29" s="219">
        <v>0</v>
      </c>
      <c r="D29" s="62" t="s">
        <v>98</v>
      </c>
      <c r="E29" s="62">
        <v>0</v>
      </c>
      <c r="G29" s="219">
        <v>0</v>
      </c>
      <c r="H29" s="219">
        <v>0</v>
      </c>
      <c r="I29" s="219" t="s">
        <v>98</v>
      </c>
      <c r="J29" s="62">
        <v>0</v>
      </c>
    </row>
    <row r="30" spans="1:10" ht="16.5">
      <c r="A30" s="59" t="s">
        <v>124</v>
      </c>
      <c r="B30" s="218">
        <v>0</v>
      </c>
      <c r="C30" s="218">
        <v>0</v>
      </c>
      <c r="D30" s="60" t="s">
        <v>98</v>
      </c>
      <c r="E30" s="60">
        <v>0</v>
      </c>
      <c r="G30" s="218">
        <v>0</v>
      </c>
      <c r="H30" s="218">
        <v>0</v>
      </c>
      <c r="I30" s="218" t="s">
        <v>98</v>
      </c>
      <c r="J30" s="60">
        <v>0</v>
      </c>
    </row>
    <row r="31" spans="1:10" ht="16.5">
      <c r="A31" s="61" t="s">
        <v>125</v>
      </c>
      <c r="B31" s="219">
        <v>243.19289999999998</v>
      </c>
      <c r="C31" s="219">
        <v>960.6867199999999</v>
      </c>
      <c r="D31" s="62">
        <v>295.03074308501607</v>
      </c>
      <c r="E31" s="62">
        <v>0.8085816148977915</v>
      </c>
      <c r="G31" s="219">
        <v>1223.21186</v>
      </c>
      <c r="H31" s="219">
        <v>4561.622230000001</v>
      </c>
      <c r="I31" s="219">
        <v>272.92168095884887</v>
      </c>
      <c r="J31" s="62">
        <v>0.3558918956623185</v>
      </c>
    </row>
    <row r="32" spans="1:10" ht="16.5">
      <c r="A32" s="59" t="s">
        <v>126</v>
      </c>
      <c r="B32" s="218">
        <v>1299.4133100000001</v>
      </c>
      <c r="C32" s="218">
        <v>2464.1182900000003</v>
      </c>
      <c r="D32" s="60">
        <v>89.63314220630849</v>
      </c>
      <c r="E32" s="60">
        <v>1.312567449860265</v>
      </c>
      <c r="G32" s="218">
        <v>16677.710049999998</v>
      </c>
      <c r="H32" s="218">
        <v>15784.855070000003</v>
      </c>
      <c r="I32" s="218">
        <v>-5.35358258012163</v>
      </c>
      <c r="J32" s="60">
        <v>-0.09518298116948978</v>
      </c>
    </row>
    <row r="33" spans="1:10" ht="16.5">
      <c r="A33" s="59"/>
      <c r="B33" s="218"/>
      <c r="C33" s="218"/>
      <c r="D33" s="60"/>
      <c r="E33" s="60"/>
      <c r="G33" s="218"/>
      <c r="H33" s="218"/>
      <c r="I33" s="218"/>
      <c r="J33" s="60"/>
    </row>
    <row r="34" spans="1:10" ht="16.5">
      <c r="A34" s="61" t="s">
        <v>127</v>
      </c>
      <c r="B34" s="219">
        <v>31447.28860999999</v>
      </c>
      <c r="C34" s="219">
        <v>16472.198769999988</v>
      </c>
      <c r="D34" s="62">
        <v>-47.61965340070062</v>
      </c>
      <c r="E34" s="62">
        <v>-16.87621828724143</v>
      </c>
      <c r="G34" s="219">
        <v>382944.6329</v>
      </c>
      <c r="H34" s="219">
        <v>490967.7151299998</v>
      </c>
      <c r="I34" s="219">
        <v>28.20853798418643</v>
      </c>
      <c r="J34" s="62">
        <v>11.515821977907741</v>
      </c>
    </row>
    <row r="35" spans="1:10" ht="16.5">
      <c r="A35" s="59" t="s">
        <v>128</v>
      </c>
      <c r="B35" s="218">
        <v>3.82549</v>
      </c>
      <c r="C35" s="218">
        <v>79.1575</v>
      </c>
      <c r="D35" s="60" t="s">
        <v>105</v>
      </c>
      <c r="E35" s="60">
        <v>0.08489561387343597</v>
      </c>
      <c r="G35" s="218">
        <v>53.46158</v>
      </c>
      <c r="H35" s="218">
        <v>591.0168999999999</v>
      </c>
      <c r="I35" s="218" t="s">
        <v>105</v>
      </c>
      <c r="J35" s="60">
        <v>0.05730619086777043</v>
      </c>
    </row>
    <row r="36" spans="1:10" ht="16.5">
      <c r="A36" s="61" t="s">
        <v>129</v>
      </c>
      <c r="B36" s="219">
        <v>5.050770000000001</v>
      </c>
      <c r="C36" s="219">
        <v>320.95653</v>
      </c>
      <c r="D36" s="62" t="s">
        <v>105</v>
      </c>
      <c r="E36" s="62">
        <v>0.3560108567573643</v>
      </c>
      <c r="G36" s="219">
        <v>3516.9133199999997</v>
      </c>
      <c r="H36" s="219">
        <v>3312.846829999999</v>
      </c>
      <c r="I36" s="219">
        <v>-5.802431604996183</v>
      </c>
      <c r="J36" s="62">
        <v>-0.02175454839821138</v>
      </c>
    </row>
    <row r="37" spans="1:10" ht="16.5">
      <c r="A37" s="59"/>
      <c r="B37" s="218"/>
      <c r="C37" s="218"/>
      <c r="D37" s="60"/>
      <c r="E37" s="60"/>
      <c r="G37" s="218"/>
      <c r="H37" s="218"/>
      <c r="I37" s="218"/>
      <c r="J37" s="60"/>
    </row>
    <row r="38" spans="1:10" ht="16.5">
      <c r="A38" s="56" t="s">
        <v>130</v>
      </c>
      <c r="B38" s="217">
        <v>16637.9361</v>
      </c>
      <c r="C38" s="217">
        <v>29956.231910000006</v>
      </c>
      <c r="D38" s="57">
        <v>80.04776391706426</v>
      </c>
      <c r="E38" s="57">
        <v>15.0090897420361</v>
      </c>
      <c r="G38" s="217">
        <v>190494.20542999997</v>
      </c>
      <c r="H38" s="217">
        <v>275187.518512</v>
      </c>
      <c r="I38" s="217">
        <v>44.45978442799503</v>
      </c>
      <c r="J38" s="57">
        <v>9.028747338415203</v>
      </c>
    </row>
    <row r="39" spans="1:10" s="106" customFormat="1" ht="16.5">
      <c r="A39" s="59" t="s">
        <v>131</v>
      </c>
      <c r="B39" s="218">
        <v>10101.584939999997</v>
      </c>
      <c r="C39" s="218">
        <v>8099.162720000004</v>
      </c>
      <c r="D39" s="60">
        <v>-19.82285187813303</v>
      </c>
      <c r="E39" s="60">
        <v>-2.2566351754149117</v>
      </c>
      <c r="G39" s="218">
        <v>62573.46379</v>
      </c>
      <c r="H39" s="218">
        <v>101983.99252999996</v>
      </c>
      <c r="I39" s="218">
        <v>62.98281468365548</v>
      </c>
      <c r="J39" s="60">
        <v>4.201367186123636</v>
      </c>
    </row>
    <row r="40" spans="1:10" ht="16.5">
      <c r="A40" s="61" t="s">
        <v>135</v>
      </c>
      <c r="B40" s="219">
        <v>1588.61799</v>
      </c>
      <c r="C40" s="219">
        <v>6581.97169</v>
      </c>
      <c r="D40" s="62">
        <v>314.32060642848444</v>
      </c>
      <c r="E40" s="62">
        <v>5.627273554080038</v>
      </c>
      <c r="G40" s="219">
        <v>24820.180989999993</v>
      </c>
      <c r="H40" s="219">
        <v>39917.07688</v>
      </c>
      <c r="I40" s="219">
        <v>60.82508381418539</v>
      </c>
      <c r="J40" s="62">
        <v>1.6094075627103823</v>
      </c>
    </row>
    <row r="41" spans="1:10" ht="16.5">
      <c r="A41" s="59" t="s">
        <v>137</v>
      </c>
      <c r="B41" s="218">
        <v>316.52867999999995</v>
      </c>
      <c r="C41" s="218">
        <v>366.47449</v>
      </c>
      <c r="D41" s="60">
        <v>15.779236813548803</v>
      </c>
      <c r="E41" s="60">
        <v>0.056286566631582005</v>
      </c>
      <c r="G41" s="218">
        <v>5143.48674</v>
      </c>
      <c r="H41" s="218">
        <v>6002.878709999999</v>
      </c>
      <c r="I41" s="218">
        <v>16.708353952128576</v>
      </c>
      <c r="J41" s="60">
        <v>0.09161565039119915</v>
      </c>
    </row>
    <row r="42" spans="1:10" ht="16.5">
      <c r="A42" s="61" t="s">
        <v>132</v>
      </c>
      <c r="B42" s="219">
        <v>1632.8098699999994</v>
      </c>
      <c r="C42" s="219">
        <v>7718.357609999998</v>
      </c>
      <c r="D42" s="62">
        <v>372.7040025793084</v>
      </c>
      <c r="E42" s="62">
        <v>6.858124602587942</v>
      </c>
      <c r="G42" s="219">
        <v>42582.95131999999</v>
      </c>
      <c r="H42" s="219">
        <v>59119.636230000004</v>
      </c>
      <c r="I42" s="219">
        <v>38.83405071135406</v>
      </c>
      <c r="J42" s="62">
        <v>1.7628965550422606</v>
      </c>
    </row>
    <row r="43" spans="1:10" ht="16.5">
      <c r="A43" s="59" t="s">
        <v>133</v>
      </c>
      <c r="B43" s="218">
        <v>1330.5232399999998</v>
      </c>
      <c r="C43" s="218">
        <v>2607.18428</v>
      </c>
      <c r="D43" s="60">
        <v>95.95180314174749</v>
      </c>
      <c r="E43" s="60">
        <v>1.43873663664489</v>
      </c>
      <c r="G43" s="218">
        <v>17084.19625</v>
      </c>
      <c r="H43" s="218">
        <v>20110.508420000002</v>
      </c>
      <c r="I43" s="218">
        <v>17.714103290050897</v>
      </c>
      <c r="J43" s="60">
        <v>0.3226206055210776</v>
      </c>
    </row>
    <row r="44" spans="1:10" ht="16.5">
      <c r="A44" s="61" t="s">
        <v>136</v>
      </c>
      <c r="B44" s="219">
        <v>502.7520299999999</v>
      </c>
      <c r="C44" s="219">
        <v>2096.60136</v>
      </c>
      <c r="D44" s="62">
        <v>317.0249416993902</v>
      </c>
      <c r="E44" s="62">
        <v>1.7961928440793584</v>
      </c>
      <c r="G44" s="219">
        <v>10185.54559</v>
      </c>
      <c r="H44" s="219">
        <v>18072.878452</v>
      </c>
      <c r="I44" s="219">
        <v>77.43652799260605</v>
      </c>
      <c r="J44" s="62">
        <v>0.840830674743225</v>
      </c>
    </row>
    <row r="45" spans="1:10" ht="16.5">
      <c r="A45" s="59" t="s">
        <v>151</v>
      </c>
      <c r="B45" s="218">
        <v>7.8891599999999995</v>
      </c>
      <c r="C45" s="218">
        <v>17.29227</v>
      </c>
      <c r="D45" s="60">
        <v>119.19025599683617</v>
      </c>
      <c r="E45" s="60">
        <v>0.010596860428514312</v>
      </c>
      <c r="G45" s="218">
        <v>564.6338099999999</v>
      </c>
      <c r="H45" s="218">
        <v>1438.6132</v>
      </c>
      <c r="I45" s="218">
        <v>154.7869388126085</v>
      </c>
      <c r="J45" s="60">
        <v>0.09317074517621292</v>
      </c>
    </row>
    <row r="46" spans="1:10" ht="16.5">
      <c r="A46" s="61" t="s">
        <v>152</v>
      </c>
      <c r="B46" s="219">
        <v>13.61825</v>
      </c>
      <c r="C46" s="219">
        <v>57.35059</v>
      </c>
      <c r="D46" s="62">
        <v>321.13039487452494</v>
      </c>
      <c r="E46" s="62">
        <v>0.049284279689627536</v>
      </c>
      <c r="G46" s="219">
        <v>28.996209999999998</v>
      </c>
      <c r="H46" s="219">
        <v>711.57867</v>
      </c>
      <c r="I46" s="219" t="s">
        <v>105</v>
      </c>
      <c r="J46" s="62">
        <v>0.07276683771960864</v>
      </c>
    </row>
    <row r="47" spans="1:10" ht="16.5">
      <c r="A47" s="59" t="s">
        <v>138</v>
      </c>
      <c r="B47" s="218">
        <v>83.17907</v>
      </c>
      <c r="C47" s="218">
        <v>119.00959</v>
      </c>
      <c r="D47" s="60">
        <v>43.07636524428562</v>
      </c>
      <c r="E47" s="60">
        <v>0.040379302116118045</v>
      </c>
      <c r="G47" s="218">
        <v>975.9984699999998</v>
      </c>
      <c r="H47" s="218">
        <v>1123.45575</v>
      </c>
      <c r="I47" s="218">
        <v>15.108351553051147</v>
      </c>
      <c r="J47" s="60">
        <v>0.015719712405640945</v>
      </c>
    </row>
    <row r="48" spans="1:10" ht="16.5">
      <c r="A48" s="61" t="s">
        <v>153</v>
      </c>
      <c r="B48" s="219">
        <v>94.48732</v>
      </c>
      <c r="C48" s="219">
        <v>91.57223</v>
      </c>
      <c r="D48" s="62">
        <v>-3.0851652899034465</v>
      </c>
      <c r="E48" s="62">
        <v>-0.0032851686161873795</v>
      </c>
      <c r="G48" s="219">
        <v>982.3422599999999</v>
      </c>
      <c r="H48" s="219">
        <v>2104.36055</v>
      </c>
      <c r="I48" s="219">
        <v>114.21867262434584</v>
      </c>
      <c r="J48" s="62">
        <v>0.11961298101164625</v>
      </c>
    </row>
    <row r="49" spans="1:10" ht="16.5">
      <c r="A49" s="59" t="s">
        <v>154</v>
      </c>
      <c r="B49" s="218">
        <v>0.24359</v>
      </c>
      <c r="C49" s="218">
        <v>0.04517</v>
      </c>
      <c r="D49" s="60">
        <v>-81.45654583521491</v>
      </c>
      <c r="E49" s="60">
        <v>-0.00022360995949487032</v>
      </c>
      <c r="G49" s="218">
        <v>73.15845999999999</v>
      </c>
      <c r="H49" s="218">
        <v>537.8619500000001</v>
      </c>
      <c r="I49" s="218">
        <v>635.2013013942613</v>
      </c>
      <c r="J49" s="60">
        <v>0.049539807167863326</v>
      </c>
    </row>
    <row r="50" spans="1:10" ht="16.5">
      <c r="A50" s="61" t="s">
        <v>134</v>
      </c>
      <c r="B50" s="219">
        <v>595.4563100000001</v>
      </c>
      <c r="C50" s="219">
        <v>397.41206</v>
      </c>
      <c r="D50" s="62">
        <v>-33.25924113559231</v>
      </c>
      <c r="E50" s="62">
        <v>-0.2231865070088298</v>
      </c>
      <c r="G50" s="219">
        <v>6196.48585</v>
      </c>
      <c r="H50" s="219">
        <v>10243.195240000001</v>
      </c>
      <c r="I50" s="219">
        <v>65.30652192161466</v>
      </c>
      <c r="J50" s="62">
        <v>0.4314002523307535</v>
      </c>
    </row>
    <row r="51" spans="1:10" ht="16.5">
      <c r="A51" s="59" t="s">
        <v>139</v>
      </c>
      <c r="B51" s="218">
        <v>100.52340999999996</v>
      </c>
      <c r="C51" s="218">
        <v>834.79594</v>
      </c>
      <c r="D51" s="60">
        <v>730.4492853953127</v>
      </c>
      <c r="E51" s="60">
        <v>0.8274904278373952</v>
      </c>
      <c r="G51" s="218">
        <v>14972.466140000002</v>
      </c>
      <c r="H51" s="218">
        <v>6949.287030000001</v>
      </c>
      <c r="I51" s="218">
        <v>-53.58622310432555</v>
      </c>
      <c r="J51" s="60">
        <v>-0.855312590793388</v>
      </c>
    </row>
    <row r="52" spans="1:10" ht="16.5">
      <c r="A52" s="61" t="s">
        <v>155</v>
      </c>
      <c r="B52" s="219">
        <v>269.7222400000028</v>
      </c>
      <c r="C52" s="219">
        <v>969.001909999999</v>
      </c>
      <c r="D52" s="62">
        <v>259.2591808521199</v>
      </c>
      <c r="E52" s="62">
        <v>0.7880551289400538</v>
      </c>
      <c r="G52" s="219">
        <v>4310.299549999967</v>
      </c>
      <c r="H52" s="219">
        <v>6872.19490000006</v>
      </c>
      <c r="I52" s="219">
        <v>59.436596465786536</v>
      </c>
      <c r="J52" s="62">
        <v>0.2731113588650912</v>
      </c>
    </row>
    <row r="53" spans="1:10" ht="16.5">
      <c r="A53" s="59"/>
      <c r="B53" s="218"/>
      <c r="C53" s="218"/>
      <c r="D53" s="60"/>
      <c r="E53" s="60"/>
      <c r="G53" s="218"/>
      <c r="H53" s="218"/>
      <c r="I53" s="218"/>
      <c r="J53" s="60"/>
    </row>
    <row r="54" spans="1:10" ht="16.5">
      <c r="A54" s="61" t="s">
        <v>140</v>
      </c>
      <c r="B54" s="219">
        <v>2541.351360000001</v>
      </c>
      <c r="C54" s="219">
        <v>14938.586640000001</v>
      </c>
      <c r="D54" s="62">
        <v>487.82059321384014</v>
      </c>
      <c r="E54" s="62">
        <v>13.971098068789322</v>
      </c>
      <c r="G54" s="219">
        <v>24693.806849999997</v>
      </c>
      <c r="H54" s="219">
        <v>145301.84782999998</v>
      </c>
      <c r="I54" s="219">
        <v>488.4141263136186</v>
      </c>
      <c r="J54" s="62">
        <v>12.857443986579389</v>
      </c>
    </row>
    <row r="55" spans="1:10" ht="16.5">
      <c r="A55" s="59" t="s">
        <v>196</v>
      </c>
      <c r="B55" s="218">
        <v>380.95373</v>
      </c>
      <c r="C55" s="218">
        <v>3288.15004</v>
      </c>
      <c r="D55" s="60">
        <v>763.1363289184751</v>
      </c>
      <c r="E55" s="60">
        <v>3.276272800739524</v>
      </c>
      <c r="G55" s="218">
        <v>20780.36092</v>
      </c>
      <c r="H55" s="218">
        <v>41501.7061</v>
      </c>
      <c r="I55" s="218">
        <v>99.71600233399607</v>
      </c>
      <c r="J55" s="60">
        <v>2.209003088132465</v>
      </c>
    </row>
    <row r="56" spans="1:10" ht="16.5">
      <c r="A56" s="61" t="s">
        <v>141</v>
      </c>
      <c r="B56" s="219">
        <v>23583.81182999998</v>
      </c>
      <c r="C56" s="219">
        <v>18893.5707</v>
      </c>
      <c r="D56" s="62">
        <v>-19.887544743864183</v>
      </c>
      <c r="E56" s="62">
        <v>-5.285680017641722</v>
      </c>
      <c r="G56" s="219">
        <v>159076.04493999996</v>
      </c>
      <c r="H56" s="219">
        <v>193654.91684999998</v>
      </c>
      <c r="I56" s="219">
        <v>21.73732187209105</v>
      </c>
      <c r="J56" s="62">
        <v>3.6862874571990973</v>
      </c>
    </row>
    <row r="57" spans="1:10" ht="16.5">
      <c r="A57" s="59" t="s">
        <v>156</v>
      </c>
      <c r="B57" s="218">
        <v>0</v>
      </c>
      <c r="C57" s="218">
        <v>43992.725869999995</v>
      </c>
      <c r="D57" s="60" t="s">
        <v>98</v>
      </c>
      <c r="E57" s="60">
        <v>49.57772225511356</v>
      </c>
      <c r="G57" s="218">
        <v>789.3020900000001</v>
      </c>
      <c r="H57" s="218">
        <v>109341.07115999999</v>
      </c>
      <c r="I57" s="218" t="s">
        <v>105</v>
      </c>
      <c r="J57" s="60">
        <v>11.572182742716713</v>
      </c>
    </row>
    <row r="58" spans="1:10" ht="16.5">
      <c r="A58" s="61" t="s">
        <v>213</v>
      </c>
      <c r="B58" s="219">
        <v>2572.54179</v>
      </c>
      <c r="C58" s="219">
        <v>62.17255</v>
      </c>
      <c r="D58" s="62">
        <v>-97.58322487736925</v>
      </c>
      <c r="E58" s="62">
        <v>-2.8290674532485056</v>
      </c>
      <c r="G58" s="219">
        <v>2572.54179</v>
      </c>
      <c r="H58" s="219">
        <v>62.17255</v>
      </c>
      <c r="I58" s="219">
        <v>-97.58322487736925</v>
      </c>
      <c r="J58" s="62">
        <v>-0.2676184077501453</v>
      </c>
    </row>
    <row r="59" spans="1:10" ht="16.5">
      <c r="A59" s="59"/>
      <c r="B59" s="218"/>
      <c r="C59" s="218"/>
      <c r="D59" s="60"/>
      <c r="E59" s="60"/>
      <c r="G59" s="218"/>
      <c r="H59" s="218"/>
      <c r="I59" s="218"/>
      <c r="J59" s="60"/>
    </row>
    <row r="60" spans="1:10" ht="17.25" thickBot="1">
      <c r="A60" s="171" t="s">
        <v>142</v>
      </c>
      <c r="B60" s="220">
        <v>6335.121649999994</v>
      </c>
      <c r="C60" s="220">
        <v>16279.721010000067</v>
      </c>
      <c r="D60" s="172">
        <v>156.97566533706708</v>
      </c>
      <c r="E60" s="172">
        <v>11.207093337780112</v>
      </c>
      <c r="F60" s="184"/>
      <c r="G60" s="220">
        <v>89545.57904</v>
      </c>
      <c r="H60" s="220">
        <v>148647.88278000063</v>
      </c>
      <c r="I60" s="220">
        <v>66.00248094168862</v>
      </c>
      <c r="J60" s="172">
        <v>6.3006127422372495</v>
      </c>
    </row>
    <row r="61" spans="1:5" ht="16.5">
      <c r="A61" s="98" t="s">
        <v>53</v>
      </c>
      <c r="B61" s="107"/>
      <c r="C61" s="108"/>
      <c r="D61" s="108"/>
      <c r="E61" s="108"/>
    </row>
    <row r="62" spans="1:5" ht="16.5">
      <c r="A62" s="309" t="s">
        <v>50</v>
      </c>
      <c r="B62" s="309"/>
      <c r="C62" s="309"/>
      <c r="D62" s="309"/>
      <c r="E62" s="309"/>
    </row>
    <row r="63" ht="16.5">
      <c r="A63" s="119" t="s">
        <v>25</v>
      </c>
    </row>
    <row r="64" ht="16.5">
      <c r="A64" s="119" t="s">
        <v>26</v>
      </c>
    </row>
    <row r="65" ht="16.5">
      <c r="A65" s="120" t="s">
        <v>47</v>
      </c>
    </row>
  </sheetData>
  <sheetProtection/>
  <mergeCells count="8">
    <mergeCell ref="G13:J13"/>
    <mergeCell ref="G14:J14"/>
    <mergeCell ref="A6:J7"/>
    <mergeCell ref="A8:J11"/>
    <mergeCell ref="A62:E62"/>
    <mergeCell ref="B13:E13"/>
    <mergeCell ref="A14:A15"/>
    <mergeCell ref="B14:E1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M29"/>
  <sheetViews>
    <sheetView zoomScalePageLayoutView="0" workbookViewId="0" topLeftCell="A11">
      <selection activeCell="N17" sqref="N17"/>
    </sheetView>
  </sheetViews>
  <sheetFormatPr defaultColWidth="11.421875" defaultRowHeight="15"/>
  <cols>
    <col min="1" max="1" width="12.57421875" style="92" customWidth="1"/>
    <col min="2" max="2" width="40.7109375" style="92" customWidth="1"/>
    <col min="3" max="4" width="11.57421875" style="92" bestFit="1" customWidth="1"/>
    <col min="5" max="5" width="11.00390625" style="92" customWidth="1"/>
    <col min="6" max="6" width="13.00390625" style="92" customWidth="1"/>
    <col min="7" max="7" width="15.00390625" style="92" customWidth="1"/>
    <col min="8" max="8" width="2.140625" style="92" customWidth="1"/>
    <col min="9" max="16384" width="11.421875" style="92" customWidth="1"/>
  </cols>
  <sheetData>
    <row r="1" ht="16.5"/>
    <row r="2" ht="16.5"/>
    <row r="3" ht="16.5"/>
    <row r="4" ht="8.25" customHeight="1"/>
    <row r="5" ht="16.5"/>
    <row r="6" spans="1:13" ht="16.5" customHeight="1">
      <c r="A6" s="306" t="s">
        <v>6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</row>
    <row r="7" spans="1:13" ht="16.5" customHeight="1">
      <c r="A7" s="306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</row>
    <row r="8" spans="1:13" ht="16.5" customHeight="1">
      <c r="A8" s="307" t="s">
        <v>214</v>
      </c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</row>
    <row r="9" spans="1:13" ht="16.5">
      <c r="A9" s="307"/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</row>
    <row r="10" spans="1:13" ht="16.5">
      <c r="A10" s="307"/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</row>
    <row r="11" spans="1:13" ht="16.5">
      <c r="A11" s="307"/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</row>
    <row r="12" spans="1:7" ht="17.25" thickBot="1">
      <c r="A12" s="95"/>
      <c r="B12" s="95"/>
      <c r="C12" s="112"/>
      <c r="D12" s="112"/>
      <c r="E12" s="112"/>
      <c r="F12" s="112"/>
      <c r="G12" s="112"/>
    </row>
    <row r="13" spans="1:13" ht="17.25" thickBot="1">
      <c r="A13" s="78"/>
      <c r="B13" s="78"/>
      <c r="C13" s="317" t="s">
        <v>201</v>
      </c>
      <c r="D13" s="317"/>
      <c r="E13" s="317"/>
      <c r="F13" s="317"/>
      <c r="G13" s="317"/>
      <c r="H13" s="185"/>
      <c r="I13" s="317" t="s">
        <v>202</v>
      </c>
      <c r="J13" s="317"/>
      <c r="K13" s="317"/>
      <c r="L13" s="317"/>
      <c r="M13" s="317"/>
    </row>
    <row r="14" spans="1:13" ht="15.75" customHeight="1" thickBot="1">
      <c r="A14" s="325" t="s">
        <v>16</v>
      </c>
      <c r="B14" s="326" t="s">
        <v>17</v>
      </c>
      <c r="C14" s="317" t="s">
        <v>21</v>
      </c>
      <c r="D14" s="317"/>
      <c r="E14" s="317"/>
      <c r="F14" s="317"/>
      <c r="G14" s="320" t="s">
        <v>61</v>
      </c>
      <c r="I14" s="317" t="s">
        <v>21</v>
      </c>
      <c r="J14" s="317"/>
      <c r="K14" s="317"/>
      <c r="L14" s="317"/>
      <c r="M14" s="320" t="s">
        <v>61</v>
      </c>
    </row>
    <row r="15" spans="1:13" ht="24.75" thickBot="1">
      <c r="A15" s="319"/>
      <c r="B15" s="327"/>
      <c r="C15" s="269">
        <v>2020</v>
      </c>
      <c r="D15" s="269">
        <v>2021</v>
      </c>
      <c r="E15" s="27" t="s">
        <v>2</v>
      </c>
      <c r="F15" s="27" t="s">
        <v>3</v>
      </c>
      <c r="G15" s="321"/>
      <c r="I15" s="269">
        <v>2020</v>
      </c>
      <c r="J15" s="269">
        <v>2021</v>
      </c>
      <c r="K15" s="27" t="s">
        <v>2</v>
      </c>
      <c r="L15" s="27" t="s">
        <v>3</v>
      </c>
      <c r="M15" s="321"/>
    </row>
    <row r="16" spans="1:13" s="106" customFormat="1" ht="16.5">
      <c r="A16" s="284"/>
      <c r="B16" s="68" t="s">
        <v>18</v>
      </c>
      <c r="C16" s="156">
        <v>88734.86692999993</v>
      </c>
      <c r="D16" s="156">
        <v>154949.38691000018</v>
      </c>
      <c r="E16" s="64">
        <v>74.62063365941005</v>
      </c>
      <c r="F16" s="64">
        <v>74.62063365941005</v>
      </c>
      <c r="G16" s="64">
        <v>100</v>
      </c>
      <c r="I16" s="156">
        <v>938039.410600002</v>
      </c>
      <c r="J16" s="156">
        <v>1488257.5079920024</v>
      </c>
      <c r="K16" s="64">
        <v>58.65618130479848</v>
      </c>
      <c r="L16" s="64">
        <v>58.656181304798494</v>
      </c>
      <c r="M16" s="64">
        <v>100</v>
      </c>
    </row>
    <row r="17" spans="1:13" ht="36">
      <c r="A17" s="285" t="s">
        <v>162</v>
      </c>
      <c r="B17" s="221" t="s">
        <v>143</v>
      </c>
      <c r="C17" s="164">
        <v>68989.01251999993</v>
      </c>
      <c r="D17" s="164">
        <v>127400.42457000013</v>
      </c>
      <c r="E17" s="65">
        <v>84.66770274913952</v>
      </c>
      <c r="F17" s="65">
        <v>65.82689992207807</v>
      </c>
      <c r="G17" s="65">
        <v>82.2206703173331</v>
      </c>
      <c r="I17" s="291">
        <v>674064.5163200028</v>
      </c>
      <c r="J17" s="292">
        <v>1193566.9844000023</v>
      </c>
      <c r="K17" s="164">
        <v>77.07014024654175</v>
      </c>
      <c r="L17" s="164">
        <v>55.38173153596051</v>
      </c>
      <c r="M17" s="65">
        <v>80.19895602679642</v>
      </c>
    </row>
    <row r="18" spans="1:13" ht="36">
      <c r="A18" s="286" t="s">
        <v>167</v>
      </c>
      <c r="B18" s="283" t="s">
        <v>144</v>
      </c>
      <c r="C18" s="163">
        <v>16512.21556999999</v>
      </c>
      <c r="D18" s="163">
        <v>25204.24905000002</v>
      </c>
      <c r="E18" s="66">
        <v>52.64001940352596</v>
      </c>
      <c r="F18" s="66">
        <v>9.795510807332247</v>
      </c>
      <c r="G18" s="66">
        <v>16.2661173126419</v>
      </c>
      <c r="H18" s="222"/>
      <c r="I18" s="293">
        <v>246934.07831999913</v>
      </c>
      <c r="J18" s="294">
        <v>276015.823392</v>
      </c>
      <c r="K18" s="163">
        <v>11.777129049929735</v>
      </c>
      <c r="L18" s="163">
        <v>3.1002690018534707</v>
      </c>
      <c r="M18" s="66">
        <v>18.54624095022427</v>
      </c>
    </row>
    <row r="19" spans="1:13" ht="24">
      <c r="A19" s="285" t="s">
        <v>166</v>
      </c>
      <c r="B19" s="221" t="s">
        <v>148</v>
      </c>
      <c r="C19" s="164">
        <v>120.03234</v>
      </c>
      <c r="D19" s="164">
        <v>341.92956000000015</v>
      </c>
      <c r="E19" s="65">
        <v>184.8645290094321</v>
      </c>
      <c r="F19" s="65">
        <v>0.25006767652567474</v>
      </c>
      <c r="G19" s="65">
        <v>0.22067177342147493</v>
      </c>
      <c r="H19" s="222"/>
      <c r="I19" s="291">
        <v>1199.9168200000001</v>
      </c>
      <c r="J19" s="292">
        <v>1487.864950000003</v>
      </c>
      <c r="K19" s="164">
        <v>23.997340915681377</v>
      </c>
      <c r="L19" s="164">
        <v>0.030696805139116864</v>
      </c>
      <c r="M19" s="65">
        <v>0.09997362297922965</v>
      </c>
    </row>
    <row r="20" spans="1:13" ht="36">
      <c r="A20" s="286">
        <v>121</v>
      </c>
      <c r="B20" s="283" t="s">
        <v>215</v>
      </c>
      <c r="C20" s="163">
        <v>0</v>
      </c>
      <c r="D20" s="163">
        <v>0</v>
      </c>
      <c r="E20" s="66" t="s">
        <v>98</v>
      </c>
      <c r="F20" s="66">
        <v>0</v>
      </c>
      <c r="G20" s="66">
        <v>0</v>
      </c>
      <c r="I20" s="286">
        <v>0</v>
      </c>
      <c r="J20" s="283">
        <v>0</v>
      </c>
      <c r="K20" s="163" t="s">
        <v>98</v>
      </c>
      <c r="L20" s="163">
        <v>0</v>
      </c>
      <c r="M20" s="66">
        <v>0</v>
      </c>
    </row>
    <row r="21" spans="1:13" ht="45" customHeight="1">
      <c r="A21" s="285" t="s">
        <v>165</v>
      </c>
      <c r="B21" s="221" t="s">
        <v>147</v>
      </c>
      <c r="C21" s="164">
        <v>6.428660000000001</v>
      </c>
      <c r="D21" s="164">
        <v>5.00767</v>
      </c>
      <c r="E21" s="65">
        <v>-22.10398434510459</v>
      </c>
      <c r="F21" s="65">
        <v>-0.001601388551268098</v>
      </c>
      <c r="G21" s="65">
        <v>0.003231810141274469</v>
      </c>
      <c r="H21" s="222"/>
      <c r="I21" s="291">
        <v>65.87647</v>
      </c>
      <c r="J21" s="292">
        <v>53.92774000000001</v>
      </c>
      <c r="K21" s="164">
        <v>-18.138084812376853</v>
      </c>
      <c r="L21" s="164">
        <v>-0.0012737982930117163</v>
      </c>
      <c r="M21" s="65">
        <v>0.003623548996756669</v>
      </c>
    </row>
    <row r="22" spans="1:13" ht="36">
      <c r="A22" s="286" t="s">
        <v>164</v>
      </c>
      <c r="B22" s="283" t="s">
        <v>146</v>
      </c>
      <c r="C22" s="163">
        <v>130.45177999999999</v>
      </c>
      <c r="D22" s="163">
        <v>0</v>
      </c>
      <c r="E22" s="66">
        <v>-100</v>
      </c>
      <c r="F22" s="66">
        <v>-0.14701298882085345</v>
      </c>
      <c r="G22" s="66">
        <v>0</v>
      </c>
      <c r="I22" s="293">
        <v>159.64141999999998</v>
      </c>
      <c r="J22" s="294">
        <v>0.14096</v>
      </c>
      <c r="K22" s="163">
        <v>-99.91170211339889</v>
      </c>
      <c r="L22" s="163">
        <v>-0.017003599017015505</v>
      </c>
      <c r="M22" s="66">
        <v>9.47147917904255E-06</v>
      </c>
    </row>
    <row r="23" spans="1:13" ht="24">
      <c r="A23" s="287" t="s">
        <v>163</v>
      </c>
      <c r="B23" s="288" t="s">
        <v>145</v>
      </c>
      <c r="C23" s="289">
        <v>2976.726059999999</v>
      </c>
      <c r="D23" s="289">
        <v>1997.7760600000008</v>
      </c>
      <c r="E23" s="290">
        <v>-32.8868018174302</v>
      </c>
      <c r="F23" s="290">
        <v>-1.1032303691538303</v>
      </c>
      <c r="G23" s="290">
        <v>1.289308786462238</v>
      </c>
      <c r="H23" s="261"/>
      <c r="I23" s="295">
        <v>15615.381250000026</v>
      </c>
      <c r="J23" s="296">
        <v>17132.766549999986</v>
      </c>
      <c r="K23" s="289">
        <v>9.717247857780986</v>
      </c>
      <c r="L23" s="289">
        <v>0.16176135915540996</v>
      </c>
      <c r="M23" s="290">
        <v>1.1511963795241311</v>
      </c>
    </row>
    <row r="24" spans="1:7" ht="16.5">
      <c r="A24" s="98" t="s">
        <v>53</v>
      </c>
      <c r="B24" s="107"/>
      <c r="C24" s="108"/>
      <c r="D24" s="108"/>
      <c r="E24" s="108"/>
      <c r="F24" s="114"/>
      <c r="G24" s="114"/>
    </row>
    <row r="25" spans="1:7" ht="16.5">
      <c r="A25" s="309" t="s">
        <v>50</v>
      </c>
      <c r="B25" s="309"/>
      <c r="C25" s="309"/>
      <c r="D25" s="309"/>
      <c r="E25" s="309"/>
      <c r="F25" s="111"/>
      <c r="G25" s="111"/>
    </row>
    <row r="26" spans="1:7" ht="16.5">
      <c r="A26" s="119" t="s">
        <v>25</v>
      </c>
      <c r="B26" s="111"/>
      <c r="C26" s="97"/>
      <c r="D26" s="97"/>
      <c r="E26" s="111"/>
      <c r="F26" s="111"/>
      <c r="G26" s="111"/>
    </row>
    <row r="27" spans="1:7" ht="16.5">
      <c r="A27" s="119" t="s">
        <v>26</v>
      </c>
      <c r="C27" s="97"/>
      <c r="D27" s="97"/>
      <c r="E27" s="97"/>
      <c r="F27" s="97"/>
      <c r="G27" s="97"/>
    </row>
    <row r="28" spans="1:5" ht="16.5">
      <c r="A28" s="120" t="s">
        <v>47</v>
      </c>
      <c r="B28" s="107"/>
      <c r="C28" s="108"/>
      <c r="D28" s="108"/>
      <c r="E28" s="108"/>
    </row>
    <row r="29" spans="1:5" ht="16.5">
      <c r="A29" s="309"/>
      <c r="B29" s="309"/>
      <c r="C29" s="309"/>
      <c r="D29" s="309"/>
      <c r="E29" s="309"/>
    </row>
  </sheetData>
  <sheetProtection/>
  <mergeCells count="12">
    <mergeCell ref="C14:F14"/>
    <mergeCell ref="G14:G15"/>
    <mergeCell ref="A29:E29"/>
    <mergeCell ref="A25:E25"/>
    <mergeCell ref="I13:M13"/>
    <mergeCell ref="I14:L14"/>
    <mergeCell ref="M14:M15"/>
    <mergeCell ref="A6:M7"/>
    <mergeCell ref="A8:M11"/>
    <mergeCell ref="C13:G13"/>
    <mergeCell ref="A14:A15"/>
    <mergeCell ref="B14:B1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6:M27"/>
  <sheetViews>
    <sheetView zoomScale="85" zoomScaleNormal="85" zoomScalePageLayoutView="0" workbookViewId="0" topLeftCell="A2">
      <selection activeCell="P20" sqref="P20"/>
    </sheetView>
  </sheetViews>
  <sheetFormatPr defaultColWidth="11.421875" defaultRowHeight="15"/>
  <cols>
    <col min="1" max="1" width="12.57421875" style="92" customWidth="1"/>
    <col min="2" max="2" width="72.00390625" style="92" customWidth="1"/>
    <col min="3" max="3" width="12.28125" style="92" bestFit="1" customWidth="1"/>
    <col min="4" max="4" width="12.8515625" style="92" bestFit="1" customWidth="1"/>
    <col min="5" max="5" width="11.00390625" style="92" customWidth="1"/>
    <col min="6" max="6" width="17.421875" style="92" customWidth="1"/>
    <col min="7" max="7" width="2.7109375" style="92" customWidth="1"/>
    <col min="8" max="8" width="11.140625" style="92" customWidth="1"/>
    <col min="9" max="9" width="59.8515625" style="92" customWidth="1"/>
    <col min="10" max="10" width="12.8515625" style="92" bestFit="1" customWidth="1"/>
    <col min="11" max="11" width="12.57421875" style="92" bestFit="1" customWidth="1"/>
    <col min="12" max="12" width="11.421875" style="92" customWidth="1"/>
    <col min="13" max="13" width="13.7109375" style="92" customWidth="1"/>
    <col min="14" max="16384" width="11.421875" style="92" customWidth="1"/>
  </cols>
  <sheetData>
    <row r="1" ht="16.5"/>
    <row r="2" ht="16.5"/>
    <row r="3" ht="16.5"/>
    <row r="4" ht="6" customHeight="1"/>
    <row r="5" ht="16.5"/>
    <row r="6" spans="1:13" ht="16.5" customHeight="1">
      <c r="A6" s="306" t="s">
        <v>6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</row>
    <row r="7" spans="1:13" ht="16.5" customHeight="1">
      <c r="A7" s="306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</row>
    <row r="8" spans="1:13" ht="16.5" customHeight="1">
      <c r="A8" s="307" t="s">
        <v>234</v>
      </c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</row>
    <row r="9" spans="1:13" ht="16.5">
      <c r="A9" s="307"/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</row>
    <row r="10" spans="1:13" ht="16.5">
      <c r="A10" s="307"/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</row>
    <row r="11" spans="1:13" ht="16.5">
      <c r="A11" s="307"/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</row>
    <row r="12" spans="1:6" ht="17.25" thickBot="1">
      <c r="A12" s="95"/>
      <c r="B12" s="95"/>
      <c r="C12" s="112"/>
      <c r="D12" s="112"/>
      <c r="E12" s="112"/>
      <c r="F12" s="112"/>
    </row>
    <row r="13" spans="1:13" ht="17.25" thickBot="1">
      <c r="A13" s="78"/>
      <c r="B13" s="78"/>
      <c r="C13" s="317" t="s">
        <v>201</v>
      </c>
      <c r="D13" s="317"/>
      <c r="E13" s="317"/>
      <c r="F13" s="317"/>
      <c r="G13" s="185"/>
      <c r="H13" s="185"/>
      <c r="I13" s="185"/>
      <c r="J13" s="334" t="s">
        <v>202</v>
      </c>
      <c r="K13" s="334"/>
      <c r="L13" s="334"/>
      <c r="M13" s="334"/>
    </row>
    <row r="14" spans="1:13" ht="15.75" customHeight="1" thickBot="1">
      <c r="A14" s="325" t="s">
        <v>63</v>
      </c>
      <c r="B14" s="326" t="s">
        <v>64</v>
      </c>
      <c r="C14" s="317" t="s">
        <v>21</v>
      </c>
      <c r="D14" s="317"/>
      <c r="E14" s="317"/>
      <c r="F14" s="317"/>
      <c r="H14" s="318" t="s">
        <v>63</v>
      </c>
      <c r="I14" s="328" t="s">
        <v>64</v>
      </c>
      <c r="J14" s="317" t="s">
        <v>21</v>
      </c>
      <c r="K14" s="317"/>
      <c r="L14" s="317"/>
      <c r="M14" s="317"/>
    </row>
    <row r="15" spans="1:13" ht="36.75" customHeight="1" thickBot="1">
      <c r="A15" s="319"/>
      <c r="B15" s="327"/>
      <c r="C15" s="155">
        <v>2020</v>
      </c>
      <c r="D15" s="155">
        <v>2021</v>
      </c>
      <c r="E15" s="27" t="s">
        <v>2</v>
      </c>
      <c r="F15" s="27" t="s">
        <v>3</v>
      </c>
      <c r="H15" s="319"/>
      <c r="I15" s="327"/>
      <c r="J15" s="269">
        <v>2020</v>
      </c>
      <c r="K15" s="269">
        <v>2021</v>
      </c>
      <c r="L15" s="27" t="s">
        <v>2</v>
      </c>
      <c r="M15" s="27" t="s">
        <v>3</v>
      </c>
    </row>
    <row r="16" spans="1:13" s="106" customFormat="1" ht="16.5">
      <c r="A16" s="67"/>
      <c r="B16" s="68" t="s">
        <v>235</v>
      </c>
      <c r="C16" s="156">
        <v>88734.86692999997</v>
      </c>
      <c r="D16" s="156">
        <v>154949.38691</v>
      </c>
      <c r="E16" s="156">
        <v>74.62063365940976</v>
      </c>
      <c r="F16" s="156">
        <v>74.62063365940975</v>
      </c>
      <c r="H16" s="187"/>
      <c r="I16" s="68" t="s">
        <v>235</v>
      </c>
      <c r="J16" s="156">
        <v>938040.5709400001</v>
      </c>
      <c r="K16" s="156">
        <v>1488257.5079920003</v>
      </c>
      <c r="L16" s="156">
        <v>58.65598504984</v>
      </c>
      <c r="M16" s="156">
        <v>58.655985049839984</v>
      </c>
    </row>
    <row r="17" spans="1:13" ht="52.5" customHeight="1">
      <c r="A17" s="69" t="s">
        <v>230</v>
      </c>
      <c r="B17" s="70" t="s">
        <v>232</v>
      </c>
      <c r="C17" s="164">
        <v>7155.146070000001</v>
      </c>
      <c r="D17" s="164">
        <v>17657.282949999997</v>
      </c>
      <c r="E17" s="164">
        <v>146.77739318325328</v>
      </c>
      <c r="F17" s="164">
        <v>11.835411764672827</v>
      </c>
      <c r="H17" s="251" t="s">
        <v>220</v>
      </c>
      <c r="I17" s="70" t="s">
        <v>225</v>
      </c>
      <c r="J17" s="164">
        <v>293659.75287</v>
      </c>
      <c r="K17" s="164">
        <v>379069.2530119994</v>
      </c>
      <c r="L17" s="164">
        <v>29.08450998384149</v>
      </c>
      <c r="M17" s="164">
        <v>9.105096601142902</v>
      </c>
    </row>
    <row r="18" spans="1:13" ht="54" customHeight="1">
      <c r="A18" s="71" t="s">
        <v>220</v>
      </c>
      <c r="B18" s="72" t="s">
        <v>225</v>
      </c>
      <c r="C18" s="163">
        <v>24939.076520000002</v>
      </c>
      <c r="D18" s="163">
        <v>29998.386539999963</v>
      </c>
      <c r="E18" s="163">
        <v>20.28667747958759</v>
      </c>
      <c r="F18" s="163">
        <v>5.701603208568603</v>
      </c>
      <c r="H18" s="252" t="s">
        <v>230</v>
      </c>
      <c r="I18" s="72" t="s">
        <v>232</v>
      </c>
      <c r="J18" s="163">
        <v>107737.80789999991</v>
      </c>
      <c r="K18" s="163">
        <v>154911.05051000006</v>
      </c>
      <c r="L18" s="163">
        <v>43.78522593831258</v>
      </c>
      <c r="M18" s="163">
        <v>5.0289128286560505</v>
      </c>
    </row>
    <row r="19" spans="1:13" ht="36" customHeight="1">
      <c r="A19" s="69" t="s">
        <v>237</v>
      </c>
      <c r="B19" s="70" t="s">
        <v>238</v>
      </c>
      <c r="C19" s="164">
        <v>5397.362619999997</v>
      </c>
      <c r="D19" s="164">
        <v>10118.854950000006</v>
      </c>
      <c r="E19" s="164">
        <v>87.4777676138427</v>
      </c>
      <c r="F19" s="164">
        <v>5.320898642609832</v>
      </c>
      <c r="H19" s="251" t="s">
        <v>218</v>
      </c>
      <c r="I19" s="70" t="s">
        <v>223</v>
      </c>
      <c r="J19" s="164">
        <v>111466.34680999994</v>
      </c>
      <c r="K19" s="164">
        <v>134923.52132000003</v>
      </c>
      <c r="L19" s="164">
        <v>21.04417627500077</v>
      </c>
      <c r="M19" s="164">
        <v>2.500656713226583</v>
      </c>
    </row>
    <row r="20" spans="1:13" ht="39" customHeight="1">
      <c r="A20" s="71" t="s">
        <v>239</v>
      </c>
      <c r="B20" s="72" t="s">
        <v>240</v>
      </c>
      <c r="C20" s="163">
        <v>14.15124</v>
      </c>
      <c r="D20" s="163">
        <v>28.76175</v>
      </c>
      <c r="E20" s="163">
        <v>103.24543997557814</v>
      </c>
      <c r="F20" s="163">
        <v>0.016465354043440163</v>
      </c>
      <c r="H20" s="252" t="s">
        <v>239</v>
      </c>
      <c r="I20" s="72" t="s">
        <v>240</v>
      </c>
      <c r="J20" s="163">
        <v>94.92191</v>
      </c>
      <c r="K20" s="163">
        <v>221.07348000000005</v>
      </c>
      <c r="L20" s="163">
        <v>132.90037042027495</v>
      </c>
      <c r="M20" s="163">
        <v>0.01344841299066467</v>
      </c>
    </row>
    <row r="21" spans="1:13" ht="55.5" customHeight="1">
      <c r="A21" s="69" t="s">
        <v>241</v>
      </c>
      <c r="B21" s="70" t="s">
        <v>242</v>
      </c>
      <c r="C21" s="164">
        <v>401.3166</v>
      </c>
      <c r="D21" s="164">
        <v>404.52393</v>
      </c>
      <c r="E21" s="164">
        <v>0.7992019268577621</v>
      </c>
      <c r="F21" s="164">
        <v>0.0036145092802473845</v>
      </c>
      <c r="H21" s="251" t="s">
        <v>243</v>
      </c>
      <c r="I21" s="70" t="s">
        <v>244</v>
      </c>
      <c r="J21" s="164">
        <v>17417.382029999975</v>
      </c>
      <c r="K21" s="164">
        <v>16210.271720000019</v>
      </c>
      <c r="L21" s="164">
        <v>-6.93049223999801</v>
      </c>
      <c r="M21" s="164">
        <v>-0.12868423257965525</v>
      </c>
    </row>
    <row r="22" spans="1:13" ht="17.25" thickBot="1">
      <c r="A22" s="322" t="s">
        <v>236</v>
      </c>
      <c r="B22" s="322"/>
      <c r="C22" s="165">
        <v>50827.81387999997</v>
      </c>
      <c r="D22" s="165">
        <v>96741.57679000002</v>
      </c>
      <c r="E22" s="165">
        <v>90.33196473568277</v>
      </c>
      <c r="F22" s="165">
        <v>51.7426401802348</v>
      </c>
      <c r="G22" s="184"/>
      <c r="H22" s="322" t="s">
        <v>229</v>
      </c>
      <c r="I22" s="322"/>
      <c r="J22" s="165">
        <v>407664.35942000034</v>
      </c>
      <c r="K22" s="165">
        <v>802922.3379500008</v>
      </c>
      <c r="L22" s="165">
        <v>96.95671681781283</v>
      </c>
      <c r="M22" s="165">
        <v>42.13655472640344</v>
      </c>
    </row>
    <row r="23" spans="1:6" ht="16.5">
      <c r="A23" s="98" t="s">
        <v>53</v>
      </c>
      <c r="B23" s="107"/>
      <c r="C23" s="108"/>
      <c r="D23" s="108"/>
      <c r="E23" s="108"/>
      <c r="F23" s="113"/>
    </row>
    <row r="24" spans="1:6" ht="27.75" customHeight="1">
      <c r="A24" s="323" t="s">
        <v>65</v>
      </c>
      <c r="B24" s="323"/>
      <c r="C24" s="323"/>
      <c r="D24" s="323"/>
      <c r="E24" s="323"/>
      <c r="F24" s="323"/>
    </row>
    <row r="25" spans="1:6" ht="16.5">
      <c r="A25" s="323"/>
      <c r="B25" s="323"/>
      <c r="C25" s="323"/>
      <c r="D25" s="323"/>
      <c r="E25" s="323"/>
      <c r="F25" s="323"/>
    </row>
    <row r="26" spans="1:6" ht="16.5">
      <c r="A26" s="111"/>
      <c r="B26" s="111"/>
      <c r="C26" s="97"/>
      <c r="D26" s="97"/>
      <c r="E26" s="111"/>
      <c r="F26" s="111"/>
    </row>
    <row r="27" spans="3:6" ht="16.5">
      <c r="C27" s="97"/>
      <c r="D27" s="97"/>
      <c r="E27" s="97"/>
      <c r="F27" s="97"/>
    </row>
  </sheetData>
  <sheetProtection/>
  <mergeCells count="14">
    <mergeCell ref="I14:I15"/>
    <mergeCell ref="H22:I22"/>
    <mergeCell ref="J13:M13"/>
    <mergeCell ref="J14:M14"/>
    <mergeCell ref="A8:M11"/>
    <mergeCell ref="A6:M7"/>
    <mergeCell ref="A22:B22"/>
    <mergeCell ref="H14:H15"/>
    <mergeCell ref="A25:F25"/>
    <mergeCell ref="A24:F24"/>
    <mergeCell ref="C13:F13"/>
    <mergeCell ref="A14:A15"/>
    <mergeCell ref="B14:B15"/>
    <mergeCell ref="C14:F1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Y54"/>
  <sheetViews>
    <sheetView zoomScale="90" zoomScaleNormal="90" zoomScalePageLayoutView="0" workbookViewId="0" topLeftCell="A11">
      <selection activeCell="I15" sqref="I15:N50"/>
    </sheetView>
  </sheetViews>
  <sheetFormatPr defaultColWidth="11.421875" defaultRowHeight="15"/>
  <cols>
    <col min="1" max="1" width="37.7109375" style="92" customWidth="1"/>
    <col min="2" max="6" width="11.7109375" style="92" bestFit="1" customWidth="1"/>
    <col min="7" max="7" width="11.28125" style="92" bestFit="1" customWidth="1"/>
    <col min="8" max="8" width="2.28125" style="92" customWidth="1"/>
    <col min="9" max="16384" width="11.421875" style="92" customWidth="1"/>
  </cols>
  <sheetData>
    <row r="1" ht="15" customHeight="1"/>
    <row r="2" ht="16.5"/>
    <row r="3" ht="16.5"/>
    <row r="4" ht="16.5"/>
    <row r="5" spans="1:14" ht="16.5" customHeight="1">
      <c r="A5" s="306" t="s">
        <v>6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</row>
    <row r="6" spans="1:14" ht="16.5" customHeight="1">
      <c r="A6" s="306"/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</row>
    <row r="7" spans="1:14" ht="16.5" customHeight="1">
      <c r="A7" s="307" t="s">
        <v>216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</row>
    <row r="8" spans="1:14" ht="16.5">
      <c r="A8" s="307"/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</row>
    <row r="9" spans="1:14" ht="16.5">
      <c r="A9" s="307"/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</row>
    <row r="10" spans="1:14" ht="16.5">
      <c r="A10" s="307"/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</row>
    <row r="11" spans="1:8" ht="17.25" thickBot="1">
      <c r="A11" s="104"/>
      <c r="B11" s="105"/>
      <c r="C11" s="105"/>
      <c r="D11" s="105"/>
      <c r="E11" s="105"/>
      <c r="F11" s="105"/>
      <c r="G11" s="105"/>
      <c r="H11" s="222"/>
    </row>
    <row r="12" spans="1:14" ht="17.25" thickBot="1">
      <c r="A12" s="78"/>
      <c r="B12" s="317" t="s">
        <v>201</v>
      </c>
      <c r="C12" s="317"/>
      <c r="D12" s="317"/>
      <c r="E12" s="317"/>
      <c r="F12" s="317"/>
      <c r="G12" s="317"/>
      <c r="H12" s="222"/>
      <c r="I12" s="317" t="s">
        <v>202</v>
      </c>
      <c r="J12" s="317"/>
      <c r="K12" s="317"/>
      <c r="L12" s="317"/>
      <c r="M12" s="317"/>
      <c r="N12" s="317"/>
    </row>
    <row r="13" spans="1:14" ht="17.25" thickBot="1">
      <c r="A13" s="336" t="s">
        <v>29</v>
      </c>
      <c r="B13" s="335" t="s">
        <v>30</v>
      </c>
      <c r="C13" s="335"/>
      <c r="D13" s="335" t="s">
        <v>31</v>
      </c>
      <c r="E13" s="335"/>
      <c r="F13" s="335" t="s">
        <v>32</v>
      </c>
      <c r="G13" s="335"/>
      <c r="I13" s="335" t="s">
        <v>30</v>
      </c>
      <c r="J13" s="335"/>
      <c r="K13" s="335" t="s">
        <v>31</v>
      </c>
      <c r="L13" s="335"/>
      <c r="M13" s="335" t="s">
        <v>32</v>
      </c>
      <c r="N13" s="335"/>
    </row>
    <row r="14" spans="1:14" ht="17.25" thickBot="1">
      <c r="A14" s="337"/>
      <c r="B14" s="226">
        <v>2020</v>
      </c>
      <c r="C14" s="226">
        <v>2021</v>
      </c>
      <c r="D14" s="226">
        <v>2020</v>
      </c>
      <c r="E14" s="226">
        <v>2021</v>
      </c>
      <c r="F14" s="226">
        <v>2020</v>
      </c>
      <c r="G14" s="226">
        <v>2021</v>
      </c>
      <c r="H14" s="227"/>
      <c r="I14" s="226">
        <v>2020</v>
      </c>
      <c r="J14" s="226">
        <v>2021</v>
      </c>
      <c r="K14" s="226">
        <v>2020</v>
      </c>
      <c r="L14" s="226">
        <v>2021</v>
      </c>
      <c r="M14" s="226">
        <v>2020</v>
      </c>
      <c r="N14" s="226">
        <v>2021</v>
      </c>
    </row>
    <row r="15" spans="1:14" s="106" customFormat="1" ht="16.5">
      <c r="A15" s="74" t="s">
        <v>4</v>
      </c>
      <c r="B15" s="197">
        <v>186134.92737361608</v>
      </c>
      <c r="C15" s="197">
        <v>299446.4538078131</v>
      </c>
      <c r="D15" s="197">
        <v>85086.26312159901</v>
      </c>
      <c r="E15" s="197">
        <v>142928.74171302427</v>
      </c>
      <c r="F15" s="197">
        <v>101048.66425201707</v>
      </c>
      <c r="G15" s="197">
        <v>156517.71209478885</v>
      </c>
      <c r="H15" s="249"/>
      <c r="I15" s="197">
        <v>2179137.657394944</v>
      </c>
      <c r="J15" s="197">
        <v>2540797.476389613</v>
      </c>
      <c r="K15" s="197">
        <v>897754.9868688922</v>
      </c>
      <c r="L15" s="197">
        <v>1400473.0988393293</v>
      </c>
      <c r="M15" s="197">
        <v>1281382.670526052</v>
      </c>
      <c r="N15" s="197">
        <v>1140324.3775502834</v>
      </c>
    </row>
    <row r="16" spans="1:25" s="106" customFormat="1" ht="16.5">
      <c r="A16" s="75" t="s">
        <v>149</v>
      </c>
      <c r="B16" s="198">
        <v>87346.21984999996</v>
      </c>
      <c r="C16" s="198">
        <v>181876.05649500014</v>
      </c>
      <c r="D16" s="198">
        <v>32952.374823150996</v>
      </c>
      <c r="E16" s="198">
        <v>58370.797717981084</v>
      </c>
      <c r="F16" s="198">
        <v>54393.84502684897</v>
      </c>
      <c r="G16" s="198">
        <v>123505.25877701906</v>
      </c>
      <c r="H16" s="249"/>
      <c r="I16" s="198">
        <v>1124102.5324753998</v>
      </c>
      <c r="J16" s="198">
        <v>1279977.4213345633</v>
      </c>
      <c r="K16" s="198">
        <v>400999.70029422705</v>
      </c>
      <c r="L16" s="198">
        <v>595572.59703017</v>
      </c>
      <c r="M16" s="198">
        <v>723102.8321811727</v>
      </c>
      <c r="N16" s="198">
        <v>684404.8243043933</v>
      </c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</row>
    <row r="17" spans="1:14" s="106" customFormat="1" ht="16.5">
      <c r="A17" s="76" t="s">
        <v>150</v>
      </c>
      <c r="B17" s="197">
        <v>98788.7075236161</v>
      </c>
      <c r="C17" s="197">
        <v>117570.39731281299</v>
      </c>
      <c r="D17" s="197">
        <v>52133.888298448015</v>
      </c>
      <c r="E17" s="197">
        <v>84557.9439950432</v>
      </c>
      <c r="F17" s="197">
        <v>46654.81922516809</v>
      </c>
      <c r="G17" s="197">
        <v>33012.45331776979</v>
      </c>
      <c r="H17" s="249"/>
      <c r="I17" s="197">
        <v>1055035.1249195444</v>
      </c>
      <c r="J17" s="197">
        <v>1260820.0550550495</v>
      </c>
      <c r="K17" s="197">
        <v>496755.28657466517</v>
      </c>
      <c r="L17" s="197">
        <v>804900.5018091593</v>
      </c>
      <c r="M17" s="197">
        <v>558279.8383448792</v>
      </c>
      <c r="N17" s="197">
        <v>455919.5532458902</v>
      </c>
    </row>
    <row r="18" spans="1:14" ht="16.5">
      <c r="A18" s="25" t="s">
        <v>73</v>
      </c>
      <c r="B18" s="199">
        <v>8772.258479999997</v>
      </c>
      <c r="C18" s="199">
        <v>10488.128980000001</v>
      </c>
      <c r="D18" s="199">
        <v>9972.370740000004</v>
      </c>
      <c r="E18" s="199">
        <v>9636.768100000001</v>
      </c>
      <c r="F18" s="199">
        <v>-1200.1122600000072</v>
      </c>
      <c r="G18" s="199">
        <v>851.3608800000002</v>
      </c>
      <c r="H18" s="249"/>
      <c r="I18" s="25">
        <v>109686.20775</v>
      </c>
      <c r="J18" s="199">
        <v>135632.71007</v>
      </c>
      <c r="K18" s="199">
        <v>80885.19023000001</v>
      </c>
      <c r="L18" s="199">
        <v>87834.52502000002</v>
      </c>
      <c r="M18" s="199">
        <v>28801.017519999994</v>
      </c>
      <c r="N18" s="199">
        <v>47798.185049999985</v>
      </c>
    </row>
    <row r="19" spans="1:14" ht="16.5">
      <c r="A19" s="77" t="s">
        <v>74</v>
      </c>
      <c r="B19" s="200">
        <v>5338.262590000001</v>
      </c>
      <c r="C19" s="200">
        <v>8686.088350000007</v>
      </c>
      <c r="D19" s="200">
        <v>4465.1698700000015</v>
      </c>
      <c r="E19" s="200">
        <v>5673.379600000002</v>
      </c>
      <c r="F19" s="200">
        <v>873.0927199999996</v>
      </c>
      <c r="G19" s="200">
        <v>3012.7087500000052</v>
      </c>
      <c r="H19" s="249"/>
      <c r="I19" s="77">
        <v>57294.293910000015</v>
      </c>
      <c r="J19" s="200">
        <v>73144.07711000001</v>
      </c>
      <c r="K19" s="200">
        <v>45175.46532000001</v>
      </c>
      <c r="L19" s="200">
        <v>58913.20694999999</v>
      </c>
      <c r="M19" s="200">
        <v>12118.828590000005</v>
      </c>
      <c r="N19" s="200">
        <v>14230.87016000002</v>
      </c>
    </row>
    <row r="20" spans="1:14" ht="16.5">
      <c r="A20" s="25" t="s">
        <v>75</v>
      </c>
      <c r="B20" s="199">
        <v>4576.083409999998</v>
      </c>
      <c r="C20" s="199">
        <v>5892.328559999998</v>
      </c>
      <c r="D20" s="199">
        <v>2965.09323</v>
      </c>
      <c r="E20" s="199">
        <v>3315.3601300000005</v>
      </c>
      <c r="F20" s="199">
        <v>1610.9901799999984</v>
      </c>
      <c r="G20" s="199">
        <v>2576.9684299999976</v>
      </c>
      <c r="H20" s="131"/>
      <c r="I20" s="25">
        <v>47641.39138999999</v>
      </c>
      <c r="J20" s="199">
        <v>57507.649999999994</v>
      </c>
      <c r="K20" s="199">
        <v>17093.066509999997</v>
      </c>
      <c r="L20" s="199">
        <v>56918.882110000006</v>
      </c>
      <c r="M20" s="199">
        <v>30548.324879999993</v>
      </c>
      <c r="N20" s="199">
        <v>588.7678899999883</v>
      </c>
    </row>
    <row r="21" spans="1:14" ht="16.5">
      <c r="A21" s="77" t="s">
        <v>76</v>
      </c>
      <c r="B21" s="200">
        <v>2575.77837</v>
      </c>
      <c r="C21" s="200">
        <v>6223.627499999999</v>
      </c>
      <c r="D21" s="200">
        <v>1302.8408100000004</v>
      </c>
      <c r="E21" s="200">
        <v>2750.3221600000015</v>
      </c>
      <c r="F21" s="200">
        <v>1272.9375599999996</v>
      </c>
      <c r="G21" s="200">
        <v>3473.305339999997</v>
      </c>
      <c r="H21" s="249"/>
      <c r="I21" s="77">
        <v>67336.52196000001</v>
      </c>
      <c r="J21" s="200">
        <v>79012.63500000001</v>
      </c>
      <c r="K21" s="200">
        <v>30142.15509</v>
      </c>
      <c r="L21" s="200">
        <v>29240.595269999998</v>
      </c>
      <c r="M21" s="200">
        <v>37194.36687000001</v>
      </c>
      <c r="N21" s="200">
        <v>49772.03973000001</v>
      </c>
    </row>
    <row r="22" spans="1:14" ht="16.5">
      <c r="A22" s="25" t="s">
        <v>77</v>
      </c>
      <c r="B22" s="199">
        <v>7943.060950000001</v>
      </c>
      <c r="C22" s="199">
        <v>11192.030599999998</v>
      </c>
      <c r="D22" s="199">
        <v>4124.040559999998</v>
      </c>
      <c r="E22" s="199">
        <v>8017.206259999998</v>
      </c>
      <c r="F22" s="199">
        <v>3819.0203900000033</v>
      </c>
      <c r="G22" s="199">
        <v>3174.82434</v>
      </c>
      <c r="H22" s="249"/>
      <c r="I22" s="25">
        <v>79543.11452</v>
      </c>
      <c r="J22" s="199">
        <v>108765.17096999998</v>
      </c>
      <c r="K22" s="199">
        <v>48040.44738</v>
      </c>
      <c r="L22" s="199">
        <v>59677.02266</v>
      </c>
      <c r="M22" s="199">
        <v>31502.667140000005</v>
      </c>
      <c r="N22" s="199">
        <v>49088.148309999975</v>
      </c>
    </row>
    <row r="23" spans="1:14" ht="16.5">
      <c r="A23" s="77" t="s">
        <v>110</v>
      </c>
      <c r="B23" s="200">
        <v>0</v>
      </c>
      <c r="C23" s="200">
        <v>0</v>
      </c>
      <c r="D23" s="200">
        <v>0.1152</v>
      </c>
      <c r="E23" s="200">
        <v>169.999</v>
      </c>
      <c r="F23" s="200">
        <v>-0.1152</v>
      </c>
      <c r="G23" s="200">
        <v>-169.999</v>
      </c>
      <c r="H23" s="249"/>
      <c r="I23" s="77">
        <v>0</v>
      </c>
      <c r="J23" s="200">
        <v>9.38156</v>
      </c>
      <c r="K23" s="200">
        <v>31.849229999999995</v>
      </c>
      <c r="L23" s="200">
        <v>184.11396</v>
      </c>
      <c r="M23" s="200">
        <v>-31.849229999999995</v>
      </c>
      <c r="N23" s="200">
        <v>-174.73239999999998</v>
      </c>
    </row>
    <row r="24" spans="1:14" ht="16.5">
      <c r="A24" s="25" t="s">
        <v>78</v>
      </c>
      <c r="B24" s="199">
        <v>394.27068</v>
      </c>
      <c r="C24" s="199">
        <v>134.51896999999997</v>
      </c>
      <c r="D24" s="199">
        <v>2131.51165</v>
      </c>
      <c r="E24" s="199">
        <v>3740.45453</v>
      </c>
      <c r="F24" s="199">
        <v>-1737.2409699999998</v>
      </c>
      <c r="G24" s="199">
        <v>-3605.93556</v>
      </c>
      <c r="H24" s="249"/>
      <c r="I24" s="25">
        <v>3216.9230600000005</v>
      </c>
      <c r="J24" s="199">
        <v>2337.3422200000005</v>
      </c>
      <c r="K24" s="199">
        <v>19924.697489999995</v>
      </c>
      <c r="L24" s="199">
        <v>43104.95207</v>
      </c>
      <c r="M24" s="199">
        <v>-16707.774429999994</v>
      </c>
      <c r="N24" s="199">
        <v>-40767.60985</v>
      </c>
    </row>
    <row r="25" spans="1:14" ht="16.5">
      <c r="A25" s="77" t="s">
        <v>160</v>
      </c>
      <c r="B25" s="200">
        <v>0</v>
      </c>
      <c r="C25" s="200">
        <v>0</v>
      </c>
      <c r="D25" s="200">
        <v>0</v>
      </c>
      <c r="E25" s="200">
        <v>0</v>
      </c>
      <c r="F25" s="200">
        <v>0</v>
      </c>
      <c r="G25" s="200">
        <v>0</v>
      </c>
      <c r="H25" s="249"/>
      <c r="I25" s="77">
        <v>0</v>
      </c>
      <c r="J25" s="200">
        <v>0</v>
      </c>
      <c r="K25" s="200">
        <v>109.67657000000001</v>
      </c>
      <c r="L25" s="200">
        <v>33.7</v>
      </c>
      <c r="M25" s="200">
        <v>-109.67657000000001</v>
      </c>
      <c r="N25" s="200">
        <v>-33.7</v>
      </c>
    </row>
    <row r="26" spans="1:14" ht="16.5">
      <c r="A26" s="25" t="s">
        <v>79</v>
      </c>
      <c r="B26" s="199">
        <v>1636.0516900000005</v>
      </c>
      <c r="C26" s="199">
        <v>1522.84881</v>
      </c>
      <c r="D26" s="199">
        <v>5772.617659999999</v>
      </c>
      <c r="E26" s="199">
        <v>663.0105199999999</v>
      </c>
      <c r="F26" s="199">
        <v>-4136.565969999999</v>
      </c>
      <c r="G26" s="199">
        <v>859.83829</v>
      </c>
      <c r="H26" s="249"/>
      <c r="I26" s="25">
        <v>13890.490059999998</v>
      </c>
      <c r="J26" s="199">
        <v>17686.72823</v>
      </c>
      <c r="K26" s="199">
        <v>11707.196529999997</v>
      </c>
      <c r="L26" s="199">
        <v>11990.397109999998</v>
      </c>
      <c r="M26" s="199">
        <v>2183.293530000001</v>
      </c>
      <c r="N26" s="199">
        <v>5696.331120000003</v>
      </c>
    </row>
    <row r="27" spans="1:14" ht="16.5">
      <c r="A27" s="77" t="s">
        <v>95</v>
      </c>
      <c r="B27" s="200">
        <v>1252.45219</v>
      </c>
      <c r="C27" s="200">
        <v>2722.96793</v>
      </c>
      <c r="D27" s="200">
        <v>4281.62889</v>
      </c>
      <c r="E27" s="200">
        <v>6281.435689999998</v>
      </c>
      <c r="F27" s="200">
        <v>-3029.1767</v>
      </c>
      <c r="G27" s="200">
        <v>-3558.4677599999986</v>
      </c>
      <c r="H27" s="249"/>
      <c r="I27" s="77">
        <v>9977.757649999998</v>
      </c>
      <c r="J27" s="200">
        <v>38932.60243</v>
      </c>
      <c r="K27" s="200">
        <v>55972.35760999999</v>
      </c>
      <c r="L27" s="200">
        <v>69995.05923</v>
      </c>
      <c r="M27" s="200">
        <v>-45994.59995999999</v>
      </c>
      <c r="N27" s="200">
        <v>-31062.4568</v>
      </c>
    </row>
    <row r="28" spans="1:14" ht="16.5">
      <c r="A28" s="25" t="s">
        <v>97</v>
      </c>
      <c r="B28" s="199">
        <v>135.2575</v>
      </c>
      <c r="C28" s="199">
        <v>479.03732</v>
      </c>
      <c r="D28" s="199">
        <v>0</v>
      </c>
      <c r="E28" s="199">
        <v>0</v>
      </c>
      <c r="F28" s="199">
        <v>135.2575</v>
      </c>
      <c r="G28" s="199">
        <v>479.03732</v>
      </c>
      <c r="H28" s="249"/>
      <c r="I28" s="25">
        <v>350.55929</v>
      </c>
      <c r="J28" s="199">
        <v>4152.73575</v>
      </c>
      <c r="K28" s="199">
        <v>220.249</v>
      </c>
      <c r="L28" s="199">
        <v>0</v>
      </c>
      <c r="M28" s="199">
        <v>130.31028999999998</v>
      </c>
      <c r="N28" s="199">
        <v>4152.73575</v>
      </c>
    </row>
    <row r="29" spans="1:14" ht="16.5">
      <c r="A29" s="77" t="s">
        <v>101</v>
      </c>
      <c r="B29" s="200">
        <v>0</v>
      </c>
      <c r="C29" s="200">
        <v>0</v>
      </c>
      <c r="D29" s="200">
        <v>6993.458940000001</v>
      </c>
      <c r="E29" s="200">
        <v>372.62564</v>
      </c>
      <c r="F29" s="200">
        <v>-6993.458940000001</v>
      </c>
      <c r="G29" s="200">
        <v>-372.62564</v>
      </c>
      <c r="H29" s="249"/>
      <c r="I29" s="77">
        <v>0</v>
      </c>
      <c r="J29" s="200">
        <v>3725.856</v>
      </c>
      <c r="K29" s="200">
        <v>34543.10324</v>
      </c>
      <c r="L29" s="200">
        <v>33296.91706</v>
      </c>
      <c r="M29" s="200">
        <v>-34543.10324</v>
      </c>
      <c r="N29" s="200">
        <v>-29571.06106</v>
      </c>
    </row>
    <row r="30" spans="1:14" ht="16.5">
      <c r="A30" s="25" t="s">
        <v>80</v>
      </c>
      <c r="B30" s="199">
        <v>159.07907000000003</v>
      </c>
      <c r="C30" s="199">
        <v>215.86488</v>
      </c>
      <c r="D30" s="199">
        <v>253.30876</v>
      </c>
      <c r="E30" s="199">
        <v>402.28065000000004</v>
      </c>
      <c r="F30" s="199">
        <v>-94.22968999999998</v>
      </c>
      <c r="G30" s="199">
        <v>-186.41577000000004</v>
      </c>
      <c r="H30" s="249"/>
      <c r="I30" s="25">
        <v>1909.5219500000003</v>
      </c>
      <c r="J30" s="199">
        <v>1819.6595499999999</v>
      </c>
      <c r="K30" s="199">
        <v>4431.26361</v>
      </c>
      <c r="L30" s="199">
        <v>3677.452</v>
      </c>
      <c r="M30" s="199">
        <v>-2521.7416599999997</v>
      </c>
      <c r="N30" s="199">
        <v>-1857.7924500000004</v>
      </c>
    </row>
    <row r="31" spans="1:14" ht="16.5">
      <c r="A31" s="77" t="s">
        <v>96</v>
      </c>
      <c r="B31" s="200">
        <v>467.61609999999996</v>
      </c>
      <c r="C31" s="200">
        <v>2414.27162</v>
      </c>
      <c r="D31" s="200">
        <v>474.81306</v>
      </c>
      <c r="E31" s="200">
        <v>7942.054710000001</v>
      </c>
      <c r="F31" s="200">
        <v>-7.196960000000047</v>
      </c>
      <c r="G31" s="200">
        <v>-5527.783090000001</v>
      </c>
      <c r="H31" s="249"/>
      <c r="I31" s="77">
        <v>6884.405279999999</v>
      </c>
      <c r="J31" s="200">
        <v>19004.285689999997</v>
      </c>
      <c r="K31" s="200">
        <v>9943.81891</v>
      </c>
      <c r="L31" s="200">
        <v>43960.33394</v>
      </c>
      <c r="M31" s="200">
        <v>-3059.413630000001</v>
      </c>
      <c r="N31" s="200">
        <v>-24956.04825</v>
      </c>
    </row>
    <row r="32" spans="1:14" ht="16.5">
      <c r="A32" s="25" t="s">
        <v>81</v>
      </c>
      <c r="B32" s="199">
        <v>1886.97205</v>
      </c>
      <c r="C32" s="199">
        <v>3066.6964</v>
      </c>
      <c r="D32" s="199">
        <v>0</v>
      </c>
      <c r="E32" s="199">
        <v>0</v>
      </c>
      <c r="F32" s="199">
        <v>1886.97205</v>
      </c>
      <c r="G32" s="199">
        <v>3066.6964</v>
      </c>
      <c r="H32" s="249"/>
      <c r="I32" s="25">
        <v>25621.345240000002</v>
      </c>
      <c r="J32" s="199">
        <v>43693.00457</v>
      </c>
      <c r="K32" s="199">
        <v>0.8</v>
      </c>
      <c r="L32" s="199">
        <v>0</v>
      </c>
      <c r="M32" s="199">
        <v>25620.545240000003</v>
      </c>
      <c r="N32" s="199">
        <v>43693.00457</v>
      </c>
    </row>
    <row r="33" spans="1:14" ht="16.5">
      <c r="A33" s="77" t="s">
        <v>82</v>
      </c>
      <c r="B33" s="200">
        <v>1270.1554300000003</v>
      </c>
      <c r="C33" s="200">
        <v>2510.0833800000005</v>
      </c>
      <c r="D33" s="200">
        <v>1445.4866299999999</v>
      </c>
      <c r="E33" s="200">
        <v>896.9717999999999</v>
      </c>
      <c r="F33" s="200">
        <v>-175.33119999999963</v>
      </c>
      <c r="G33" s="200">
        <v>1613.1115800000007</v>
      </c>
      <c r="H33" s="249"/>
      <c r="I33" s="77">
        <v>21809.485220000002</v>
      </c>
      <c r="J33" s="200">
        <v>18519.34718</v>
      </c>
      <c r="K33" s="200">
        <v>13409.38281</v>
      </c>
      <c r="L33" s="200">
        <v>18806.23154</v>
      </c>
      <c r="M33" s="200">
        <v>8400.102410000003</v>
      </c>
      <c r="N33" s="200">
        <v>-286.88436</v>
      </c>
    </row>
    <row r="34" spans="1:14" ht="16.5">
      <c r="A34" s="25" t="s">
        <v>83</v>
      </c>
      <c r="B34" s="199">
        <v>1939.40242</v>
      </c>
      <c r="C34" s="199">
        <v>7324.90045</v>
      </c>
      <c r="D34" s="199">
        <v>1292.16165</v>
      </c>
      <c r="E34" s="199">
        <v>2339.2971300000004</v>
      </c>
      <c r="F34" s="199">
        <v>647.2407699999999</v>
      </c>
      <c r="G34" s="199">
        <v>4985.60332</v>
      </c>
      <c r="H34" s="249"/>
      <c r="I34" s="25">
        <v>29568.345090000003</v>
      </c>
      <c r="J34" s="199">
        <v>44309.60277</v>
      </c>
      <c r="K34" s="199">
        <v>12317.632340000002</v>
      </c>
      <c r="L34" s="199">
        <v>24166.460479999998</v>
      </c>
      <c r="M34" s="199">
        <v>17250.71275</v>
      </c>
      <c r="N34" s="199">
        <v>20143.14229</v>
      </c>
    </row>
    <row r="35" spans="1:14" ht="16.5">
      <c r="A35" s="77" t="s">
        <v>99</v>
      </c>
      <c r="B35" s="200">
        <v>229.93875</v>
      </c>
      <c r="C35" s="200">
        <v>289.64094</v>
      </c>
      <c r="D35" s="200">
        <v>64.76774</v>
      </c>
      <c r="E35" s="200">
        <v>619.93449</v>
      </c>
      <c r="F35" s="200">
        <v>165.17101</v>
      </c>
      <c r="G35" s="200">
        <v>-330.29355</v>
      </c>
      <c r="H35" s="249"/>
      <c r="I35" s="77">
        <v>4358.592140000001</v>
      </c>
      <c r="J35" s="200">
        <v>3306.8319500000002</v>
      </c>
      <c r="K35" s="200">
        <v>2856.41939</v>
      </c>
      <c r="L35" s="200">
        <v>2132.90318</v>
      </c>
      <c r="M35" s="200">
        <v>1502.1727500000006</v>
      </c>
      <c r="N35" s="200">
        <v>1173.9287700000004</v>
      </c>
    </row>
    <row r="36" spans="1:14" ht="16.5">
      <c r="A36" s="25" t="s">
        <v>84</v>
      </c>
      <c r="B36" s="199">
        <v>22.82628</v>
      </c>
      <c r="C36" s="199">
        <v>22.892822844</v>
      </c>
      <c r="D36" s="199">
        <v>977.8863955149999</v>
      </c>
      <c r="E36" s="199">
        <v>612.535912136</v>
      </c>
      <c r="F36" s="199">
        <v>-955.0601155149999</v>
      </c>
      <c r="G36" s="199">
        <v>-589.643089292</v>
      </c>
      <c r="H36" s="249"/>
      <c r="I36" s="25">
        <v>944.452539603</v>
      </c>
      <c r="J36" s="199">
        <v>1404.5459868490002</v>
      </c>
      <c r="K36" s="199">
        <v>7864.93404959</v>
      </c>
      <c r="L36" s="199">
        <v>5053.606136773999</v>
      </c>
      <c r="M36" s="199">
        <v>-6920.481509986999</v>
      </c>
      <c r="N36" s="199">
        <v>-3649.060149924999</v>
      </c>
    </row>
    <row r="37" spans="1:14" ht="16.5">
      <c r="A37" s="77" t="s">
        <v>94</v>
      </c>
      <c r="B37" s="200">
        <v>5401.039873616002</v>
      </c>
      <c r="C37" s="200">
        <v>9142.223739968997</v>
      </c>
      <c r="D37" s="200">
        <v>1479.4809229329996</v>
      </c>
      <c r="E37" s="200">
        <v>4708.963312906997</v>
      </c>
      <c r="F37" s="200">
        <v>3921.558950683003</v>
      </c>
      <c r="G37" s="200">
        <v>4433.2604270619995</v>
      </c>
      <c r="H37" s="249"/>
      <c r="I37" s="77">
        <v>63789.668469940996</v>
      </c>
      <c r="J37" s="200">
        <v>76677.01441820101</v>
      </c>
      <c r="K37" s="200">
        <v>39894.47242507499</v>
      </c>
      <c r="L37" s="200">
        <v>36680.709062384994</v>
      </c>
      <c r="M37" s="200">
        <v>23895.196044866003</v>
      </c>
      <c r="N37" s="200">
        <v>39996.30535581602</v>
      </c>
    </row>
    <row r="38" spans="1:14" ht="16.5">
      <c r="A38" s="25" t="s">
        <v>85</v>
      </c>
      <c r="B38" s="199">
        <v>2452.0946200000003</v>
      </c>
      <c r="C38" s="199">
        <v>89.6</v>
      </c>
      <c r="D38" s="199">
        <v>14.37205</v>
      </c>
      <c r="E38" s="199">
        <v>2617.45847</v>
      </c>
      <c r="F38" s="199">
        <v>2437.7225700000004</v>
      </c>
      <c r="G38" s="199">
        <v>-2527.85847</v>
      </c>
      <c r="H38" s="250"/>
      <c r="I38" s="25">
        <v>15018.24093</v>
      </c>
      <c r="J38" s="199">
        <v>9975.413400000001</v>
      </c>
      <c r="K38" s="199">
        <v>3733.1018299999996</v>
      </c>
      <c r="L38" s="199">
        <v>14795.039620000001</v>
      </c>
      <c r="M38" s="199">
        <v>11285.1391</v>
      </c>
      <c r="N38" s="199">
        <v>-4819.62622</v>
      </c>
    </row>
    <row r="39" spans="1:14" ht="16.5">
      <c r="A39" s="77" t="s">
        <v>86</v>
      </c>
      <c r="B39" s="200">
        <v>23226.62654</v>
      </c>
      <c r="C39" s="200">
        <v>13262.555380000002</v>
      </c>
      <c r="D39" s="200">
        <v>813.9150599999999</v>
      </c>
      <c r="E39" s="200">
        <v>1389.0822999999998</v>
      </c>
      <c r="F39" s="200">
        <v>22412.71148</v>
      </c>
      <c r="G39" s="200">
        <v>11873.473080000002</v>
      </c>
      <c r="H39" s="249"/>
      <c r="I39" s="77">
        <v>273169.10736</v>
      </c>
      <c r="J39" s="200">
        <v>193619.91506</v>
      </c>
      <c r="K39" s="200">
        <v>11954.91347</v>
      </c>
      <c r="L39" s="200">
        <v>11942.361189999998</v>
      </c>
      <c r="M39" s="200">
        <v>261214.19389000002</v>
      </c>
      <c r="N39" s="200">
        <v>181677.55387</v>
      </c>
    </row>
    <row r="40" spans="1:14" ht="16.5">
      <c r="A40" s="25" t="s">
        <v>87</v>
      </c>
      <c r="B40" s="199">
        <v>1343.0104900000008</v>
      </c>
      <c r="C40" s="199">
        <v>2584.9914699999995</v>
      </c>
      <c r="D40" s="199">
        <v>820.9625800000001</v>
      </c>
      <c r="E40" s="199">
        <v>2637.6398900000004</v>
      </c>
      <c r="F40" s="199">
        <v>522.0479100000007</v>
      </c>
      <c r="G40" s="199">
        <v>-52.6484200000009</v>
      </c>
      <c r="H40" s="249"/>
      <c r="I40" s="25">
        <v>18448.897370000002</v>
      </c>
      <c r="J40" s="199">
        <v>29110.332649999993</v>
      </c>
      <c r="K40" s="199">
        <v>10883.17125</v>
      </c>
      <c r="L40" s="199">
        <v>22949.105370000005</v>
      </c>
      <c r="M40" s="199">
        <v>7565.726120000003</v>
      </c>
      <c r="N40" s="199">
        <v>6161.227279999988</v>
      </c>
    </row>
    <row r="41" spans="1:14" ht="16.5">
      <c r="A41" s="77" t="s">
        <v>102</v>
      </c>
      <c r="B41" s="200">
        <v>0</v>
      </c>
      <c r="C41" s="200">
        <v>3.21</v>
      </c>
      <c r="D41" s="200">
        <v>112.1786</v>
      </c>
      <c r="E41" s="200">
        <v>246.83514999999994</v>
      </c>
      <c r="F41" s="200">
        <v>-112.1786</v>
      </c>
      <c r="G41" s="200">
        <v>-243.62514999999993</v>
      </c>
      <c r="H41" s="249"/>
      <c r="I41" s="77">
        <v>889.684</v>
      </c>
      <c r="J41" s="200">
        <v>163.95517</v>
      </c>
      <c r="K41" s="200">
        <v>5458.380770000001</v>
      </c>
      <c r="L41" s="200">
        <v>5043.668829999999</v>
      </c>
      <c r="M41" s="200">
        <v>-4568.6967700000005</v>
      </c>
      <c r="N41" s="200">
        <v>-4879.7136599999985</v>
      </c>
    </row>
    <row r="42" spans="1:14" ht="16.5">
      <c r="A42" s="25" t="s">
        <v>109</v>
      </c>
      <c r="B42" s="199">
        <v>0</v>
      </c>
      <c r="C42" s="199">
        <v>0</v>
      </c>
      <c r="D42" s="199">
        <v>93.97984999999998</v>
      </c>
      <c r="E42" s="199">
        <v>356.80922999999996</v>
      </c>
      <c r="F42" s="199">
        <v>-93.97984999999998</v>
      </c>
      <c r="G42" s="199">
        <v>-356.80922999999996</v>
      </c>
      <c r="H42" s="249"/>
      <c r="I42" s="25">
        <v>0</v>
      </c>
      <c r="J42" s="199">
        <v>0.38341000000000003</v>
      </c>
      <c r="K42" s="199">
        <v>1301.63144</v>
      </c>
      <c r="L42" s="199">
        <v>2376.612</v>
      </c>
      <c r="M42" s="199">
        <v>-1301.63144</v>
      </c>
      <c r="N42" s="199">
        <v>-2376.22859</v>
      </c>
    </row>
    <row r="43" spans="1:14" ht="16.5">
      <c r="A43" s="77" t="s">
        <v>100</v>
      </c>
      <c r="B43" s="200">
        <v>767.1829799999999</v>
      </c>
      <c r="C43" s="200">
        <v>864.5667699999999</v>
      </c>
      <c r="D43" s="200">
        <v>22.69008</v>
      </c>
      <c r="E43" s="200">
        <v>8747.6085</v>
      </c>
      <c r="F43" s="200">
        <v>744.4929</v>
      </c>
      <c r="G43" s="200">
        <v>-7883.041730000001</v>
      </c>
      <c r="H43" s="249"/>
      <c r="I43" s="77">
        <v>4516.25442</v>
      </c>
      <c r="J43" s="200">
        <v>5976.105449999999</v>
      </c>
      <c r="K43" s="200">
        <v>68.06285</v>
      </c>
      <c r="L43" s="200">
        <v>93906.01890000001</v>
      </c>
      <c r="M43" s="200">
        <v>4448.19157</v>
      </c>
      <c r="N43" s="200">
        <v>-87929.91345000001</v>
      </c>
    </row>
    <row r="44" spans="1:14" ht="16.5">
      <c r="A44" s="25" t="s">
        <v>88</v>
      </c>
      <c r="B44" s="199">
        <v>26396.052109999997</v>
      </c>
      <c r="C44" s="199">
        <v>26811.295209999982</v>
      </c>
      <c r="D44" s="199">
        <v>755.4148299999999</v>
      </c>
      <c r="E44" s="199">
        <v>1620.90847</v>
      </c>
      <c r="F44" s="199">
        <v>25640.637279999995</v>
      </c>
      <c r="G44" s="199">
        <v>25190.386739999984</v>
      </c>
      <c r="H44" s="249"/>
      <c r="I44" s="25">
        <v>183962.08305</v>
      </c>
      <c r="J44" s="199">
        <v>281248.0941899999</v>
      </c>
      <c r="K44" s="199">
        <v>8656.901189999999</v>
      </c>
      <c r="L44" s="199">
        <v>15927.033859999998</v>
      </c>
      <c r="M44" s="199">
        <v>175305.18185999998</v>
      </c>
      <c r="N44" s="199">
        <v>265321.0603299999</v>
      </c>
    </row>
    <row r="45" spans="1:14" ht="16.5">
      <c r="A45" s="77" t="s">
        <v>89</v>
      </c>
      <c r="B45" s="200">
        <v>512.17376</v>
      </c>
      <c r="C45" s="200">
        <v>1144.79621</v>
      </c>
      <c r="D45" s="200">
        <v>365.63107</v>
      </c>
      <c r="E45" s="200">
        <v>841.52094</v>
      </c>
      <c r="F45" s="200">
        <v>146.54269</v>
      </c>
      <c r="G45" s="200">
        <v>303.27527</v>
      </c>
      <c r="H45" s="249"/>
      <c r="I45" s="77">
        <v>4246.50548</v>
      </c>
      <c r="J45" s="200">
        <v>8203.57767</v>
      </c>
      <c r="K45" s="200">
        <v>2324.8374599999997</v>
      </c>
      <c r="L45" s="200">
        <v>6447.12192</v>
      </c>
      <c r="M45" s="200">
        <v>1921.66802</v>
      </c>
      <c r="N45" s="200">
        <v>1756.455750000001</v>
      </c>
    </row>
    <row r="46" spans="1:14" ht="16.5">
      <c r="A46" s="25" t="s">
        <v>90</v>
      </c>
      <c r="B46" s="199">
        <v>50.11476</v>
      </c>
      <c r="C46" s="199">
        <v>0</v>
      </c>
      <c r="D46" s="199">
        <v>3.6926799999999997</v>
      </c>
      <c r="E46" s="199">
        <v>0</v>
      </c>
      <c r="F46" s="199">
        <v>46.422079999999994</v>
      </c>
      <c r="G46" s="199">
        <v>0</v>
      </c>
      <c r="H46" s="249"/>
      <c r="I46" s="25">
        <v>234.39302999999998</v>
      </c>
      <c r="J46" s="199">
        <v>405.88782000000003</v>
      </c>
      <c r="K46" s="199">
        <v>1826.8671699999998</v>
      </c>
      <c r="L46" s="199">
        <v>855.51542</v>
      </c>
      <c r="M46" s="199">
        <v>-1592.4741399999998</v>
      </c>
      <c r="N46" s="199">
        <v>-449.6275999999999</v>
      </c>
    </row>
    <row r="47" spans="1:14" ht="16.5">
      <c r="A47" s="77" t="s">
        <v>103</v>
      </c>
      <c r="B47" s="200">
        <v>0.0068</v>
      </c>
      <c r="C47" s="200">
        <v>0</v>
      </c>
      <c r="D47" s="200">
        <v>0</v>
      </c>
      <c r="E47" s="200">
        <v>19.614099999999997</v>
      </c>
      <c r="F47" s="200">
        <v>0.0068</v>
      </c>
      <c r="G47" s="200">
        <v>-19.614099999999997</v>
      </c>
      <c r="H47" s="249"/>
      <c r="I47" s="77">
        <v>0.01529</v>
      </c>
      <c r="J47" s="200">
        <v>0</v>
      </c>
      <c r="K47" s="200">
        <v>134.58</v>
      </c>
      <c r="L47" s="200">
        <v>64.55817</v>
      </c>
      <c r="M47" s="200">
        <v>-134.56471000000002</v>
      </c>
      <c r="N47" s="200">
        <v>-64.55817</v>
      </c>
    </row>
    <row r="48" spans="1:14" ht="16.5">
      <c r="A48" s="25" t="s">
        <v>91</v>
      </c>
      <c r="B48" s="199">
        <v>40.87363</v>
      </c>
      <c r="C48" s="199">
        <v>479.65339</v>
      </c>
      <c r="D48" s="199">
        <v>8.76</v>
      </c>
      <c r="E48" s="199">
        <v>4779.33364</v>
      </c>
      <c r="F48" s="199">
        <v>32.11363</v>
      </c>
      <c r="G48" s="199">
        <v>-4299.680249999999</v>
      </c>
      <c r="H48" s="249"/>
      <c r="I48" s="25">
        <v>10726.17467</v>
      </c>
      <c r="J48" s="199">
        <v>2420.09967</v>
      </c>
      <c r="K48" s="199">
        <v>7612.721320000001</v>
      </c>
      <c r="L48" s="199">
        <v>22541.25867</v>
      </c>
      <c r="M48" s="199">
        <v>3113.45335</v>
      </c>
      <c r="N48" s="199">
        <v>-20121.159</v>
      </c>
    </row>
    <row r="49" spans="1:14" ht="16.5">
      <c r="A49" s="77" t="s">
        <v>104</v>
      </c>
      <c r="B49" s="200">
        <v>0</v>
      </c>
      <c r="C49" s="200">
        <v>1.49963</v>
      </c>
      <c r="D49" s="200">
        <v>0.995</v>
      </c>
      <c r="E49" s="200">
        <v>15.030899999999999</v>
      </c>
      <c r="F49" s="200">
        <v>-0.995</v>
      </c>
      <c r="G49" s="200">
        <v>-13.53127</v>
      </c>
      <c r="H49" s="249"/>
      <c r="I49" s="77">
        <v>0</v>
      </c>
      <c r="J49" s="200">
        <v>5.336330000000001</v>
      </c>
      <c r="K49" s="200">
        <v>1038.7491499999999</v>
      </c>
      <c r="L49" s="200">
        <v>109.86403999999999</v>
      </c>
      <c r="M49" s="200">
        <v>-1038.7491499999999</v>
      </c>
      <c r="N49" s="200">
        <v>-104.52770999999998</v>
      </c>
    </row>
    <row r="50" spans="1:14" ht="16.5">
      <c r="A50" s="256" t="s">
        <v>111</v>
      </c>
      <c r="B50" s="203">
        <v>0.06600000010803342</v>
      </c>
      <c r="C50" s="203">
        <v>0.0779999999795109</v>
      </c>
      <c r="D50" s="203">
        <v>1124.5437899999888</v>
      </c>
      <c r="E50" s="203">
        <v>3143.5027700001956</v>
      </c>
      <c r="F50" s="203">
        <v>-1124.4777899999099</v>
      </c>
      <c r="G50" s="203">
        <v>-3143.4247700001943</v>
      </c>
      <c r="H50" s="261"/>
      <c r="I50" s="256">
        <v>0.6938000002410263</v>
      </c>
      <c r="J50" s="203">
        <v>49.77277999930084</v>
      </c>
      <c r="K50" s="203">
        <v>7197.190940000059</v>
      </c>
      <c r="L50" s="203">
        <v>22275.276040000375</v>
      </c>
      <c r="M50" s="203">
        <v>-7196.497139999876</v>
      </c>
      <c r="N50" s="203">
        <v>-22225.503260000667</v>
      </c>
    </row>
    <row r="51" spans="1:10" ht="16.5">
      <c r="A51" s="309" t="s">
        <v>50</v>
      </c>
      <c r="B51" s="309"/>
      <c r="C51" s="309"/>
      <c r="D51" s="309"/>
      <c r="E51" s="309"/>
      <c r="F51" s="109"/>
      <c r="G51" s="109"/>
      <c r="H51" s="109"/>
      <c r="I51" s="109"/>
      <c r="J51" s="109"/>
    </row>
    <row r="52" spans="1:7" ht="15" customHeight="1">
      <c r="A52" s="98" t="s">
        <v>37</v>
      </c>
      <c r="B52" s="110"/>
      <c r="C52" s="110"/>
      <c r="D52" s="110"/>
      <c r="E52" s="110"/>
      <c r="F52" s="110"/>
      <c r="G52" s="110"/>
    </row>
    <row r="53" spans="1:7" ht="16.5">
      <c r="A53" s="98" t="s">
        <v>38</v>
      </c>
      <c r="B53" s="110"/>
      <c r="C53" s="110"/>
      <c r="D53" s="110"/>
      <c r="E53" s="110"/>
      <c r="F53" s="110"/>
      <c r="G53" s="110"/>
    </row>
    <row r="54" spans="1:7" ht="24" customHeight="1">
      <c r="A54" s="308" t="s">
        <v>54</v>
      </c>
      <c r="B54" s="308"/>
      <c r="C54" s="308"/>
      <c r="D54" s="308"/>
      <c r="E54" s="308"/>
      <c r="F54" s="308"/>
      <c r="G54" s="308"/>
    </row>
  </sheetData>
  <sheetProtection/>
  <mergeCells count="13">
    <mergeCell ref="A51:E51"/>
    <mergeCell ref="A54:G54"/>
    <mergeCell ref="B13:C13"/>
    <mergeCell ref="D13:E13"/>
    <mergeCell ref="F13:G13"/>
    <mergeCell ref="I12:N12"/>
    <mergeCell ref="I13:J13"/>
    <mergeCell ref="K13:L13"/>
    <mergeCell ref="M13:N13"/>
    <mergeCell ref="A5:N6"/>
    <mergeCell ref="A7:N10"/>
    <mergeCell ref="B12:G12"/>
    <mergeCell ref="A13:A1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N51"/>
  <sheetViews>
    <sheetView zoomScalePageLayoutView="0" workbookViewId="0" topLeftCell="A1">
      <selection activeCell="I15" sqref="I15:N47"/>
    </sheetView>
  </sheetViews>
  <sheetFormatPr defaultColWidth="11.421875" defaultRowHeight="15"/>
  <cols>
    <col min="1" max="1" width="22.140625" style="92" customWidth="1"/>
    <col min="2" max="3" width="12.28125" style="92" bestFit="1" customWidth="1"/>
    <col min="4" max="4" width="11.7109375" style="92" bestFit="1" customWidth="1"/>
    <col min="5" max="6" width="12.28125" style="92" bestFit="1" customWidth="1"/>
    <col min="7" max="7" width="11.421875" style="92" bestFit="1" customWidth="1"/>
    <col min="8" max="8" width="1.28515625" style="92" customWidth="1"/>
    <col min="9" max="10" width="13.7109375" style="92" bestFit="1" customWidth="1"/>
    <col min="11" max="11" width="12.28125" style="92" bestFit="1" customWidth="1"/>
    <col min="12" max="12" width="13.7109375" style="92" bestFit="1" customWidth="1"/>
    <col min="13" max="14" width="12.28125" style="92" bestFit="1" customWidth="1"/>
    <col min="15" max="16384" width="11.421875" style="92" customWidth="1"/>
  </cols>
  <sheetData>
    <row r="1" ht="16.5"/>
    <row r="2" ht="16.5"/>
    <row r="3" ht="16.5"/>
    <row r="4" ht="16.5"/>
    <row r="5" spans="1:14" ht="16.5" customHeight="1">
      <c r="A5" s="306" t="s">
        <v>6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</row>
    <row r="6" spans="1:14" ht="16.5" customHeight="1">
      <c r="A6" s="306"/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</row>
    <row r="7" spans="1:14" ht="16.5" customHeight="1">
      <c r="A7" s="307" t="s">
        <v>217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</row>
    <row r="8" spans="1:14" ht="16.5">
      <c r="A8" s="307"/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</row>
    <row r="9" spans="1:14" ht="16.5">
      <c r="A9" s="307"/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</row>
    <row r="10" spans="1:14" ht="16.5">
      <c r="A10" s="307"/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</row>
    <row r="11" spans="2:14" ht="17.25" thickBot="1"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</row>
    <row r="12" spans="1:14" ht="17.25" thickBot="1">
      <c r="A12" s="78"/>
      <c r="B12" s="317" t="s">
        <v>201</v>
      </c>
      <c r="C12" s="317"/>
      <c r="D12" s="317"/>
      <c r="E12" s="317"/>
      <c r="F12" s="317"/>
      <c r="G12" s="317"/>
      <c r="H12" s="280"/>
      <c r="I12" s="317" t="s">
        <v>202</v>
      </c>
      <c r="J12" s="317"/>
      <c r="K12" s="317"/>
      <c r="L12" s="317"/>
      <c r="M12" s="317"/>
      <c r="N12" s="317"/>
    </row>
    <row r="13" spans="1:14" ht="17.25" thickBot="1">
      <c r="A13" s="338"/>
      <c r="B13" s="327" t="s">
        <v>30</v>
      </c>
      <c r="C13" s="327"/>
      <c r="D13" s="327" t="s">
        <v>31</v>
      </c>
      <c r="E13" s="327"/>
      <c r="F13" s="327" t="s">
        <v>32</v>
      </c>
      <c r="G13" s="327"/>
      <c r="H13" s="270"/>
      <c r="I13" s="327" t="s">
        <v>30</v>
      </c>
      <c r="J13" s="327"/>
      <c r="K13" s="327" t="s">
        <v>31</v>
      </c>
      <c r="L13" s="327"/>
      <c r="M13" s="327" t="s">
        <v>32</v>
      </c>
      <c r="N13" s="327"/>
    </row>
    <row r="14" spans="1:14" ht="17.25" thickBot="1">
      <c r="A14" s="337"/>
      <c r="B14" s="86">
        <v>2020</v>
      </c>
      <c r="C14" s="86">
        <v>2021</v>
      </c>
      <c r="D14" s="151">
        <v>2020</v>
      </c>
      <c r="E14" s="151">
        <v>2021</v>
      </c>
      <c r="F14" s="151">
        <v>2020</v>
      </c>
      <c r="G14" s="151">
        <v>2021</v>
      </c>
      <c r="H14" s="152"/>
      <c r="I14" s="173">
        <v>2020</v>
      </c>
      <c r="J14" s="173">
        <v>2021</v>
      </c>
      <c r="K14" s="173">
        <v>2020</v>
      </c>
      <c r="L14" s="173">
        <v>2021</v>
      </c>
      <c r="M14" s="173">
        <v>2020</v>
      </c>
      <c r="N14" s="173">
        <v>2021</v>
      </c>
    </row>
    <row r="15" spans="1:14" ht="16.5">
      <c r="A15" s="262" t="s">
        <v>11</v>
      </c>
      <c r="B15" s="197">
        <v>186134.92737361605</v>
      </c>
      <c r="C15" s="197">
        <v>299446.4538078129</v>
      </c>
      <c r="D15" s="197">
        <v>85086.263121599</v>
      </c>
      <c r="E15" s="197">
        <v>142928.74171302398</v>
      </c>
      <c r="F15" s="197">
        <v>101048.66425201706</v>
      </c>
      <c r="G15" s="197">
        <v>156517.7120947889</v>
      </c>
      <c r="H15" s="198"/>
      <c r="I15" s="197">
        <v>2179137.6573949456</v>
      </c>
      <c r="J15" s="197">
        <v>2540797.476389613</v>
      </c>
      <c r="K15" s="197">
        <v>897754.9868688922</v>
      </c>
      <c r="L15" s="197">
        <v>1400473.0988393289</v>
      </c>
      <c r="M15" s="197">
        <v>1281382.6705260533</v>
      </c>
      <c r="N15" s="197">
        <v>1140324.3775502841</v>
      </c>
    </row>
    <row r="16" spans="1:14" ht="16.5">
      <c r="A16" s="263" t="s">
        <v>127</v>
      </c>
      <c r="B16" s="199">
        <v>103209.97592697207</v>
      </c>
      <c r="C16" s="199">
        <v>137628.730294454</v>
      </c>
      <c r="D16" s="199">
        <v>30289.71838361701</v>
      </c>
      <c r="E16" s="199">
        <v>15823.099090936998</v>
      </c>
      <c r="F16" s="199">
        <v>72920.25754335505</v>
      </c>
      <c r="G16" s="199">
        <v>121805.631203517</v>
      </c>
      <c r="H16" s="199"/>
      <c r="I16" s="199">
        <v>879072.7307721539</v>
      </c>
      <c r="J16" s="199">
        <v>1071017.149449326</v>
      </c>
      <c r="K16" s="199">
        <v>371766.89617235307</v>
      </c>
      <c r="L16" s="199">
        <v>478622.812605998</v>
      </c>
      <c r="M16" s="199">
        <v>507305.8345998009</v>
      </c>
      <c r="N16" s="199">
        <v>592394.3368433281</v>
      </c>
    </row>
    <row r="17" spans="1:14" ht="16.5">
      <c r="A17" s="264" t="s">
        <v>128</v>
      </c>
      <c r="B17" s="200">
        <v>1757.4504099999997</v>
      </c>
      <c r="C17" s="200">
        <v>60917.66309</v>
      </c>
      <c r="D17" s="200">
        <v>2.7815</v>
      </c>
      <c r="E17" s="200">
        <v>71.94969999999999</v>
      </c>
      <c r="F17" s="200">
        <v>1754.6689099999996</v>
      </c>
      <c r="G17" s="200">
        <v>60845.713390000004</v>
      </c>
      <c r="H17" s="199"/>
      <c r="I17" s="200">
        <v>249175.57710599998</v>
      </c>
      <c r="J17" s="200">
        <v>313871.20672</v>
      </c>
      <c r="K17" s="200">
        <v>45.07793</v>
      </c>
      <c r="L17" s="200">
        <v>550.78271</v>
      </c>
      <c r="M17" s="200">
        <v>249130.49917599998</v>
      </c>
      <c r="N17" s="200">
        <v>313320.42401</v>
      </c>
    </row>
    <row r="18" spans="1:14" ht="16.5">
      <c r="A18" s="263" t="s">
        <v>116</v>
      </c>
      <c r="B18" s="199">
        <v>9739.792795802996</v>
      </c>
      <c r="C18" s="199">
        <v>16778.627135115003</v>
      </c>
      <c r="D18" s="199">
        <v>427.434850389</v>
      </c>
      <c r="E18" s="199">
        <v>1018.9278891999998</v>
      </c>
      <c r="F18" s="199">
        <v>9312.357945413996</v>
      </c>
      <c r="G18" s="199">
        <v>15759.699245915002</v>
      </c>
      <c r="H18" s="199"/>
      <c r="I18" s="199">
        <v>164969.30417985804</v>
      </c>
      <c r="J18" s="199">
        <v>163502.185221547</v>
      </c>
      <c r="K18" s="199">
        <v>5404.620580223001</v>
      </c>
      <c r="L18" s="199">
        <v>5618.061274723</v>
      </c>
      <c r="M18" s="199">
        <v>159564.68359963503</v>
      </c>
      <c r="N18" s="199">
        <v>157884.123946824</v>
      </c>
    </row>
    <row r="19" spans="1:14" ht="16.5">
      <c r="A19" s="264" t="s">
        <v>115</v>
      </c>
      <c r="B19" s="200">
        <v>4920.58521887</v>
      </c>
      <c r="C19" s="200">
        <v>7599.4767823970005</v>
      </c>
      <c r="D19" s="200">
        <v>154.63781</v>
      </c>
      <c r="E19" s="200">
        <v>654.37302</v>
      </c>
      <c r="F19" s="200">
        <v>4765.94740887</v>
      </c>
      <c r="G19" s="200">
        <v>6945.1037623970005</v>
      </c>
      <c r="H19" s="199"/>
      <c r="I19" s="200">
        <v>63005.52912917199</v>
      </c>
      <c r="J19" s="200">
        <v>99982.27335628799</v>
      </c>
      <c r="K19" s="200">
        <v>3069.9317035</v>
      </c>
      <c r="L19" s="200">
        <v>3931.364225008</v>
      </c>
      <c r="M19" s="200">
        <v>59935.59742567199</v>
      </c>
      <c r="N19" s="200">
        <v>96050.90913127999</v>
      </c>
    </row>
    <row r="20" spans="1:14" ht="16.5">
      <c r="A20" s="263" t="s">
        <v>140</v>
      </c>
      <c r="B20" s="199">
        <v>21475.6584552</v>
      </c>
      <c r="C20" s="199">
        <v>12912.62109</v>
      </c>
      <c r="D20" s="199">
        <v>2457.6418100000005</v>
      </c>
      <c r="E20" s="199">
        <v>12955.661099999994</v>
      </c>
      <c r="F20" s="199">
        <v>19018.016645199998</v>
      </c>
      <c r="G20" s="199">
        <v>-43.040009999993345</v>
      </c>
      <c r="H20" s="199"/>
      <c r="I20" s="199">
        <v>188546.47689519997</v>
      </c>
      <c r="J20" s="199">
        <v>188651.84278</v>
      </c>
      <c r="K20" s="199">
        <v>23997.157695281996</v>
      </c>
      <c r="L20" s="199">
        <v>136217.38093432898</v>
      </c>
      <c r="M20" s="199">
        <v>164549.31919991798</v>
      </c>
      <c r="N20" s="199">
        <v>52434.46184567103</v>
      </c>
    </row>
    <row r="21" spans="1:14" ht="16.5">
      <c r="A21" s="264" t="s">
        <v>168</v>
      </c>
      <c r="B21" s="200">
        <v>2259.007341885</v>
      </c>
      <c r="C21" s="200">
        <v>2487.0408108929996</v>
      </c>
      <c r="D21" s="200">
        <v>53</v>
      </c>
      <c r="E21" s="200">
        <v>0</v>
      </c>
      <c r="F21" s="200">
        <v>2206.007341885</v>
      </c>
      <c r="G21" s="200">
        <v>2487.0408108929996</v>
      </c>
      <c r="H21" s="199"/>
      <c r="I21" s="200">
        <v>28029.154105665995</v>
      </c>
      <c r="J21" s="200">
        <v>55105.328595247</v>
      </c>
      <c r="K21" s="200">
        <v>987.30835</v>
      </c>
      <c r="L21" s="200">
        <v>559.76066</v>
      </c>
      <c r="M21" s="200">
        <v>27041.845755665996</v>
      </c>
      <c r="N21" s="200">
        <v>54545.567935247</v>
      </c>
    </row>
    <row r="22" spans="1:14" ht="16.5">
      <c r="A22" s="263" t="s">
        <v>126</v>
      </c>
      <c r="B22" s="199">
        <v>3060.599628979999</v>
      </c>
      <c r="C22" s="199">
        <v>6747.211073092998</v>
      </c>
      <c r="D22" s="199">
        <v>1248.8922374999997</v>
      </c>
      <c r="E22" s="199">
        <v>2350.3647816310013</v>
      </c>
      <c r="F22" s="199">
        <v>1811.7073914799994</v>
      </c>
      <c r="G22" s="199">
        <v>4396.846291461997</v>
      </c>
      <c r="H22" s="199"/>
      <c r="I22" s="199">
        <v>46021.605281808</v>
      </c>
      <c r="J22" s="199">
        <v>59250.583223579</v>
      </c>
      <c r="K22" s="199">
        <v>15993.232138093997</v>
      </c>
      <c r="L22" s="199">
        <v>14996.129654288</v>
      </c>
      <c r="M22" s="199">
        <v>30028.373143714</v>
      </c>
      <c r="N22" s="199">
        <v>44254.453569291</v>
      </c>
    </row>
    <row r="23" spans="1:14" ht="16.5">
      <c r="A23" s="264" t="s">
        <v>169</v>
      </c>
      <c r="B23" s="200">
        <v>5101.03653</v>
      </c>
      <c r="C23" s="200">
        <v>18.683919999999997</v>
      </c>
      <c r="D23" s="200">
        <v>2411.62079</v>
      </c>
      <c r="E23" s="200">
        <v>58.33296</v>
      </c>
      <c r="F23" s="200">
        <v>2689.4157400000004</v>
      </c>
      <c r="G23" s="200">
        <v>-39.64904</v>
      </c>
      <c r="H23" s="199"/>
      <c r="I23" s="200">
        <v>8415.98085</v>
      </c>
      <c r="J23" s="200">
        <v>26600.840350000002</v>
      </c>
      <c r="K23" s="200">
        <v>2411.62079</v>
      </c>
      <c r="L23" s="200">
        <v>58.33296</v>
      </c>
      <c r="M23" s="200">
        <v>6004.36006</v>
      </c>
      <c r="N23" s="200">
        <v>26542.507390000002</v>
      </c>
    </row>
    <row r="24" spans="1:14" ht="16.5">
      <c r="A24" s="263" t="s">
        <v>121</v>
      </c>
      <c r="B24" s="199">
        <v>2846.138200341999</v>
      </c>
      <c r="C24" s="199">
        <v>3734.039113575002</v>
      </c>
      <c r="D24" s="199">
        <v>4.311929999999999</v>
      </c>
      <c r="E24" s="199">
        <v>225.80434999999997</v>
      </c>
      <c r="F24" s="199">
        <v>2841.826270341999</v>
      </c>
      <c r="G24" s="199">
        <v>3508.234763575002</v>
      </c>
      <c r="H24" s="199"/>
      <c r="I24" s="199">
        <v>42880.52825831699</v>
      </c>
      <c r="J24" s="199">
        <v>78374.85581206501</v>
      </c>
      <c r="K24" s="199">
        <v>1658.25602</v>
      </c>
      <c r="L24" s="199">
        <v>1253.79348</v>
      </c>
      <c r="M24" s="199">
        <v>41222.27223831699</v>
      </c>
      <c r="N24" s="199">
        <v>77121.06233206502</v>
      </c>
    </row>
    <row r="25" spans="1:14" ht="16.5">
      <c r="A25" s="264" t="s">
        <v>118</v>
      </c>
      <c r="B25" s="200">
        <v>1763.5705512</v>
      </c>
      <c r="C25" s="200">
        <v>2262.9515245999996</v>
      </c>
      <c r="D25" s="200">
        <v>2105.6956561399998</v>
      </c>
      <c r="E25" s="200">
        <v>3168.2761679960004</v>
      </c>
      <c r="F25" s="200">
        <v>-342.1251049399998</v>
      </c>
      <c r="G25" s="200">
        <v>-905.3246433960007</v>
      </c>
      <c r="H25" s="199"/>
      <c r="I25" s="200">
        <v>23068.544827355</v>
      </c>
      <c r="J25" s="200">
        <v>54191.48082218899</v>
      </c>
      <c r="K25" s="200">
        <v>22693.002971466998</v>
      </c>
      <c r="L25" s="200">
        <v>31656.836463993008</v>
      </c>
      <c r="M25" s="200">
        <v>375.541855888001</v>
      </c>
      <c r="N25" s="200">
        <v>22534.644358195983</v>
      </c>
    </row>
    <row r="26" spans="1:14" ht="16.5">
      <c r="A26" s="263" t="s">
        <v>119</v>
      </c>
      <c r="B26" s="199">
        <v>1323.62191</v>
      </c>
      <c r="C26" s="199">
        <v>4084.5730200000016</v>
      </c>
      <c r="D26" s="199">
        <v>32.1888</v>
      </c>
      <c r="E26" s="199">
        <v>0.001</v>
      </c>
      <c r="F26" s="199">
        <v>1291.4331100000002</v>
      </c>
      <c r="G26" s="199">
        <v>4084.5720200000014</v>
      </c>
      <c r="H26" s="199"/>
      <c r="I26" s="199">
        <v>14668.152143759999</v>
      </c>
      <c r="J26" s="199">
        <v>24829.617089999996</v>
      </c>
      <c r="K26" s="199">
        <v>568.91668</v>
      </c>
      <c r="L26" s="199">
        <v>609.98915</v>
      </c>
      <c r="M26" s="199">
        <v>14099.235463759998</v>
      </c>
      <c r="N26" s="199">
        <v>24219.627939999995</v>
      </c>
    </row>
    <row r="27" spans="1:14" ht="16.5">
      <c r="A27" s="264" t="s">
        <v>170</v>
      </c>
      <c r="B27" s="200">
        <v>1633.2314219999996</v>
      </c>
      <c r="C27" s="200">
        <v>2488.6134999999995</v>
      </c>
      <c r="D27" s="200">
        <v>0.36342</v>
      </c>
      <c r="E27" s="200">
        <v>0.11217</v>
      </c>
      <c r="F27" s="200">
        <v>1632.8680019999997</v>
      </c>
      <c r="G27" s="200">
        <v>2488.5013299999996</v>
      </c>
      <c r="H27" s="199"/>
      <c r="I27" s="200">
        <v>16295.946967940003</v>
      </c>
      <c r="J27" s="200">
        <v>19850.100456252003</v>
      </c>
      <c r="K27" s="200">
        <v>145.68067000000002</v>
      </c>
      <c r="L27" s="200">
        <v>129.34664</v>
      </c>
      <c r="M27" s="200">
        <v>16150.266297940003</v>
      </c>
      <c r="N27" s="200">
        <v>19720.753816252003</v>
      </c>
    </row>
    <row r="28" spans="1:14" ht="16.5">
      <c r="A28" s="263" t="s">
        <v>171</v>
      </c>
      <c r="B28" s="199">
        <v>1144.5733104939998</v>
      </c>
      <c r="C28" s="199">
        <v>767.571220861</v>
      </c>
      <c r="D28" s="199">
        <v>4.977</v>
      </c>
      <c r="E28" s="199">
        <v>0</v>
      </c>
      <c r="F28" s="199">
        <v>1139.5963104939997</v>
      </c>
      <c r="G28" s="199">
        <v>767.571220861</v>
      </c>
      <c r="H28" s="199"/>
      <c r="I28" s="199">
        <v>8792.886034629</v>
      </c>
      <c r="J28" s="199">
        <v>9546.364600572999</v>
      </c>
      <c r="K28" s="199">
        <v>31.021440000000002</v>
      </c>
      <c r="L28" s="199">
        <v>79.30663</v>
      </c>
      <c r="M28" s="199">
        <v>8761.864594629</v>
      </c>
      <c r="N28" s="199">
        <v>9467.057970573</v>
      </c>
    </row>
    <row r="29" spans="1:14" ht="16.5">
      <c r="A29" s="264" t="s">
        <v>172</v>
      </c>
      <c r="B29" s="200">
        <v>133.56086</v>
      </c>
      <c r="C29" s="200">
        <v>188.78542</v>
      </c>
      <c r="D29" s="200">
        <v>0</v>
      </c>
      <c r="E29" s="200">
        <v>0</v>
      </c>
      <c r="F29" s="200">
        <v>133.56086</v>
      </c>
      <c r="G29" s="200">
        <v>188.78542</v>
      </c>
      <c r="H29" s="199"/>
      <c r="I29" s="200">
        <v>1880.62991</v>
      </c>
      <c r="J29" s="200">
        <v>2223.95426</v>
      </c>
      <c r="K29" s="200">
        <v>0</v>
      </c>
      <c r="L29" s="200">
        <v>0</v>
      </c>
      <c r="M29" s="200">
        <v>1880.62991</v>
      </c>
      <c r="N29" s="200">
        <v>2223.95426</v>
      </c>
    </row>
    <row r="30" spans="1:14" ht="16.5">
      <c r="A30" s="263" t="s">
        <v>129</v>
      </c>
      <c r="B30" s="199">
        <v>540.4246200000001</v>
      </c>
      <c r="C30" s="199">
        <v>612.5678300000001</v>
      </c>
      <c r="D30" s="199">
        <v>3.54809</v>
      </c>
      <c r="E30" s="199">
        <v>298.08568</v>
      </c>
      <c r="F30" s="199">
        <v>536.8765300000001</v>
      </c>
      <c r="G30" s="199">
        <v>314.48215000000005</v>
      </c>
      <c r="H30" s="199"/>
      <c r="I30" s="199">
        <v>8404.089989999999</v>
      </c>
      <c r="J30" s="199">
        <v>7032.041205999999</v>
      </c>
      <c r="K30" s="199">
        <v>3367.0755794160004</v>
      </c>
      <c r="L30" s="199">
        <v>3187.30415</v>
      </c>
      <c r="M30" s="199">
        <v>5037.014410583998</v>
      </c>
      <c r="N30" s="199">
        <v>3844.737055999999</v>
      </c>
    </row>
    <row r="31" spans="1:14" ht="16.5">
      <c r="A31" s="264" t="s">
        <v>173</v>
      </c>
      <c r="B31" s="200">
        <v>184.36751999999998</v>
      </c>
      <c r="C31" s="200">
        <v>353.25849</v>
      </c>
      <c r="D31" s="200">
        <v>0</v>
      </c>
      <c r="E31" s="200">
        <v>0</v>
      </c>
      <c r="F31" s="200">
        <v>184.36751999999998</v>
      </c>
      <c r="G31" s="200">
        <v>353.25849</v>
      </c>
      <c r="H31" s="199"/>
      <c r="I31" s="200">
        <v>1771.80893</v>
      </c>
      <c r="J31" s="200">
        <v>2270.59872</v>
      </c>
      <c r="K31" s="200">
        <v>0</v>
      </c>
      <c r="L31" s="200">
        <v>0</v>
      </c>
      <c r="M31" s="200">
        <v>1771.80893</v>
      </c>
      <c r="N31" s="200">
        <v>2270.59872</v>
      </c>
    </row>
    <row r="32" spans="1:14" ht="16.5">
      <c r="A32" s="263" t="s">
        <v>174</v>
      </c>
      <c r="B32" s="199">
        <v>68.32797000000001</v>
      </c>
      <c r="C32" s="199">
        <v>270.81383</v>
      </c>
      <c r="D32" s="199">
        <v>194.92612</v>
      </c>
      <c r="E32" s="199">
        <v>143.00446000000002</v>
      </c>
      <c r="F32" s="199">
        <v>-126.59814999999999</v>
      </c>
      <c r="G32" s="199">
        <v>127.80936999999997</v>
      </c>
      <c r="H32" s="199"/>
      <c r="I32" s="199">
        <v>80791.507259998</v>
      </c>
      <c r="J32" s="199">
        <v>7964.689032338998</v>
      </c>
      <c r="K32" s="199">
        <v>1503.3407000000002</v>
      </c>
      <c r="L32" s="199">
        <v>2156.0461900000005</v>
      </c>
      <c r="M32" s="199">
        <v>79288.166559998</v>
      </c>
      <c r="N32" s="199">
        <v>5808.642842338997</v>
      </c>
    </row>
    <row r="33" spans="1:14" ht="16.5">
      <c r="A33" s="264" t="s">
        <v>175</v>
      </c>
      <c r="B33" s="200">
        <v>47.318</v>
      </c>
      <c r="C33" s="200">
        <v>0</v>
      </c>
      <c r="D33" s="200">
        <v>0</v>
      </c>
      <c r="E33" s="200">
        <v>0</v>
      </c>
      <c r="F33" s="200">
        <v>47.318</v>
      </c>
      <c r="G33" s="200">
        <v>0</v>
      </c>
      <c r="H33" s="199"/>
      <c r="I33" s="200">
        <v>154.9855</v>
      </c>
      <c r="J33" s="200">
        <v>182.29110999999997</v>
      </c>
      <c r="K33" s="200">
        <v>0</v>
      </c>
      <c r="L33" s="200">
        <v>0</v>
      </c>
      <c r="M33" s="200">
        <v>154.9855</v>
      </c>
      <c r="N33" s="200">
        <v>182.29110999999997</v>
      </c>
    </row>
    <row r="34" spans="1:14" ht="16.5">
      <c r="A34" s="263" t="s">
        <v>176</v>
      </c>
      <c r="B34" s="199">
        <v>0</v>
      </c>
      <c r="C34" s="199">
        <v>0</v>
      </c>
      <c r="D34" s="199">
        <v>0</v>
      </c>
      <c r="E34" s="199">
        <v>0</v>
      </c>
      <c r="F34" s="199">
        <v>0</v>
      </c>
      <c r="G34" s="199">
        <v>0</v>
      </c>
      <c r="H34" s="199"/>
      <c r="I34" s="199">
        <v>0</v>
      </c>
      <c r="J34" s="199">
        <v>0</v>
      </c>
      <c r="K34" s="199">
        <v>0</v>
      </c>
      <c r="L34" s="199">
        <v>0</v>
      </c>
      <c r="M34" s="199">
        <v>0</v>
      </c>
      <c r="N34" s="199">
        <v>0</v>
      </c>
    </row>
    <row r="35" spans="1:14" ht="16.5">
      <c r="A35" s="264" t="s">
        <v>177</v>
      </c>
      <c r="B35" s="200">
        <v>0</v>
      </c>
      <c r="C35" s="200">
        <v>0</v>
      </c>
      <c r="D35" s="200">
        <v>0</v>
      </c>
      <c r="E35" s="200">
        <v>0</v>
      </c>
      <c r="F35" s="200">
        <v>0</v>
      </c>
      <c r="G35" s="200">
        <v>0</v>
      </c>
      <c r="H35" s="199"/>
      <c r="I35" s="200">
        <v>0</v>
      </c>
      <c r="J35" s="200">
        <v>0</v>
      </c>
      <c r="K35" s="200">
        <v>0</v>
      </c>
      <c r="L35" s="200">
        <v>0</v>
      </c>
      <c r="M35" s="200">
        <v>0</v>
      </c>
      <c r="N35" s="200">
        <v>0</v>
      </c>
    </row>
    <row r="36" spans="1:14" ht="16.5">
      <c r="A36" s="263" t="s">
        <v>178</v>
      </c>
      <c r="B36" s="199">
        <v>95.304</v>
      </c>
      <c r="C36" s="199">
        <v>21.355330000000002</v>
      </c>
      <c r="D36" s="199">
        <v>0</v>
      </c>
      <c r="E36" s="199">
        <v>0</v>
      </c>
      <c r="F36" s="199">
        <v>95.304</v>
      </c>
      <c r="G36" s="199">
        <v>21.355330000000002</v>
      </c>
      <c r="H36" s="199"/>
      <c r="I36" s="199">
        <v>1159.9369</v>
      </c>
      <c r="J36" s="199">
        <v>692.19995</v>
      </c>
      <c r="K36" s="199">
        <v>28.35839</v>
      </c>
      <c r="L36" s="199">
        <v>106.73598000000001</v>
      </c>
      <c r="M36" s="199">
        <v>1131.5785099999998</v>
      </c>
      <c r="N36" s="199">
        <v>585.4639699999999</v>
      </c>
    </row>
    <row r="37" spans="1:14" ht="16.5">
      <c r="A37" s="264" t="s">
        <v>139</v>
      </c>
      <c r="B37" s="200">
        <v>69.57011</v>
      </c>
      <c r="C37" s="200">
        <v>0</v>
      </c>
      <c r="D37" s="200">
        <v>94.77915639999999</v>
      </c>
      <c r="E37" s="200">
        <v>797.750106286</v>
      </c>
      <c r="F37" s="200">
        <v>-25.20904639999999</v>
      </c>
      <c r="G37" s="200">
        <v>-797.750106286</v>
      </c>
      <c r="H37" s="199"/>
      <c r="I37" s="200">
        <v>991.3723</v>
      </c>
      <c r="J37" s="200">
        <v>126.734</v>
      </c>
      <c r="K37" s="200">
        <v>14735.625396559008</v>
      </c>
      <c r="L37" s="200">
        <v>6417.183889477002</v>
      </c>
      <c r="M37" s="200">
        <v>-13744.253096559009</v>
      </c>
      <c r="N37" s="200">
        <v>-6290.449889477001</v>
      </c>
    </row>
    <row r="38" spans="1:14" ht="16.5">
      <c r="A38" s="263" t="s">
        <v>135</v>
      </c>
      <c r="B38" s="199">
        <v>569.8904396000001</v>
      </c>
      <c r="C38" s="199">
        <v>1455.190030025</v>
      </c>
      <c r="D38" s="199">
        <v>1524.4519357979989</v>
      </c>
      <c r="E38" s="199">
        <v>6249.716555064003</v>
      </c>
      <c r="F38" s="199">
        <v>-954.5614961979987</v>
      </c>
      <c r="G38" s="199">
        <v>-4794.526525039003</v>
      </c>
      <c r="H38" s="199"/>
      <c r="I38" s="199">
        <v>23455.474169645993</v>
      </c>
      <c r="J38" s="199">
        <v>23459.597890049004</v>
      </c>
      <c r="K38" s="199">
        <v>23111.394713121</v>
      </c>
      <c r="L38" s="199">
        <v>36121.23115423301</v>
      </c>
      <c r="M38" s="199">
        <v>344.07945652499257</v>
      </c>
      <c r="N38" s="199">
        <v>-12661.633264184009</v>
      </c>
    </row>
    <row r="39" spans="1:14" ht="16.5">
      <c r="A39" s="264" t="s">
        <v>137</v>
      </c>
      <c r="B39" s="200">
        <v>0</v>
      </c>
      <c r="C39" s="200">
        <v>6.17026</v>
      </c>
      <c r="D39" s="200">
        <v>295.55438365599997</v>
      </c>
      <c r="E39" s="200">
        <v>328.50413999999995</v>
      </c>
      <c r="F39" s="200">
        <v>-295.55438365599997</v>
      </c>
      <c r="G39" s="200">
        <v>-322.33387999999997</v>
      </c>
      <c r="H39" s="199"/>
      <c r="I39" s="200">
        <v>0.53939</v>
      </c>
      <c r="J39" s="200">
        <v>41.900059999999996</v>
      </c>
      <c r="K39" s="200">
        <v>4893.198134948</v>
      </c>
      <c r="L39" s="200">
        <v>5689.187572363</v>
      </c>
      <c r="M39" s="200">
        <v>-4892.658744948</v>
      </c>
      <c r="N39" s="200">
        <v>-5647.287512363</v>
      </c>
    </row>
    <row r="40" spans="1:14" ht="16.5">
      <c r="A40" s="263" t="s">
        <v>161</v>
      </c>
      <c r="B40" s="199">
        <v>256.44011</v>
      </c>
      <c r="C40" s="199">
        <v>200.18568999999997</v>
      </c>
      <c r="D40" s="199">
        <v>2292.5557489999997</v>
      </c>
      <c r="E40" s="199">
        <v>3024.3322227999997</v>
      </c>
      <c r="F40" s="199">
        <v>-2036.1156389999996</v>
      </c>
      <c r="G40" s="199">
        <v>-2824.1465328</v>
      </c>
      <c r="H40" s="199"/>
      <c r="I40" s="199">
        <v>14198.9297</v>
      </c>
      <c r="J40" s="199">
        <v>3363.51649</v>
      </c>
      <c r="K40" s="199">
        <v>28533.449673590003</v>
      </c>
      <c r="L40" s="199">
        <v>43653.43253516801</v>
      </c>
      <c r="M40" s="199">
        <v>-14334.519973590002</v>
      </c>
      <c r="N40" s="199">
        <v>-40289.91604516801</v>
      </c>
    </row>
    <row r="41" spans="1:14" ht="16.5">
      <c r="A41" s="264" t="s">
        <v>179</v>
      </c>
      <c r="B41" s="200">
        <v>90.84129999999999</v>
      </c>
      <c r="C41" s="200">
        <v>100.82486999999999</v>
      </c>
      <c r="D41" s="200">
        <v>412.3144099999999</v>
      </c>
      <c r="E41" s="200">
        <v>760.329050804</v>
      </c>
      <c r="F41" s="200">
        <v>-321.4731099999999</v>
      </c>
      <c r="G41" s="200">
        <v>-659.5041808039999</v>
      </c>
      <c r="H41" s="199"/>
      <c r="I41" s="200">
        <v>473.32495800000004</v>
      </c>
      <c r="J41" s="200">
        <v>960.0269350000001</v>
      </c>
      <c r="K41" s="200">
        <v>9394.485453702997</v>
      </c>
      <c r="L41" s="200">
        <v>11418.718172225</v>
      </c>
      <c r="M41" s="200">
        <v>-8921.160495702998</v>
      </c>
      <c r="N41" s="200">
        <v>-10458.691237225</v>
      </c>
    </row>
    <row r="42" spans="1:14" ht="16.5">
      <c r="A42" s="263" t="s">
        <v>132</v>
      </c>
      <c r="B42" s="199">
        <v>3661.7035699999997</v>
      </c>
      <c r="C42" s="199">
        <v>1468.1104469919999</v>
      </c>
      <c r="D42" s="199">
        <v>1586.6456</v>
      </c>
      <c r="E42" s="199">
        <v>5242.386642159999</v>
      </c>
      <c r="F42" s="199">
        <v>2075.05797</v>
      </c>
      <c r="G42" s="199">
        <v>-3774.2761951679986</v>
      </c>
      <c r="H42" s="199"/>
      <c r="I42" s="199">
        <v>29020.139530390003</v>
      </c>
      <c r="J42" s="199">
        <v>26598.991356001992</v>
      </c>
      <c r="K42" s="199">
        <v>39051.791340990996</v>
      </c>
      <c r="L42" s="199">
        <v>50402.089427246996</v>
      </c>
      <c r="M42" s="199">
        <v>-10031.651810600993</v>
      </c>
      <c r="N42" s="199">
        <v>-23803.098071245004</v>
      </c>
    </row>
    <row r="43" spans="1:14" ht="16.5">
      <c r="A43" s="264" t="s">
        <v>180</v>
      </c>
      <c r="B43" s="200">
        <v>4.87947</v>
      </c>
      <c r="C43" s="200">
        <v>147.47039999999993</v>
      </c>
      <c r="D43" s="200">
        <v>40.39074999999999</v>
      </c>
      <c r="E43" s="200">
        <v>378.83537</v>
      </c>
      <c r="F43" s="200">
        <v>-35.51127999999999</v>
      </c>
      <c r="G43" s="200">
        <v>-231.36497000000008</v>
      </c>
      <c r="H43" s="199"/>
      <c r="I43" s="200">
        <v>741.26447</v>
      </c>
      <c r="J43" s="200">
        <v>1951.5362599999999</v>
      </c>
      <c r="K43" s="200">
        <v>925.2013199999999</v>
      </c>
      <c r="L43" s="200">
        <v>5648.392880720001</v>
      </c>
      <c r="M43" s="200">
        <v>-183.93684999999994</v>
      </c>
      <c r="N43" s="200">
        <v>-3696.856620720001</v>
      </c>
    </row>
    <row r="44" spans="1:14" ht="16.5">
      <c r="A44" s="263" t="s">
        <v>131</v>
      </c>
      <c r="B44" s="199">
        <v>92.74613985899998</v>
      </c>
      <c r="C44" s="199">
        <v>53.34140996899999</v>
      </c>
      <c r="D44" s="199">
        <v>9683.010437479998</v>
      </c>
      <c r="E44" s="199">
        <v>7512.714280285006</v>
      </c>
      <c r="F44" s="199">
        <v>-9590.264297620997</v>
      </c>
      <c r="G44" s="199">
        <v>-7459.372870316006</v>
      </c>
      <c r="H44" s="199"/>
      <c r="I44" s="199">
        <v>2171.250699762</v>
      </c>
      <c r="J44" s="199">
        <v>1300.953871108</v>
      </c>
      <c r="K44" s="199">
        <v>58948.58566129497</v>
      </c>
      <c r="L44" s="199">
        <v>96773.47347018699</v>
      </c>
      <c r="M44" s="199">
        <v>-56777.33496153297</v>
      </c>
      <c r="N44" s="199">
        <v>-95472.519599079</v>
      </c>
    </row>
    <row r="45" spans="1:14" ht="16.5">
      <c r="A45" s="264" t="s">
        <v>141</v>
      </c>
      <c r="B45" s="200">
        <v>2827.8000899999997</v>
      </c>
      <c r="C45" s="200">
        <v>7096.94788</v>
      </c>
      <c r="D45" s="200">
        <v>22733.370049442008</v>
      </c>
      <c r="E45" s="200">
        <v>16109.478868034992</v>
      </c>
      <c r="F45" s="200">
        <v>-19905.569959442008</v>
      </c>
      <c r="G45" s="200">
        <v>-9012.530988034992</v>
      </c>
      <c r="H45" s="199"/>
      <c r="I45" s="200">
        <v>22483.26395</v>
      </c>
      <c r="J45" s="200">
        <v>34040.374519993995</v>
      </c>
      <c r="K45" s="200">
        <v>151104.57176565897</v>
      </c>
      <c r="L45" s="200">
        <v>172015.298798584</v>
      </c>
      <c r="M45" s="200">
        <v>-128621.30781565898</v>
      </c>
      <c r="N45" s="200">
        <v>-137974.92427859</v>
      </c>
    </row>
    <row r="46" spans="1:14" ht="16.5">
      <c r="A46" s="263" t="s">
        <v>181</v>
      </c>
      <c r="B46" s="199">
        <v>103.25792</v>
      </c>
      <c r="C46" s="199">
        <v>313.25933999999995</v>
      </c>
      <c r="D46" s="199">
        <v>0</v>
      </c>
      <c r="E46" s="199">
        <v>43720.08971</v>
      </c>
      <c r="F46" s="199">
        <v>103.25792</v>
      </c>
      <c r="G46" s="199">
        <v>-43406.83037</v>
      </c>
      <c r="H46" s="199"/>
      <c r="I46" s="199">
        <v>26471.588259999997</v>
      </c>
      <c r="J46" s="199">
        <v>2601.99273</v>
      </c>
      <c r="K46" s="199">
        <v>706.1278400000001</v>
      </c>
      <c r="L46" s="199">
        <v>108176.68006999999</v>
      </c>
      <c r="M46" s="199">
        <v>25765.460419999996</v>
      </c>
      <c r="N46" s="199">
        <v>-105574.68733999999</v>
      </c>
    </row>
    <row r="47" spans="1:14" ht="17.25" thickBot="1">
      <c r="A47" s="265" t="s">
        <v>182</v>
      </c>
      <c r="B47" s="248">
        <v>17153.253552410926</v>
      </c>
      <c r="C47" s="248">
        <v>28730.370005838806</v>
      </c>
      <c r="D47" s="248">
        <v>7031.452252176983</v>
      </c>
      <c r="E47" s="248">
        <v>22036.612397826</v>
      </c>
      <c r="F47" s="248">
        <v>10121.80130023406</v>
      </c>
      <c r="G47" s="248">
        <v>6693.757608012907</v>
      </c>
      <c r="H47" s="266"/>
      <c r="I47" s="248">
        <v>232025.1349252907</v>
      </c>
      <c r="J47" s="248">
        <v>261212.2495220541</v>
      </c>
      <c r="K47" s="248">
        <v>112679.05775869114</v>
      </c>
      <c r="L47" s="248">
        <v>184423.427160786</v>
      </c>
      <c r="M47" s="248">
        <v>119346.07716659969</v>
      </c>
      <c r="N47" s="248">
        <v>76788.82236126903</v>
      </c>
    </row>
    <row r="48" spans="1:8" ht="16.5">
      <c r="A48" s="98" t="s">
        <v>53</v>
      </c>
      <c r="B48" s="99"/>
      <c r="C48" s="99"/>
      <c r="D48" s="100"/>
      <c r="E48" s="99"/>
      <c r="F48" s="97"/>
      <c r="G48" s="97"/>
      <c r="H48" s="97"/>
    </row>
    <row r="49" spans="1:8" ht="16.5">
      <c r="A49" s="309" t="s">
        <v>50</v>
      </c>
      <c r="B49" s="309"/>
      <c r="C49" s="309"/>
      <c r="D49" s="309"/>
      <c r="E49" s="309"/>
      <c r="F49" s="97"/>
      <c r="G49" s="97"/>
      <c r="H49" s="97"/>
    </row>
    <row r="50" spans="1:8" ht="30.75" customHeight="1">
      <c r="A50" s="308" t="s">
        <v>54</v>
      </c>
      <c r="B50" s="308"/>
      <c r="C50" s="308"/>
      <c r="D50" s="308"/>
      <c r="E50" s="308"/>
      <c r="F50" s="308"/>
      <c r="G50" s="308"/>
      <c r="H50" s="308"/>
    </row>
    <row r="51" spans="1:8" ht="16.5">
      <c r="A51" s="101"/>
      <c r="B51" s="101"/>
      <c r="C51" s="101"/>
      <c r="D51" s="101"/>
      <c r="E51" s="101"/>
      <c r="F51" s="101"/>
      <c r="G51" s="101"/>
      <c r="H51" s="101"/>
    </row>
  </sheetData>
  <sheetProtection/>
  <mergeCells count="13">
    <mergeCell ref="I12:N12"/>
    <mergeCell ref="I13:J13"/>
    <mergeCell ref="K13:L13"/>
    <mergeCell ref="M13:N13"/>
    <mergeCell ref="A5:N6"/>
    <mergeCell ref="A7:N10"/>
    <mergeCell ref="A49:E49"/>
    <mergeCell ref="A50:H50"/>
    <mergeCell ref="B12:G12"/>
    <mergeCell ref="A13:A14"/>
    <mergeCell ref="B13:C13"/>
    <mergeCell ref="D13:E13"/>
    <mergeCell ref="F13:G1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63"/>
  <sheetViews>
    <sheetView zoomScale="90" zoomScaleNormal="90" zoomScalePageLayoutView="0" workbookViewId="0" topLeftCell="A1">
      <selection activeCell="D22" sqref="D22"/>
    </sheetView>
  </sheetViews>
  <sheetFormatPr defaultColWidth="11.421875" defaultRowHeight="15"/>
  <cols>
    <col min="1" max="1" width="38.140625" style="92" customWidth="1"/>
    <col min="2" max="3" width="12.28125" style="92" bestFit="1" customWidth="1"/>
    <col min="4" max="4" width="11.8515625" style="144" customWidth="1"/>
    <col min="5" max="5" width="15.57421875" style="92" customWidth="1"/>
    <col min="6" max="6" width="15.00390625" style="92" customWidth="1"/>
    <col min="7" max="7" width="1.8515625" style="92" customWidth="1"/>
    <col min="8" max="10" width="11.421875" style="92" customWidth="1"/>
    <col min="11" max="11" width="16.7109375" style="92" customWidth="1"/>
    <col min="12" max="12" width="15.7109375" style="92" customWidth="1"/>
    <col min="13" max="16384" width="11.421875" style="92" customWidth="1"/>
  </cols>
  <sheetData>
    <row r="1" ht="16.5">
      <c r="E1" s="144"/>
    </row>
    <row r="2" ht="16.5"/>
    <row r="3" ht="16.5"/>
    <row r="4" ht="16.5"/>
    <row r="5" ht="16.5"/>
    <row r="6" spans="1:12" ht="16.5" customHeight="1">
      <c r="A6" s="306" t="s">
        <v>6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</row>
    <row r="7" spans="1:12" ht="16.5" customHeight="1">
      <c r="A7" s="306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</row>
    <row r="8" spans="1:12" ht="15" customHeight="1">
      <c r="A8" s="307" t="s">
        <v>200</v>
      </c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</row>
    <row r="9" spans="1:12" ht="16.5">
      <c r="A9" s="307"/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</row>
    <row r="10" spans="1:12" ht="25.5" customHeight="1">
      <c r="A10" s="307"/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</row>
    <row r="11" spans="1:12" ht="16.5">
      <c r="A11" s="307"/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</row>
    <row r="12" ht="15" customHeight="1" thickBot="1">
      <c r="G12" s="102"/>
    </row>
    <row r="13" spans="1:12" ht="17.25" thickBot="1">
      <c r="A13" s="168"/>
      <c r="B13" s="303" t="s">
        <v>201</v>
      </c>
      <c r="C13" s="303"/>
      <c r="D13" s="303"/>
      <c r="E13" s="303"/>
      <c r="F13" s="303"/>
      <c r="G13" s="303"/>
      <c r="H13" s="303" t="s">
        <v>202</v>
      </c>
      <c r="I13" s="303"/>
      <c r="J13" s="303"/>
      <c r="K13" s="303"/>
      <c r="L13" s="303"/>
    </row>
    <row r="14" spans="1:12" ht="15.75" customHeight="1" thickBot="1">
      <c r="A14" s="12" t="s">
        <v>0</v>
      </c>
      <c r="B14" s="303" t="s">
        <v>1</v>
      </c>
      <c r="C14" s="303"/>
      <c r="D14" s="303"/>
      <c r="E14" s="303"/>
      <c r="F14" s="304" t="s">
        <v>60</v>
      </c>
      <c r="G14" s="271"/>
      <c r="H14" s="303" t="s">
        <v>1</v>
      </c>
      <c r="I14" s="303"/>
      <c r="J14" s="303"/>
      <c r="K14" s="303"/>
      <c r="L14" s="304" t="s">
        <v>60</v>
      </c>
    </row>
    <row r="15" spans="1:12" ht="61.5" customHeight="1" thickBot="1">
      <c r="A15" s="13"/>
      <c r="B15" s="14">
        <v>2020</v>
      </c>
      <c r="C15" s="14">
        <v>2021</v>
      </c>
      <c r="D15" s="15" t="s">
        <v>2</v>
      </c>
      <c r="E15" s="15" t="s">
        <v>52</v>
      </c>
      <c r="F15" s="305"/>
      <c r="G15" s="16"/>
      <c r="H15" s="14">
        <v>2020</v>
      </c>
      <c r="I15" s="14">
        <v>2021</v>
      </c>
      <c r="J15" s="15" t="s">
        <v>2</v>
      </c>
      <c r="K15" s="15" t="s">
        <v>52</v>
      </c>
      <c r="L15" s="305"/>
    </row>
    <row r="16" spans="1:12" s="106" customFormat="1" ht="16.5">
      <c r="A16" s="1" t="s">
        <v>4</v>
      </c>
      <c r="B16" s="197">
        <v>186134.92737361632</v>
      </c>
      <c r="C16" s="197">
        <v>299446.45380781277</v>
      </c>
      <c r="D16" s="2">
        <v>60.87601506768996</v>
      </c>
      <c r="E16" s="2">
        <v>60.87601506768996</v>
      </c>
      <c r="F16" s="2">
        <v>99.99999999999999</v>
      </c>
      <c r="G16" s="3"/>
      <c r="H16" s="197">
        <v>2179137.6573949447</v>
      </c>
      <c r="I16" s="197">
        <v>2540797.4763896125</v>
      </c>
      <c r="J16" s="2">
        <v>16.596465017589335</v>
      </c>
      <c r="K16" s="2">
        <v>16.596465017589352</v>
      </c>
      <c r="L16" s="2">
        <v>100</v>
      </c>
    </row>
    <row r="17" spans="1:12" s="106" customFormat="1" ht="16.5">
      <c r="A17" s="4" t="s">
        <v>149</v>
      </c>
      <c r="B17" s="198">
        <v>87346.21985000011</v>
      </c>
      <c r="C17" s="198">
        <v>181876.05649499988</v>
      </c>
      <c r="D17" s="5">
        <v>108.22430187286423</v>
      </c>
      <c r="E17" s="5">
        <v>50.78565209594237</v>
      </c>
      <c r="F17" s="5">
        <v>60.73742206068316</v>
      </c>
      <c r="G17" s="3"/>
      <c r="H17" s="198">
        <v>1124102.5324754</v>
      </c>
      <c r="I17" s="198">
        <v>1279977.4213345628</v>
      </c>
      <c r="J17" s="5">
        <v>13.866607747596538</v>
      </c>
      <c r="K17" s="5">
        <v>7.153053793100149</v>
      </c>
      <c r="L17" s="5">
        <v>50.376995145373314</v>
      </c>
    </row>
    <row r="18" spans="1:12" s="106" customFormat="1" ht="16.5">
      <c r="A18" s="6" t="s">
        <v>150</v>
      </c>
      <c r="B18" s="197">
        <v>98788.70752361619</v>
      </c>
      <c r="C18" s="197">
        <v>117570.39731281286</v>
      </c>
      <c r="D18" s="2">
        <v>19.011980478342384</v>
      </c>
      <c r="E18" s="2">
        <v>10.090362971747599</v>
      </c>
      <c r="F18" s="2">
        <v>39.26257793931683</v>
      </c>
      <c r="G18" s="3"/>
      <c r="H18" s="197">
        <v>1055035.1249195444</v>
      </c>
      <c r="I18" s="197">
        <v>1260820.0550550497</v>
      </c>
      <c r="J18" s="2">
        <v>19.50503118568665</v>
      </c>
      <c r="K18" s="2">
        <v>9.443411224489202</v>
      </c>
      <c r="L18" s="2">
        <v>49.623004854626686</v>
      </c>
    </row>
    <row r="19" spans="1:12" ht="16.5">
      <c r="A19" s="7" t="s">
        <v>83</v>
      </c>
      <c r="B19" s="199">
        <v>1939.40242</v>
      </c>
      <c r="C19" s="199">
        <v>7324.90045</v>
      </c>
      <c r="D19" s="9">
        <v>277.6885278920092</v>
      </c>
      <c r="E19" s="9">
        <v>2.8933301804180185</v>
      </c>
      <c r="F19" s="9">
        <v>2.4461470011934696</v>
      </c>
      <c r="G19" s="8"/>
      <c r="H19" s="199">
        <v>29568.345089999995</v>
      </c>
      <c r="I19" s="199">
        <v>44309.602770000005</v>
      </c>
      <c r="J19" s="9">
        <v>49.85486213425416</v>
      </c>
      <c r="K19" s="9">
        <v>0.676472072793349</v>
      </c>
      <c r="L19" s="9">
        <v>1.7439250149509145</v>
      </c>
    </row>
    <row r="20" spans="1:12" ht="16.5">
      <c r="A20" s="10" t="s">
        <v>94</v>
      </c>
      <c r="B20" s="200">
        <v>5401.039873615997</v>
      </c>
      <c r="C20" s="200">
        <v>9142.223739968998</v>
      </c>
      <c r="D20" s="11">
        <v>69.26784385778436</v>
      </c>
      <c r="E20" s="11">
        <v>2.0099311392770316</v>
      </c>
      <c r="F20" s="11">
        <v>3.0530412445079596</v>
      </c>
      <c r="G20" s="8"/>
      <c r="H20" s="200">
        <v>63789.66846994099</v>
      </c>
      <c r="I20" s="200">
        <v>76677.014418201</v>
      </c>
      <c r="J20" s="11">
        <v>20.202873376482255</v>
      </c>
      <c r="K20" s="11">
        <v>0.5913965969302837</v>
      </c>
      <c r="L20" s="11">
        <v>3.017832595109329</v>
      </c>
    </row>
    <row r="21" spans="1:12" ht="16.5">
      <c r="A21" s="7" t="s">
        <v>76</v>
      </c>
      <c r="B21" s="199">
        <v>2575.77837</v>
      </c>
      <c r="C21" s="199">
        <v>6223.627499999999</v>
      </c>
      <c r="D21" s="9">
        <v>141.62123467167706</v>
      </c>
      <c r="E21" s="9">
        <v>1.9597875484582818</v>
      </c>
      <c r="F21" s="9">
        <v>2.0783774263676453</v>
      </c>
      <c r="G21" s="8"/>
      <c r="H21" s="199">
        <v>67336.52196000001</v>
      </c>
      <c r="I21" s="199">
        <v>79012.635</v>
      </c>
      <c r="J21" s="9">
        <v>17.339940793104745</v>
      </c>
      <c r="K21" s="9">
        <v>0.5358134673308441</v>
      </c>
      <c r="L21" s="9">
        <v>3.109757299990485</v>
      </c>
    </row>
    <row r="22" spans="1:12" ht="16.5">
      <c r="A22" s="10" t="s">
        <v>74</v>
      </c>
      <c r="B22" s="200">
        <v>5338.262590000001</v>
      </c>
      <c r="C22" s="200">
        <v>8686.088349999995</v>
      </c>
      <c r="D22" s="11">
        <v>62.713770698941815</v>
      </c>
      <c r="E22" s="11">
        <v>1.7986015882339612</v>
      </c>
      <c r="F22" s="11">
        <v>2.9007150492337432</v>
      </c>
      <c r="G22" s="8"/>
      <c r="H22" s="200">
        <v>57294.29391</v>
      </c>
      <c r="I22" s="200">
        <v>73144.07710999998</v>
      </c>
      <c r="J22" s="11">
        <v>27.6638075423312</v>
      </c>
      <c r="K22" s="11">
        <v>0.7273419899019892</v>
      </c>
      <c r="L22" s="11">
        <v>2.8787842317104015</v>
      </c>
    </row>
    <row r="23" spans="1:12" ht="16.5">
      <c r="A23" s="7" t="s">
        <v>77</v>
      </c>
      <c r="B23" s="199">
        <v>7943.06095</v>
      </c>
      <c r="C23" s="199">
        <v>11192.030599999996</v>
      </c>
      <c r="D23" s="9">
        <v>40.90324461126029</v>
      </c>
      <c r="E23" s="9">
        <v>1.7454916687820523</v>
      </c>
      <c r="F23" s="9">
        <v>3.737573264829222</v>
      </c>
      <c r="G23" s="8"/>
      <c r="H23" s="199">
        <v>79543.11452</v>
      </c>
      <c r="I23" s="199">
        <v>108765.17096999998</v>
      </c>
      <c r="J23" s="9">
        <v>36.737380257662025</v>
      </c>
      <c r="K23" s="9">
        <v>1.340991761159942</v>
      </c>
      <c r="L23" s="9">
        <v>4.280749330897149</v>
      </c>
    </row>
    <row r="24" spans="1:12" ht="16.5">
      <c r="A24" s="10" t="s">
        <v>96</v>
      </c>
      <c r="B24" s="200">
        <v>467.61609999999996</v>
      </c>
      <c r="C24" s="200">
        <v>2414.27162</v>
      </c>
      <c r="D24" s="11">
        <v>416.29351940619676</v>
      </c>
      <c r="E24" s="11">
        <v>1.0458303272080727</v>
      </c>
      <c r="F24" s="11">
        <v>0.8062448525603512</v>
      </c>
      <c r="G24" s="8"/>
      <c r="H24" s="200">
        <v>6884.405279999999</v>
      </c>
      <c r="I24" s="200">
        <v>19004.285689999997</v>
      </c>
      <c r="J24" s="11">
        <v>176.04832831689419</v>
      </c>
      <c r="K24" s="11">
        <v>0.5561778242356996</v>
      </c>
      <c r="L24" s="11">
        <v>0.7479653875052036</v>
      </c>
    </row>
    <row r="25" spans="1:12" ht="16.5">
      <c r="A25" s="7" t="s">
        <v>73</v>
      </c>
      <c r="B25" s="199">
        <v>8772.258479999997</v>
      </c>
      <c r="C25" s="199">
        <v>10488.128980000001</v>
      </c>
      <c r="D25" s="9">
        <v>19.56019084380656</v>
      </c>
      <c r="E25" s="9">
        <v>0.9218423023615828</v>
      </c>
      <c r="F25" s="9">
        <v>3.502505655562503</v>
      </c>
      <c r="G25" s="8"/>
      <c r="H25" s="199">
        <v>109686.20775</v>
      </c>
      <c r="I25" s="199">
        <v>135632.71007</v>
      </c>
      <c r="J25" s="9">
        <v>23.655209576702685</v>
      </c>
      <c r="K25" s="9">
        <v>1.1906775247515942</v>
      </c>
      <c r="L25" s="9">
        <v>5.338194457856968</v>
      </c>
    </row>
    <row r="26" spans="1:12" ht="16.5">
      <c r="A26" s="10" t="s">
        <v>95</v>
      </c>
      <c r="B26" s="200">
        <v>1252.45219</v>
      </c>
      <c r="C26" s="200">
        <v>2722.9679300000003</v>
      </c>
      <c r="D26" s="11">
        <v>117.41092807702307</v>
      </c>
      <c r="E26" s="11">
        <v>0.7900267621714712</v>
      </c>
      <c r="F26" s="11">
        <v>0.9093338376107882</v>
      </c>
      <c r="G26" s="8"/>
      <c r="H26" s="200">
        <v>9977.757649999998</v>
      </c>
      <c r="I26" s="200">
        <v>38932.602430000006</v>
      </c>
      <c r="J26" s="11">
        <v>290.1939072452818</v>
      </c>
      <c r="K26" s="11">
        <v>1.3287294945200545</v>
      </c>
      <c r="L26" s="11">
        <v>1.5322985319287203</v>
      </c>
    </row>
    <row r="27" spans="1:12" ht="16.5">
      <c r="A27" s="7" t="s">
        <v>75</v>
      </c>
      <c r="B27" s="199">
        <v>4576.083409999999</v>
      </c>
      <c r="C27" s="199">
        <v>5892.328560000001</v>
      </c>
      <c r="D27" s="9">
        <v>28.763574263608138</v>
      </c>
      <c r="E27" s="9">
        <v>0.7071457079938521</v>
      </c>
      <c r="F27" s="9">
        <v>1.9677403038413495</v>
      </c>
      <c r="G27" s="8"/>
      <c r="H27" s="199">
        <v>47641.39138999999</v>
      </c>
      <c r="I27" s="199">
        <v>57507.65</v>
      </c>
      <c r="J27" s="9">
        <v>20.709425820990933</v>
      </c>
      <c r="K27" s="9">
        <v>0.45275976836610926</v>
      </c>
      <c r="L27" s="9">
        <v>2.263370084959169</v>
      </c>
    </row>
    <row r="28" spans="1:12" ht="16.5">
      <c r="A28" s="10" t="s">
        <v>87</v>
      </c>
      <c r="B28" s="200">
        <v>1343.01049</v>
      </c>
      <c r="C28" s="200">
        <v>2584.9914700000018</v>
      </c>
      <c r="D28" s="11">
        <v>92.47738489369522</v>
      </c>
      <c r="E28" s="11">
        <v>0.6672476775447177</v>
      </c>
      <c r="F28" s="11">
        <v>0.8632566647989328</v>
      </c>
      <c r="G28" s="8"/>
      <c r="H28" s="200">
        <v>18448.89737</v>
      </c>
      <c r="I28" s="200">
        <v>29110.332650000008</v>
      </c>
      <c r="J28" s="11">
        <v>57.78901072611913</v>
      </c>
      <c r="K28" s="11">
        <v>0.4892501969217148</v>
      </c>
      <c r="L28" s="11">
        <v>1.145716371356162</v>
      </c>
    </row>
    <row r="29" spans="1:12" ht="16.5">
      <c r="A29" s="7" t="s">
        <v>82</v>
      </c>
      <c r="B29" s="199">
        <v>1270.1554300000005</v>
      </c>
      <c r="C29" s="199">
        <v>2510.08338</v>
      </c>
      <c r="D29" s="9">
        <v>97.62017472145115</v>
      </c>
      <c r="E29" s="9">
        <v>0.6661446980937512</v>
      </c>
      <c r="F29" s="9">
        <v>0.8382411439779456</v>
      </c>
      <c r="G29" s="8"/>
      <c r="H29" s="199">
        <v>21809.485220000002</v>
      </c>
      <c r="I29" s="199">
        <v>18519.34718</v>
      </c>
      <c r="J29" s="9">
        <v>-15.085812465591065</v>
      </c>
      <c r="K29" s="9">
        <v>-0.1509834878413879</v>
      </c>
      <c r="L29" s="9">
        <v>0.7288793125816295</v>
      </c>
    </row>
    <row r="30" spans="1:12" ht="16.5">
      <c r="A30" s="10" t="s">
        <v>81</v>
      </c>
      <c r="B30" s="200">
        <v>1886.97205</v>
      </c>
      <c r="C30" s="200">
        <v>3066.6964</v>
      </c>
      <c r="D30" s="11">
        <v>62.519439543367895</v>
      </c>
      <c r="E30" s="11">
        <v>0.633800634113133</v>
      </c>
      <c r="F30" s="11">
        <v>1.0241217957345494</v>
      </c>
      <c r="G30" s="8"/>
      <c r="H30" s="200">
        <v>25621.345240000002</v>
      </c>
      <c r="I30" s="200">
        <v>43693.00457</v>
      </c>
      <c r="J30" s="11">
        <v>70.53360844529955</v>
      </c>
      <c r="K30" s="11">
        <v>0.8293032461108402</v>
      </c>
      <c r="L30" s="11">
        <v>1.7196571145877506</v>
      </c>
    </row>
    <row r="31" spans="1:12" ht="16.5">
      <c r="A31" s="7" t="s">
        <v>89</v>
      </c>
      <c r="B31" s="199">
        <v>512.17376</v>
      </c>
      <c r="C31" s="199">
        <v>1144.79621</v>
      </c>
      <c r="D31" s="9">
        <v>123.51715363161127</v>
      </c>
      <c r="E31" s="9">
        <v>0.3398730474319733</v>
      </c>
      <c r="F31" s="9">
        <v>0.3823041466821777</v>
      </c>
      <c r="G31" s="8"/>
      <c r="H31" s="199">
        <v>4246.50548</v>
      </c>
      <c r="I31" s="199">
        <v>8203.57767</v>
      </c>
      <c r="J31" s="9">
        <v>93.18420071837517</v>
      </c>
      <c r="K31" s="9">
        <v>0.18158890405897957</v>
      </c>
      <c r="L31" s="9">
        <v>0.32287412697122986</v>
      </c>
    </row>
    <row r="32" spans="1:12" ht="16.5">
      <c r="A32" s="10" t="s">
        <v>91</v>
      </c>
      <c r="B32" s="200">
        <v>40.87363</v>
      </c>
      <c r="C32" s="200">
        <v>479.65339</v>
      </c>
      <c r="D32" s="11">
        <v>1073.5032831681453</v>
      </c>
      <c r="E32" s="11">
        <v>0.2357320929452786</v>
      </c>
      <c r="F32" s="11">
        <v>0.16018002013403224</v>
      </c>
      <c r="G32" s="8"/>
      <c r="H32" s="200">
        <v>10726.17467</v>
      </c>
      <c r="I32" s="200">
        <v>2420.09967</v>
      </c>
      <c r="J32" s="11">
        <v>-77.43743930658925</v>
      </c>
      <c r="K32" s="11">
        <v>-0.3811633914825518</v>
      </c>
      <c r="L32" s="11">
        <v>0.09524960932497777</v>
      </c>
    </row>
    <row r="33" spans="1:12" ht="16.5">
      <c r="A33" s="7" t="s">
        <v>88</v>
      </c>
      <c r="B33" s="199">
        <v>26396.052109999993</v>
      </c>
      <c r="C33" s="199">
        <v>26811.295209999975</v>
      </c>
      <c r="D33" s="9">
        <v>1.5731257775577268</v>
      </c>
      <c r="E33" s="9">
        <v>0.22308714751127368</v>
      </c>
      <c r="F33" s="9">
        <v>8.953619209398848</v>
      </c>
      <c r="G33" s="8"/>
      <c r="H33" s="199">
        <v>183962.08305</v>
      </c>
      <c r="I33" s="199">
        <v>281248.09419</v>
      </c>
      <c r="J33" s="9">
        <v>52.88372991164605</v>
      </c>
      <c r="K33" s="9">
        <v>4.464427054888344</v>
      </c>
      <c r="L33" s="9">
        <v>11.069284222906425</v>
      </c>
    </row>
    <row r="34" spans="1:244" ht="16.5">
      <c r="A34" s="10" t="s">
        <v>97</v>
      </c>
      <c r="B34" s="200">
        <v>135.2575</v>
      </c>
      <c r="C34" s="200">
        <v>479.03732</v>
      </c>
      <c r="D34" s="11">
        <v>254.1669186551578</v>
      </c>
      <c r="E34" s="11">
        <v>0.18469388032153342</v>
      </c>
      <c r="F34" s="11">
        <v>0.15997428385224763</v>
      </c>
      <c r="G34" s="8"/>
      <c r="H34" s="200">
        <v>350.55929</v>
      </c>
      <c r="I34" s="200">
        <v>4152.73575</v>
      </c>
      <c r="J34" s="11">
        <v>1084.6029668761596</v>
      </c>
      <c r="K34" s="11">
        <v>0.17448078358415048</v>
      </c>
      <c r="L34" s="11">
        <v>0.1634422179882238</v>
      </c>
      <c r="M34" s="9"/>
      <c r="N34" s="145"/>
      <c r="O34" s="145"/>
      <c r="P34" s="9"/>
      <c r="Q34" s="9"/>
      <c r="R34" s="9"/>
      <c r="S34" s="9"/>
      <c r="T34" s="145"/>
      <c r="U34" s="145"/>
      <c r="V34" s="9"/>
      <c r="W34" s="9"/>
      <c r="X34" s="9"/>
      <c r="Y34" s="25"/>
      <c r="Z34" s="145"/>
      <c r="AA34" s="145"/>
      <c r="AB34" s="9"/>
      <c r="AC34" s="9"/>
      <c r="AD34" s="9"/>
      <c r="AE34" s="9"/>
      <c r="AF34" s="145"/>
      <c r="AG34" s="145"/>
      <c r="AH34" s="9"/>
      <c r="AI34" s="9"/>
      <c r="AJ34" s="9"/>
      <c r="AK34" s="25"/>
      <c r="AL34" s="145"/>
      <c r="AM34" s="145"/>
      <c r="AN34" s="9"/>
      <c r="AO34" s="9"/>
      <c r="AP34" s="9"/>
      <c r="AQ34" s="9"/>
      <c r="AR34" s="145"/>
      <c r="AS34" s="145"/>
      <c r="AT34" s="9"/>
      <c r="AU34" s="9"/>
      <c r="AV34" s="9"/>
      <c r="AW34" s="25"/>
      <c r="AX34" s="145"/>
      <c r="AY34" s="145"/>
      <c r="AZ34" s="9"/>
      <c r="BA34" s="9"/>
      <c r="BB34" s="9"/>
      <c r="BC34" s="9"/>
      <c r="BD34" s="145"/>
      <c r="BE34" s="145"/>
      <c r="BF34" s="9"/>
      <c r="BG34" s="9"/>
      <c r="BH34" s="9"/>
      <c r="BI34" s="25"/>
      <c r="BJ34" s="145"/>
      <c r="BK34" s="145"/>
      <c r="BL34" s="9"/>
      <c r="BM34" s="9"/>
      <c r="BN34" s="9"/>
      <c r="BO34" s="9"/>
      <c r="BP34" s="145"/>
      <c r="BQ34" s="145"/>
      <c r="BR34" s="9"/>
      <c r="BS34" s="9"/>
      <c r="BT34" s="9"/>
      <c r="BU34" s="25"/>
      <c r="BV34" s="145"/>
      <c r="BW34" s="145"/>
      <c r="BX34" s="9"/>
      <c r="BY34" s="9"/>
      <c r="BZ34" s="9"/>
      <c r="CA34" s="9"/>
      <c r="CB34" s="145"/>
      <c r="CC34" s="145"/>
      <c r="CD34" s="9"/>
      <c r="CE34" s="9"/>
      <c r="CF34" s="9"/>
      <c r="CG34" s="25"/>
      <c r="CH34" s="145"/>
      <c r="CI34" s="145"/>
      <c r="CJ34" s="9"/>
      <c r="CK34" s="9"/>
      <c r="CL34" s="9"/>
      <c r="CM34" s="9"/>
      <c r="CN34" s="145"/>
      <c r="CO34" s="145"/>
      <c r="CP34" s="9"/>
      <c r="CQ34" s="9"/>
      <c r="CR34" s="9"/>
      <c r="CS34" s="25"/>
      <c r="CT34" s="145"/>
      <c r="CU34" s="145"/>
      <c r="CV34" s="9"/>
      <c r="CW34" s="9"/>
      <c r="CX34" s="9"/>
      <c r="CY34" s="9"/>
      <c r="CZ34" s="145"/>
      <c r="DA34" s="145"/>
      <c r="DB34" s="9"/>
      <c r="DC34" s="9"/>
      <c r="DD34" s="9"/>
      <c r="DE34" s="25"/>
      <c r="DF34" s="145"/>
      <c r="DG34" s="145"/>
      <c r="DH34" s="9"/>
      <c r="DI34" s="9"/>
      <c r="DJ34" s="9"/>
      <c r="DK34" s="9"/>
      <c r="DL34" s="145"/>
      <c r="DM34" s="145"/>
      <c r="DN34" s="9"/>
      <c r="DO34" s="9"/>
      <c r="DP34" s="9"/>
      <c r="DQ34" s="25"/>
      <c r="DR34" s="145"/>
      <c r="DS34" s="145"/>
      <c r="DT34" s="9"/>
      <c r="DU34" s="9"/>
      <c r="DV34" s="9"/>
      <c r="DW34" s="9"/>
      <c r="DX34" s="145"/>
      <c r="DY34" s="145"/>
      <c r="DZ34" s="9"/>
      <c r="EA34" s="9"/>
      <c r="EB34" s="9"/>
      <c r="EC34" s="25"/>
      <c r="ED34" s="145"/>
      <c r="EE34" s="145"/>
      <c r="EF34" s="9"/>
      <c r="EG34" s="9"/>
      <c r="EH34" s="9"/>
      <c r="EI34" s="9"/>
      <c r="EJ34" s="145"/>
      <c r="EK34" s="145"/>
      <c r="EL34" s="9"/>
      <c r="EM34" s="9"/>
      <c r="EN34" s="9"/>
      <c r="EO34" s="25"/>
      <c r="EP34" s="145"/>
      <c r="EQ34" s="145"/>
      <c r="ER34" s="9"/>
      <c r="ES34" s="9"/>
      <c r="ET34" s="9"/>
      <c r="EU34" s="9"/>
      <c r="EV34" s="145"/>
      <c r="EW34" s="145"/>
      <c r="EX34" s="9"/>
      <c r="EY34" s="9"/>
      <c r="EZ34" s="9"/>
      <c r="FA34" s="25"/>
      <c r="FB34" s="145"/>
      <c r="FC34" s="145"/>
      <c r="FD34" s="9"/>
      <c r="FE34" s="9"/>
      <c r="FF34" s="9"/>
      <c r="FG34" s="9"/>
      <c r="FH34" s="145"/>
      <c r="FI34" s="145"/>
      <c r="FJ34" s="9"/>
      <c r="FK34" s="9"/>
      <c r="FL34" s="9"/>
      <c r="FM34" s="25"/>
      <c r="FN34" s="145"/>
      <c r="FO34" s="145"/>
      <c r="FP34" s="9"/>
      <c r="FQ34" s="9"/>
      <c r="FR34" s="9"/>
      <c r="FS34" s="9"/>
      <c r="FT34" s="145"/>
      <c r="FU34" s="145"/>
      <c r="FV34" s="9"/>
      <c r="FW34" s="9"/>
      <c r="FX34" s="9"/>
      <c r="FY34" s="25"/>
      <c r="FZ34" s="145"/>
      <c r="GA34" s="145"/>
      <c r="GB34" s="9"/>
      <c r="GC34" s="9"/>
      <c r="GD34" s="9"/>
      <c r="GE34" s="9"/>
      <c r="GF34" s="145"/>
      <c r="GG34" s="145"/>
      <c r="GH34" s="9"/>
      <c r="GI34" s="9"/>
      <c r="GJ34" s="9"/>
      <c r="GK34" s="25"/>
      <c r="GL34" s="145"/>
      <c r="GM34" s="145"/>
      <c r="GN34" s="9"/>
      <c r="GO34" s="9"/>
      <c r="GP34" s="9"/>
      <c r="GQ34" s="9"/>
      <c r="GR34" s="145"/>
      <c r="GS34" s="145"/>
      <c r="GT34" s="9"/>
      <c r="GU34" s="9"/>
      <c r="GV34" s="9"/>
      <c r="GW34" s="25"/>
      <c r="GX34" s="145"/>
      <c r="GY34" s="145"/>
      <c r="GZ34" s="9"/>
      <c r="HA34" s="9"/>
      <c r="HB34" s="9"/>
      <c r="HC34" s="9"/>
      <c r="HD34" s="145"/>
      <c r="HE34" s="145"/>
      <c r="HF34" s="9"/>
      <c r="HG34" s="9"/>
      <c r="HH34" s="9"/>
      <c r="HI34" s="25"/>
      <c r="HJ34" s="145"/>
      <c r="HK34" s="145"/>
      <c r="HL34" s="9"/>
      <c r="HM34" s="9"/>
      <c r="HN34" s="9"/>
      <c r="HO34" s="9"/>
      <c r="HP34" s="145"/>
      <c r="HQ34" s="145"/>
      <c r="HR34" s="9"/>
      <c r="HS34" s="9"/>
      <c r="HT34" s="9"/>
      <c r="HU34" s="25"/>
      <c r="HV34" s="145"/>
      <c r="HW34" s="145"/>
      <c r="HX34" s="9"/>
      <c r="HY34" s="9"/>
      <c r="HZ34" s="9"/>
      <c r="IA34" s="9"/>
      <c r="IB34" s="145"/>
      <c r="IC34" s="145"/>
      <c r="ID34" s="9"/>
      <c r="IE34" s="9"/>
      <c r="IF34" s="9"/>
      <c r="IG34" s="25"/>
      <c r="IH34" s="145"/>
      <c r="II34" s="145"/>
      <c r="IJ34" s="9"/>
    </row>
    <row r="35" spans="1:12" ht="16.5">
      <c r="A35" s="7" t="s">
        <v>100</v>
      </c>
      <c r="B35" s="199">
        <v>767.1829799999999</v>
      </c>
      <c r="C35" s="199">
        <v>864.56677</v>
      </c>
      <c r="D35" s="9">
        <v>12.693684888577694</v>
      </c>
      <c r="E35" s="9">
        <v>0.05231892336064797</v>
      </c>
      <c r="F35" s="9">
        <v>0.28872165925026655</v>
      </c>
      <c r="G35" s="8"/>
      <c r="H35" s="199">
        <v>4516.25442</v>
      </c>
      <c r="I35" s="199">
        <v>5976.105449999999</v>
      </c>
      <c r="J35" s="9">
        <v>32.32437533933261</v>
      </c>
      <c r="K35" s="9">
        <v>0.0669921436604047</v>
      </c>
      <c r="L35" s="9">
        <v>0.23520589521727026</v>
      </c>
    </row>
    <row r="36" spans="1:12" ht="16.5">
      <c r="A36" s="10" t="s">
        <v>99</v>
      </c>
      <c r="B36" s="200">
        <v>229.93875</v>
      </c>
      <c r="C36" s="200">
        <v>289.64093999999994</v>
      </c>
      <c r="D36" s="11">
        <v>25.96438834254773</v>
      </c>
      <c r="E36" s="11">
        <v>0.03207468412425556</v>
      </c>
      <c r="F36" s="11">
        <v>0.09672545335464014</v>
      </c>
      <c r="G36" s="8"/>
      <c r="H36" s="200">
        <v>4358.592140000001</v>
      </c>
      <c r="I36" s="200">
        <v>3306.83195</v>
      </c>
      <c r="J36" s="11">
        <v>-24.13073203954341</v>
      </c>
      <c r="K36" s="11">
        <v>-0.04826497245049356</v>
      </c>
      <c r="L36" s="11">
        <v>0.13014937163346432</v>
      </c>
    </row>
    <row r="37" spans="1:12" ht="16.5">
      <c r="A37" s="7" t="s">
        <v>80</v>
      </c>
      <c r="B37" s="199">
        <v>159.07907</v>
      </c>
      <c r="C37" s="199">
        <v>215.86488</v>
      </c>
      <c r="D37" s="9">
        <v>35.696594152832304</v>
      </c>
      <c r="E37" s="9">
        <v>0.030507874476463838</v>
      </c>
      <c r="F37" s="9">
        <v>0.07208797341061314</v>
      </c>
      <c r="G37" s="8"/>
      <c r="H37" s="199">
        <v>1909.5219500000003</v>
      </c>
      <c r="I37" s="199">
        <v>1819.6595499999999</v>
      </c>
      <c r="J37" s="9">
        <v>-4.706015555359311</v>
      </c>
      <c r="K37" s="9">
        <v>-0.004123759675991588</v>
      </c>
      <c r="L37" s="9">
        <v>0.07161765417784005</v>
      </c>
    </row>
    <row r="38" spans="1:12" ht="16.5">
      <c r="A38" s="10" t="s">
        <v>102</v>
      </c>
      <c r="B38" s="200">
        <v>0</v>
      </c>
      <c r="C38" s="200">
        <v>3.21</v>
      </c>
      <c r="D38" s="11" t="s">
        <v>98</v>
      </c>
      <c r="E38" s="11">
        <v>0.001724555431532084</v>
      </c>
      <c r="F38" s="11">
        <v>0.0010719779644010094</v>
      </c>
      <c r="G38" s="8"/>
      <c r="H38" s="200">
        <v>889.684</v>
      </c>
      <c r="I38" s="200">
        <v>163.95517</v>
      </c>
      <c r="J38" s="11">
        <v>-81.57152764352287</v>
      </c>
      <c r="K38" s="11">
        <v>-0.03330348716324669</v>
      </c>
      <c r="L38" s="11">
        <v>0.006452901953955605</v>
      </c>
    </row>
    <row r="39" spans="1:12" ht="16.5">
      <c r="A39" s="7" t="s">
        <v>104</v>
      </c>
      <c r="B39" s="199">
        <v>0</v>
      </c>
      <c r="C39" s="199">
        <v>1.4996299999999998</v>
      </c>
      <c r="D39" s="9" t="s">
        <v>98</v>
      </c>
      <c r="E39" s="9">
        <v>0.0008056682435478064</v>
      </c>
      <c r="F39" s="9">
        <v>0.0005008007211073786</v>
      </c>
      <c r="G39" s="8"/>
      <c r="H39" s="199">
        <v>0</v>
      </c>
      <c r="I39" s="199">
        <v>5.336330000000001</v>
      </c>
      <c r="J39" s="9" t="s">
        <v>98</v>
      </c>
      <c r="K39" s="9">
        <v>0.00024488264804616933</v>
      </c>
      <c r="L39" s="9">
        <v>0.00021002579109857846</v>
      </c>
    </row>
    <row r="40" spans="1:12" ht="16.5">
      <c r="A40" s="10" t="s">
        <v>84</v>
      </c>
      <c r="B40" s="200">
        <v>22.82628</v>
      </c>
      <c r="C40" s="200">
        <v>22.892822844</v>
      </c>
      <c r="D40" s="11">
        <v>0.29151856544298305</v>
      </c>
      <c r="E40" s="11">
        <v>3.574978911208513E-05</v>
      </c>
      <c r="F40" s="11">
        <v>0.007645047237290981</v>
      </c>
      <c r="G40" s="8"/>
      <c r="H40" s="200">
        <v>944.452539603</v>
      </c>
      <c r="I40" s="200">
        <v>1404.5459868490002</v>
      </c>
      <c r="J40" s="11">
        <v>48.715359211104484</v>
      </c>
      <c r="K40" s="11">
        <v>0.02111355589146305</v>
      </c>
      <c r="L40" s="11">
        <v>0.0552797300808411</v>
      </c>
    </row>
    <row r="41" spans="1:12" ht="16.5">
      <c r="A41" s="7" t="s">
        <v>110</v>
      </c>
      <c r="B41" s="199">
        <v>0</v>
      </c>
      <c r="C41" s="199">
        <v>0</v>
      </c>
      <c r="D41" s="9" t="s">
        <v>98</v>
      </c>
      <c r="E41" s="9">
        <v>0</v>
      </c>
      <c r="F41" s="9">
        <v>0</v>
      </c>
      <c r="G41" s="8"/>
      <c r="H41" s="199">
        <v>0</v>
      </c>
      <c r="I41" s="199">
        <v>9.38156</v>
      </c>
      <c r="J41" s="9" t="s">
        <v>98</v>
      </c>
      <c r="K41" s="9">
        <v>0.000430517088636576</v>
      </c>
      <c r="L41" s="9">
        <v>0.00036923682769595946</v>
      </c>
    </row>
    <row r="42" spans="1:12" ht="16.5">
      <c r="A42" s="10" t="s">
        <v>101</v>
      </c>
      <c r="B42" s="200">
        <v>0</v>
      </c>
      <c r="C42" s="200">
        <v>0</v>
      </c>
      <c r="D42" s="11" t="s">
        <v>98</v>
      </c>
      <c r="E42" s="11">
        <v>0</v>
      </c>
      <c r="F42" s="11">
        <v>0</v>
      </c>
      <c r="G42" s="8"/>
      <c r="H42" s="200">
        <v>0</v>
      </c>
      <c r="I42" s="200">
        <v>3725.856</v>
      </c>
      <c r="J42" s="11" t="s">
        <v>98</v>
      </c>
      <c r="K42" s="11">
        <v>0.1709784596377488</v>
      </c>
      <c r="L42" s="11">
        <v>0.14664120358362115</v>
      </c>
    </row>
    <row r="43" spans="1:12" ht="16.5">
      <c r="A43" s="190" t="s">
        <v>109</v>
      </c>
      <c r="B43" s="201">
        <v>0</v>
      </c>
      <c r="C43" s="201">
        <v>0</v>
      </c>
      <c r="D43" s="192" t="s">
        <v>98</v>
      </c>
      <c r="E43" s="192">
        <v>0</v>
      </c>
      <c r="F43" s="192">
        <v>0</v>
      </c>
      <c r="G43" s="191"/>
      <c r="H43" s="201">
        <v>0</v>
      </c>
      <c r="I43" s="201">
        <v>0.38341000000000003</v>
      </c>
      <c r="J43" s="192" t="s">
        <v>98</v>
      </c>
      <c r="K43" s="192">
        <v>1.7594574564800483E-05</v>
      </c>
      <c r="L43" s="192">
        <v>1.5090144081251713E-05</v>
      </c>
    </row>
    <row r="44" spans="1:12" ht="16.5">
      <c r="A44" s="10" t="s">
        <v>103</v>
      </c>
      <c r="B44" s="200">
        <v>0.0068</v>
      </c>
      <c r="C44" s="200">
        <v>0</v>
      </c>
      <c r="D44" s="11">
        <v>-100</v>
      </c>
      <c r="E44" s="11">
        <v>-3.653263842497872E-06</v>
      </c>
      <c r="F44" s="11">
        <v>0</v>
      </c>
      <c r="G44" s="8"/>
      <c r="H44" s="200">
        <v>0.01529</v>
      </c>
      <c r="I44" s="200">
        <v>0</v>
      </c>
      <c r="J44" s="11">
        <v>-100</v>
      </c>
      <c r="K44" s="11">
        <v>-7.01653699944705E-07</v>
      </c>
      <c r="L44" s="11">
        <v>0</v>
      </c>
    </row>
    <row r="45" spans="1:12" ht="16.5">
      <c r="A45" s="190" t="s">
        <v>90</v>
      </c>
      <c r="B45" s="201">
        <v>50.11476</v>
      </c>
      <c r="C45" s="201">
        <v>0</v>
      </c>
      <c r="D45" s="192">
        <v>-100</v>
      </c>
      <c r="E45" s="192">
        <v>-0.026923888335802743</v>
      </c>
      <c r="F45" s="192">
        <v>0</v>
      </c>
      <c r="G45" s="191"/>
      <c r="H45" s="201">
        <v>234.39302999999998</v>
      </c>
      <c r="I45" s="201">
        <v>405.88782000000003</v>
      </c>
      <c r="J45" s="192">
        <v>73.16548192580643</v>
      </c>
      <c r="K45" s="192">
        <v>0.007869846561461101</v>
      </c>
      <c r="L45" s="192">
        <v>0.015974819865483846</v>
      </c>
    </row>
    <row r="46" spans="1:12" ht="16.5">
      <c r="A46" s="10" t="s">
        <v>79</v>
      </c>
      <c r="B46" s="200">
        <v>1636.05169</v>
      </c>
      <c r="C46" s="200">
        <v>1522.84881</v>
      </c>
      <c r="D46" s="11">
        <v>-6.919272825664824</v>
      </c>
      <c r="E46" s="11">
        <v>-0.06081764534862144</v>
      </c>
      <c r="F46" s="11">
        <v>0.5085546315994702</v>
      </c>
      <c r="G46" s="8"/>
      <c r="H46" s="200">
        <v>13890.490059999996</v>
      </c>
      <c r="I46" s="200">
        <v>17686.72823</v>
      </c>
      <c r="J46" s="11">
        <v>27.329764130726474</v>
      </c>
      <c r="K46" s="11">
        <v>0.1742082771649326</v>
      </c>
      <c r="L46" s="11">
        <v>0.6961093276561438</v>
      </c>
    </row>
    <row r="47" spans="1:12" ht="16.5">
      <c r="A47" s="190" t="s">
        <v>78</v>
      </c>
      <c r="B47" s="201">
        <v>394.27068</v>
      </c>
      <c r="C47" s="201">
        <v>134.51897</v>
      </c>
      <c r="D47" s="192">
        <v>-65.88156897692723</v>
      </c>
      <c r="E47" s="192">
        <v>-0.13955022502499898</v>
      </c>
      <c r="F47" s="192">
        <v>0.04492254568034905</v>
      </c>
      <c r="G47" s="191"/>
      <c r="H47" s="201">
        <v>3216.9230600000005</v>
      </c>
      <c r="I47" s="201">
        <v>2337.3422199999995</v>
      </c>
      <c r="J47" s="192">
        <v>-27.342302678510467</v>
      </c>
      <c r="K47" s="192">
        <v>-0.040363711627630625</v>
      </c>
      <c r="L47" s="192">
        <v>0.09199246463835771</v>
      </c>
    </row>
    <row r="48" spans="1:12" ht="16.5">
      <c r="A48" s="10" t="s">
        <v>85</v>
      </c>
      <c r="B48" s="200">
        <v>2452.0946200000003</v>
      </c>
      <c r="C48" s="200">
        <v>89.6</v>
      </c>
      <c r="D48" s="11">
        <v>-96.34598113509992</v>
      </c>
      <c r="E48" s="11">
        <v>-1.2692376725502579</v>
      </c>
      <c r="F48" s="11">
        <v>0.02992187713717459</v>
      </c>
      <c r="G48" s="8"/>
      <c r="H48" s="200">
        <v>15018.24093</v>
      </c>
      <c r="I48" s="200">
        <v>9975.413400000001</v>
      </c>
      <c r="J48" s="11">
        <v>-33.57801724918791</v>
      </c>
      <c r="K48" s="11">
        <v>-0.23141390416007304</v>
      </c>
      <c r="L48" s="11">
        <v>0.3926095445503483</v>
      </c>
    </row>
    <row r="49" spans="1:12" ht="16.5">
      <c r="A49" s="190" t="s">
        <v>86</v>
      </c>
      <c r="B49" s="201">
        <v>23226.626539999994</v>
      </c>
      <c r="C49" s="201">
        <v>13262.555379999998</v>
      </c>
      <c r="D49" s="192">
        <v>-42.899347190347505</v>
      </c>
      <c r="E49" s="192">
        <v>-5.353144248956444</v>
      </c>
      <c r="F49" s="192">
        <v>4.429024024613101</v>
      </c>
      <c r="G49" s="191"/>
      <c r="H49" s="201">
        <v>273169.10736</v>
      </c>
      <c r="I49" s="201">
        <v>193619.91506</v>
      </c>
      <c r="J49" s="192">
        <v>-29.120859627499872</v>
      </c>
      <c r="K49" s="192">
        <v>-3.6504895425054187</v>
      </c>
      <c r="L49" s="192">
        <v>7.620438734657725</v>
      </c>
    </row>
    <row r="50" spans="1:244" ht="16.5">
      <c r="A50" s="272" t="s">
        <v>183</v>
      </c>
      <c r="B50" s="273">
        <v>0.06600000020989683</v>
      </c>
      <c r="C50" s="273">
        <v>0.07799999986309558</v>
      </c>
      <c r="D50" s="230">
        <v>18.18181759853894</v>
      </c>
      <c r="E50" s="230">
        <v>6.446936006326181E-06</v>
      </c>
      <c r="F50" s="230">
        <v>2.60480626406605E-05</v>
      </c>
      <c r="G50" s="274"/>
      <c r="H50" s="273">
        <v>0.6938000004738569</v>
      </c>
      <c r="I50" s="273">
        <v>49.7727799997665</v>
      </c>
      <c r="J50" s="230">
        <v>7073.937729283986</v>
      </c>
      <c r="K50" s="230">
        <v>0.0022522202685425676</v>
      </c>
      <c r="L50" s="230">
        <v>0.001958943224018466</v>
      </c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123"/>
      <c r="CK50" s="123"/>
      <c r="CL50" s="123"/>
      <c r="CM50" s="123"/>
      <c r="CN50" s="123"/>
      <c r="CO50" s="123"/>
      <c r="CP50" s="123"/>
      <c r="CQ50" s="123"/>
      <c r="CR50" s="123"/>
      <c r="CS50" s="123"/>
      <c r="CT50" s="123"/>
      <c r="CU50" s="123"/>
      <c r="CV50" s="123"/>
      <c r="CW50" s="123"/>
      <c r="CX50" s="123"/>
      <c r="CY50" s="123"/>
      <c r="CZ50" s="123"/>
      <c r="DA50" s="123"/>
      <c r="DB50" s="123"/>
      <c r="DC50" s="123"/>
      <c r="DD50" s="123"/>
      <c r="DE50" s="123"/>
      <c r="DF50" s="123"/>
      <c r="DG50" s="123"/>
      <c r="DH50" s="123"/>
      <c r="DI50" s="123"/>
      <c r="DJ50" s="123"/>
      <c r="DK50" s="123"/>
      <c r="DL50" s="123"/>
      <c r="DM50" s="123"/>
      <c r="DN50" s="123"/>
      <c r="DO50" s="123"/>
      <c r="DP50" s="123"/>
      <c r="DQ50" s="123"/>
      <c r="DR50" s="123"/>
      <c r="DS50" s="123"/>
      <c r="DT50" s="123"/>
      <c r="DU50" s="123"/>
      <c r="DV50" s="123"/>
      <c r="DW50" s="123"/>
      <c r="DX50" s="123"/>
      <c r="DY50" s="123"/>
      <c r="DZ50" s="123"/>
      <c r="EA50" s="123"/>
      <c r="EB50" s="123"/>
      <c r="EC50" s="123"/>
      <c r="ED50" s="123"/>
      <c r="EE50" s="123"/>
      <c r="EF50" s="123"/>
      <c r="EG50" s="123"/>
      <c r="EH50" s="123"/>
      <c r="EI50" s="123"/>
      <c r="EJ50" s="123"/>
      <c r="EK50" s="123"/>
      <c r="EL50" s="123"/>
      <c r="EM50" s="123"/>
      <c r="EN50" s="123"/>
      <c r="EO50" s="123"/>
      <c r="EP50" s="123"/>
      <c r="EQ50" s="123"/>
      <c r="ER50" s="123"/>
      <c r="ES50" s="123"/>
      <c r="ET50" s="123"/>
      <c r="EU50" s="123"/>
      <c r="EV50" s="123"/>
      <c r="EW50" s="123"/>
      <c r="EX50" s="123"/>
      <c r="EY50" s="123"/>
      <c r="EZ50" s="123"/>
      <c r="FA50" s="123"/>
      <c r="FB50" s="123"/>
      <c r="FC50" s="123"/>
      <c r="FD50" s="123"/>
      <c r="FE50" s="123"/>
      <c r="FF50" s="123"/>
      <c r="FG50" s="123"/>
      <c r="FH50" s="123"/>
      <c r="FI50" s="123"/>
      <c r="FJ50" s="123"/>
      <c r="FK50" s="123"/>
      <c r="FL50" s="123"/>
      <c r="FM50" s="123"/>
      <c r="FN50" s="123"/>
      <c r="FO50" s="123"/>
      <c r="FP50" s="123"/>
      <c r="FQ50" s="123"/>
      <c r="FR50" s="123"/>
      <c r="FS50" s="123"/>
      <c r="FT50" s="123"/>
      <c r="FU50" s="123"/>
      <c r="FV50" s="123"/>
      <c r="FW50" s="123"/>
      <c r="FX50" s="123"/>
      <c r="FY50" s="123"/>
      <c r="FZ50" s="123"/>
      <c r="GA50" s="123"/>
      <c r="GB50" s="123"/>
      <c r="GC50" s="123"/>
      <c r="GD50" s="123"/>
      <c r="GE50" s="123"/>
      <c r="GF50" s="123"/>
      <c r="GG50" s="123"/>
      <c r="GH50" s="123"/>
      <c r="GI50" s="123"/>
      <c r="GJ50" s="123"/>
      <c r="GK50" s="123"/>
      <c r="GL50" s="123"/>
      <c r="GM50" s="123"/>
      <c r="GN50" s="123"/>
      <c r="GO50" s="123"/>
      <c r="GP50" s="123"/>
      <c r="GQ50" s="123"/>
      <c r="GR50" s="123"/>
      <c r="GS50" s="123"/>
      <c r="GT50" s="123"/>
      <c r="GU50" s="123"/>
      <c r="GV50" s="123"/>
      <c r="GW50" s="123"/>
      <c r="GX50" s="123"/>
      <c r="GY50" s="123"/>
      <c r="GZ50" s="123"/>
      <c r="HA50" s="123"/>
      <c r="HB50" s="123"/>
      <c r="HC50" s="123"/>
      <c r="HD50" s="123"/>
      <c r="HE50" s="123"/>
      <c r="HF50" s="123"/>
      <c r="HG50" s="123"/>
      <c r="HH50" s="123"/>
      <c r="HI50" s="123"/>
      <c r="HJ50" s="123"/>
      <c r="HK50" s="123"/>
      <c r="HL50" s="123"/>
      <c r="HM50" s="123"/>
      <c r="HN50" s="123"/>
      <c r="HO50" s="123"/>
      <c r="HP50" s="123"/>
      <c r="HQ50" s="123"/>
      <c r="HR50" s="123"/>
      <c r="HS50" s="123"/>
      <c r="HT50" s="123"/>
      <c r="HU50" s="123"/>
      <c r="HV50" s="123"/>
      <c r="HW50" s="123"/>
      <c r="HX50" s="123"/>
      <c r="HY50" s="123"/>
      <c r="HZ50" s="123"/>
      <c r="IA50" s="123"/>
      <c r="IB50" s="123"/>
      <c r="IC50" s="123"/>
      <c r="ID50" s="123"/>
      <c r="IE50" s="123"/>
      <c r="IF50" s="123"/>
      <c r="IG50" s="123"/>
      <c r="IH50" s="123"/>
      <c r="II50" s="123"/>
      <c r="IJ50" s="123"/>
    </row>
    <row r="51" spans="1:244" ht="16.5">
      <c r="A51" s="190"/>
      <c r="B51" s="201"/>
      <c r="C51" s="201"/>
      <c r="D51" s="192"/>
      <c r="E51" s="192"/>
      <c r="F51" s="192"/>
      <c r="G51" s="191"/>
      <c r="H51" s="201"/>
      <c r="I51" s="201"/>
      <c r="J51" s="192"/>
      <c r="K51" s="192"/>
      <c r="L51" s="192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5"/>
      <c r="AZ51" s="255"/>
      <c r="BA51" s="255"/>
      <c r="BB51" s="255"/>
      <c r="BC51" s="255"/>
      <c r="BD51" s="255"/>
      <c r="BE51" s="255"/>
      <c r="BF51" s="255"/>
      <c r="BG51" s="255"/>
      <c r="BH51" s="255"/>
      <c r="BI51" s="255"/>
      <c r="BJ51" s="255"/>
      <c r="BK51" s="255"/>
      <c r="BL51" s="255"/>
      <c r="BM51" s="255"/>
      <c r="BN51" s="255"/>
      <c r="BO51" s="255"/>
      <c r="BP51" s="255"/>
      <c r="BQ51" s="255"/>
      <c r="BR51" s="255"/>
      <c r="BS51" s="255"/>
      <c r="BT51" s="255"/>
      <c r="BU51" s="255"/>
      <c r="BV51" s="255"/>
      <c r="BW51" s="255"/>
      <c r="BX51" s="255"/>
      <c r="BY51" s="255"/>
      <c r="BZ51" s="255"/>
      <c r="CA51" s="255"/>
      <c r="CB51" s="255"/>
      <c r="CC51" s="255"/>
      <c r="CD51" s="255"/>
      <c r="CE51" s="255"/>
      <c r="CF51" s="255"/>
      <c r="CG51" s="255"/>
      <c r="CH51" s="255"/>
      <c r="CI51" s="255"/>
      <c r="CJ51" s="255"/>
      <c r="CK51" s="255"/>
      <c r="CL51" s="255"/>
      <c r="CM51" s="255"/>
      <c r="CN51" s="255"/>
      <c r="CO51" s="255"/>
      <c r="CP51" s="255"/>
      <c r="CQ51" s="255"/>
      <c r="CR51" s="255"/>
      <c r="CS51" s="255"/>
      <c r="CT51" s="255"/>
      <c r="CU51" s="255"/>
      <c r="CV51" s="255"/>
      <c r="CW51" s="255"/>
      <c r="CX51" s="255"/>
      <c r="CY51" s="255"/>
      <c r="CZ51" s="255"/>
      <c r="DA51" s="255"/>
      <c r="DB51" s="255"/>
      <c r="DC51" s="255"/>
      <c r="DD51" s="255"/>
      <c r="DE51" s="255"/>
      <c r="DF51" s="255"/>
      <c r="DG51" s="255"/>
      <c r="DH51" s="255"/>
      <c r="DI51" s="255"/>
      <c r="DJ51" s="255"/>
      <c r="DK51" s="255"/>
      <c r="DL51" s="255"/>
      <c r="DM51" s="255"/>
      <c r="DN51" s="255"/>
      <c r="DO51" s="255"/>
      <c r="DP51" s="255"/>
      <c r="DQ51" s="255"/>
      <c r="DR51" s="255"/>
      <c r="DS51" s="255"/>
      <c r="DT51" s="255"/>
      <c r="DU51" s="255"/>
      <c r="DV51" s="255"/>
      <c r="DW51" s="255"/>
      <c r="DX51" s="255"/>
      <c r="DY51" s="255"/>
      <c r="DZ51" s="255"/>
      <c r="EA51" s="255"/>
      <c r="EB51" s="255"/>
      <c r="EC51" s="255"/>
      <c r="ED51" s="255"/>
      <c r="EE51" s="255"/>
      <c r="EF51" s="255"/>
      <c r="EG51" s="255"/>
      <c r="EH51" s="255"/>
      <c r="EI51" s="255"/>
      <c r="EJ51" s="255"/>
      <c r="EK51" s="255"/>
      <c r="EL51" s="255"/>
      <c r="EM51" s="255"/>
      <c r="EN51" s="255"/>
      <c r="EO51" s="255"/>
      <c r="EP51" s="255"/>
      <c r="EQ51" s="255"/>
      <c r="ER51" s="255"/>
      <c r="ES51" s="255"/>
      <c r="ET51" s="255"/>
      <c r="EU51" s="255"/>
      <c r="EV51" s="255"/>
      <c r="EW51" s="255"/>
      <c r="EX51" s="255"/>
      <c r="EY51" s="255"/>
      <c r="EZ51" s="255"/>
      <c r="FA51" s="255"/>
      <c r="FB51" s="255"/>
      <c r="FC51" s="255"/>
      <c r="FD51" s="255"/>
      <c r="FE51" s="255"/>
      <c r="FF51" s="255"/>
      <c r="FG51" s="255"/>
      <c r="FH51" s="255"/>
      <c r="FI51" s="255"/>
      <c r="FJ51" s="255"/>
      <c r="FK51" s="255"/>
      <c r="FL51" s="255"/>
      <c r="FM51" s="255"/>
      <c r="FN51" s="255"/>
      <c r="FO51" s="255"/>
      <c r="FP51" s="255"/>
      <c r="FQ51" s="255"/>
      <c r="FR51" s="255"/>
      <c r="FS51" s="255"/>
      <c r="FT51" s="255"/>
      <c r="FU51" s="255"/>
      <c r="FV51" s="255"/>
      <c r="FW51" s="255"/>
      <c r="FX51" s="255"/>
      <c r="FY51" s="255"/>
      <c r="FZ51" s="255"/>
      <c r="GA51" s="255"/>
      <c r="GB51" s="255"/>
      <c r="GC51" s="255"/>
      <c r="GD51" s="255"/>
      <c r="GE51" s="255"/>
      <c r="GF51" s="255"/>
      <c r="GG51" s="255"/>
      <c r="GH51" s="255"/>
      <c r="GI51" s="255"/>
      <c r="GJ51" s="255"/>
      <c r="GK51" s="255"/>
      <c r="GL51" s="255"/>
      <c r="GM51" s="255"/>
      <c r="GN51" s="255"/>
      <c r="GO51" s="255"/>
      <c r="GP51" s="255"/>
      <c r="GQ51" s="255"/>
      <c r="GR51" s="255"/>
      <c r="GS51" s="255"/>
      <c r="GT51" s="255"/>
      <c r="GU51" s="255"/>
      <c r="GV51" s="255"/>
      <c r="GW51" s="255"/>
      <c r="GX51" s="255"/>
      <c r="GY51" s="255"/>
      <c r="GZ51" s="255"/>
      <c r="HA51" s="255"/>
      <c r="HB51" s="255"/>
      <c r="HC51" s="255"/>
      <c r="HD51" s="255"/>
      <c r="HE51" s="255"/>
      <c r="HF51" s="255"/>
      <c r="HG51" s="255"/>
      <c r="HH51" s="255"/>
      <c r="HI51" s="255"/>
      <c r="HJ51" s="255"/>
      <c r="HK51" s="255"/>
      <c r="HL51" s="255"/>
      <c r="HM51" s="255"/>
      <c r="HN51" s="255"/>
      <c r="HO51" s="255"/>
      <c r="HP51" s="255"/>
      <c r="HQ51" s="255"/>
      <c r="HR51" s="255"/>
      <c r="HS51" s="255"/>
      <c r="HT51" s="255"/>
      <c r="HU51" s="255"/>
      <c r="HV51" s="255"/>
      <c r="HW51" s="255"/>
      <c r="HX51" s="255"/>
      <c r="HY51" s="255"/>
      <c r="HZ51" s="255"/>
      <c r="IA51" s="255"/>
      <c r="IB51" s="255"/>
      <c r="IC51" s="255"/>
      <c r="ID51" s="255"/>
      <c r="IE51" s="255"/>
      <c r="IF51" s="255"/>
      <c r="IG51" s="255"/>
      <c r="IH51" s="255"/>
      <c r="II51" s="255"/>
      <c r="IJ51" s="255"/>
    </row>
    <row r="52" spans="1:7" ht="16.5">
      <c r="A52" s="98" t="s">
        <v>53</v>
      </c>
      <c r="B52" s="107"/>
      <c r="C52" s="108"/>
      <c r="D52" s="108"/>
      <c r="E52" s="108"/>
      <c r="F52" s="97"/>
      <c r="G52" s="97"/>
    </row>
    <row r="53" spans="1:7" ht="16.5">
      <c r="A53" s="309" t="s">
        <v>50</v>
      </c>
      <c r="B53" s="309"/>
      <c r="C53" s="309"/>
      <c r="D53" s="309"/>
      <c r="E53" s="309"/>
      <c r="F53" s="97"/>
      <c r="G53" s="97"/>
    </row>
    <row r="54" spans="1:7" ht="16.5">
      <c r="A54" s="196" t="s">
        <v>48</v>
      </c>
      <c r="B54" s="196"/>
      <c r="C54" s="196"/>
      <c r="D54" s="196"/>
      <c r="E54" s="196"/>
      <c r="F54" s="196"/>
      <c r="G54" s="196"/>
    </row>
    <row r="55" spans="1:13" ht="22.5" customHeight="1">
      <c r="A55" s="196" t="s">
        <v>5</v>
      </c>
      <c r="B55" s="146"/>
      <c r="C55" s="146"/>
      <c r="D55" s="147"/>
      <c r="E55" s="146"/>
      <c r="F55" s="146"/>
      <c r="G55" s="146"/>
      <c r="I55" s="98"/>
      <c r="J55" s="107"/>
      <c r="K55" s="108"/>
      <c r="L55" s="108"/>
      <c r="M55" s="108"/>
    </row>
    <row r="56" spans="1:13" ht="16.5">
      <c r="A56" s="143" t="s">
        <v>58</v>
      </c>
      <c r="B56" s="146"/>
      <c r="C56" s="146"/>
      <c r="D56" s="147"/>
      <c r="E56" s="146"/>
      <c r="F56" s="146"/>
      <c r="G56" s="146"/>
      <c r="I56" s="309"/>
      <c r="J56" s="309"/>
      <c r="K56" s="309"/>
      <c r="L56" s="309"/>
      <c r="M56" s="309"/>
    </row>
    <row r="57" spans="1:13" ht="16.5">
      <c r="A57" s="143" t="s">
        <v>59</v>
      </c>
      <c r="B57" s="146"/>
      <c r="C57" s="146"/>
      <c r="D57" s="147"/>
      <c r="E57" s="146"/>
      <c r="F57" s="146"/>
      <c r="G57" s="146"/>
      <c r="I57" s="196"/>
      <c r="J57" s="196"/>
      <c r="K57" s="196"/>
      <c r="L57" s="196"/>
      <c r="M57" s="196"/>
    </row>
    <row r="58" spans="1:13" ht="34.5" customHeight="1">
      <c r="A58" s="308" t="s">
        <v>54</v>
      </c>
      <c r="B58" s="308"/>
      <c r="C58" s="308"/>
      <c r="D58" s="308"/>
      <c r="E58" s="308"/>
      <c r="F58" s="308"/>
      <c r="G58" s="308"/>
      <c r="I58" s="196"/>
      <c r="J58" s="146"/>
      <c r="K58" s="146"/>
      <c r="L58" s="147"/>
      <c r="M58" s="146"/>
    </row>
    <row r="59" spans="1:13" ht="16.5">
      <c r="A59" s="196"/>
      <c r="B59" s="196"/>
      <c r="C59" s="196"/>
      <c r="D59" s="196"/>
      <c r="E59" s="196"/>
      <c r="F59" s="196"/>
      <c r="G59" s="196"/>
      <c r="I59" s="143"/>
      <c r="J59" s="146"/>
      <c r="K59" s="146"/>
      <c r="L59" s="147"/>
      <c r="M59" s="146"/>
    </row>
    <row r="60" spans="1:13" ht="16.5">
      <c r="A60" s="196"/>
      <c r="B60" s="146"/>
      <c r="C60" s="146"/>
      <c r="D60" s="147"/>
      <c r="E60" s="146"/>
      <c r="F60" s="146"/>
      <c r="G60" s="146"/>
      <c r="I60" s="143"/>
      <c r="J60" s="146"/>
      <c r="K60" s="146"/>
      <c r="L60" s="147"/>
      <c r="M60" s="146"/>
    </row>
    <row r="61" spans="1:13" ht="16.5">
      <c r="A61" s="143"/>
      <c r="B61" s="146"/>
      <c r="C61" s="146"/>
      <c r="D61" s="147"/>
      <c r="E61" s="146"/>
      <c r="F61" s="146"/>
      <c r="G61" s="146"/>
      <c r="I61" s="308"/>
      <c r="J61" s="308"/>
      <c r="K61" s="308"/>
      <c r="L61" s="308"/>
      <c r="M61" s="308"/>
    </row>
    <row r="62" spans="1:12" ht="16.5">
      <c r="A62" s="143"/>
      <c r="B62" s="146"/>
      <c r="C62" s="146"/>
      <c r="D62" s="147"/>
      <c r="E62" s="146"/>
      <c r="F62" s="146"/>
      <c r="G62" s="146"/>
      <c r="L62" s="144"/>
    </row>
    <row r="63" spans="1:7" ht="16.5">
      <c r="A63" s="308"/>
      <c r="B63" s="308"/>
      <c r="C63" s="308"/>
      <c r="D63" s="308"/>
      <c r="E63" s="308"/>
      <c r="F63" s="308"/>
      <c r="G63" s="308"/>
    </row>
  </sheetData>
  <sheetProtection/>
  <mergeCells count="13">
    <mergeCell ref="A63:G63"/>
    <mergeCell ref="I56:M56"/>
    <mergeCell ref="I61:M61"/>
    <mergeCell ref="A53:E53"/>
    <mergeCell ref="A58:G58"/>
    <mergeCell ref="H13:L13"/>
    <mergeCell ref="H14:K14"/>
    <mergeCell ref="L14:L15"/>
    <mergeCell ref="A6:L7"/>
    <mergeCell ref="A8:L11"/>
    <mergeCell ref="B13:G13"/>
    <mergeCell ref="B14:E14"/>
    <mergeCell ref="F14:F1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J60"/>
  <sheetViews>
    <sheetView zoomScalePageLayoutView="0" workbookViewId="0" topLeftCell="A10">
      <selection activeCell="G15" sqref="G15"/>
    </sheetView>
  </sheetViews>
  <sheetFormatPr defaultColWidth="11.421875" defaultRowHeight="15"/>
  <cols>
    <col min="1" max="1" width="38.140625" style="92" customWidth="1"/>
    <col min="2" max="2" width="12.57421875" style="92" bestFit="1" customWidth="1"/>
    <col min="3" max="3" width="12.28125" style="92" bestFit="1" customWidth="1"/>
    <col min="4" max="4" width="11.8515625" style="144" customWidth="1"/>
    <col min="5" max="5" width="15.57421875" style="92" customWidth="1"/>
    <col min="6" max="6" width="15.00390625" style="92" customWidth="1"/>
    <col min="7" max="7" width="1.8515625" style="92" customWidth="1"/>
    <col min="8" max="16384" width="11.421875" style="92" customWidth="1"/>
  </cols>
  <sheetData>
    <row r="1" ht="16.5">
      <c r="E1" s="144"/>
    </row>
    <row r="2" ht="16.5"/>
    <row r="3" ht="16.5"/>
    <row r="4" ht="16.5"/>
    <row r="5" ht="16.5"/>
    <row r="6" spans="1:7" ht="16.5" customHeight="1">
      <c r="A6" s="306" t="s">
        <v>6</v>
      </c>
      <c r="B6" s="306"/>
      <c r="C6" s="306"/>
      <c r="D6" s="306"/>
      <c r="E6" s="306"/>
      <c r="F6" s="306"/>
      <c r="G6" s="306"/>
    </row>
    <row r="7" spans="1:7" ht="16.5" customHeight="1">
      <c r="A7" s="306"/>
      <c r="B7" s="306"/>
      <c r="C7" s="306"/>
      <c r="D7" s="306"/>
      <c r="E7" s="306"/>
      <c r="F7" s="306"/>
      <c r="G7" s="306"/>
    </row>
    <row r="8" spans="1:7" ht="15" customHeight="1">
      <c r="A8" s="307" t="s">
        <v>203</v>
      </c>
      <c r="B8" s="307"/>
      <c r="C8" s="307"/>
      <c r="D8" s="307"/>
      <c r="E8" s="307"/>
      <c r="F8" s="307"/>
      <c r="G8" s="307"/>
    </row>
    <row r="9" spans="1:7" ht="16.5">
      <c r="A9" s="307"/>
      <c r="B9" s="307"/>
      <c r="C9" s="307"/>
      <c r="D9" s="307"/>
      <c r="E9" s="307"/>
      <c r="F9" s="307"/>
      <c r="G9" s="307"/>
    </row>
    <row r="10" spans="1:7" ht="25.5" customHeight="1">
      <c r="A10" s="307"/>
      <c r="B10" s="307"/>
      <c r="C10" s="307"/>
      <c r="D10" s="307"/>
      <c r="E10" s="307"/>
      <c r="F10" s="307"/>
      <c r="G10" s="307"/>
    </row>
    <row r="11" spans="1:7" ht="16.5">
      <c r="A11" s="307"/>
      <c r="B11" s="307"/>
      <c r="C11" s="307"/>
      <c r="D11" s="307"/>
      <c r="E11" s="307"/>
      <c r="F11" s="307"/>
      <c r="G11" s="307"/>
    </row>
    <row r="12" ht="15" customHeight="1" thickBot="1">
      <c r="G12" s="102"/>
    </row>
    <row r="13" spans="1:7" ht="17.25" thickBot="1">
      <c r="A13" s="168"/>
      <c r="B13" s="303" t="s">
        <v>201</v>
      </c>
      <c r="C13" s="303"/>
      <c r="D13" s="303"/>
      <c r="E13" s="303"/>
      <c r="F13" s="303"/>
      <c r="G13" s="303"/>
    </row>
    <row r="14" spans="1:7" ht="15.75" customHeight="1" thickBot="1">
      <c r="A14" s="12" t="s">
        <v>0</v>
      </c>
      <c r="B14" s="303" t="s">
        <v>1</v>
      </c>
      <c r="C14" s="303"/>
      <c r="D14" s="303"/>
      <c r="E14" s="303"/>
      <c r="F14" s="304" t="s">
        <v>60</v>
      </c>
      <c r="G14" s="271"/>
    </row>
    <row r="15" spans="1:7" ht="61.5" customHeight="1" thickBot="1">
      <c r="A15" s="13"/>
      <c r="B15" s="14">
        <v>2019</v>
      </c>
      <c r="C15" s="14">
        <v>2021</v>
      </c>
      <c r="D15" s="15" t="s">
        <v>2</v>
      </c>
      <c r="E15" s="15" t="s">
        <v>52</v>
      </c>
      <c r="F15" s="305"/>
      <c r="G15" s="16"/>
    </row>
    <row r="16" spans="1:9" s="106" customFormat="1" ht="16.5">
      <c r="A16" s="1" t="s">
        <v>4</v>
      </c>
      <c r="B16" s="197">
        <v>199610.107509721</v>
      </c>
      <c r="C16" s="197">
        <v>299446.45380781277</v>
      </c>
      <c r="D16" s="2">
        <v>50.01567683301293</v>
      </c>
      <c r="E16" s="2">
        <v>50.01567683301293</v>
      </c>
      <c r="F16" s="2">
        <v>99.99999999999999</v>
      </c>
      <c r="G16" s="3"/>
      <c r="H16" s="233"/>
      <c r="I16" s="92"/>
    </row>
    <row r="17" spans="1:9" s="106" customFormat="1" ht="16.5">
      <c r="A17" s="4" t="s">
        <v>149</v>
      </c>
      <c r="B17" s="198">
        <v>111474.90301599995</v>
      </c>
      <c r="C17" s="198">
        <v>181876.05649499988</v>
      </c>
      <c r="D17" s="5">
        <v>63.15426304420762</v>
      </c>
      <c r="E17" s="5">
        <v>35.26933297982989</v>
      </c>
      <c r="F17" s="5">
        <v>60.73742206068316</v>
      </c>
      <c r="G17" s="3"/>
      <c r="H17" s="233"/>
      <c r="I17" s="92"/>
    </row>
    <row r="18" spans="1:9" s="106" customFormat="1" ht="16.5">
      <c r="A18" s="6" t="s">
        <v>150</v>
      </c>
      <c r="B18" s="197">
        <v>88135.20449372104</v>
      </c>
      <c r="C18" s="197">
        <v>117570.39731281286</v>
      </c>
      <c r="D18" s="2">
        <v>33.39776992426317</v>
      </c>
      <c r="E18" s="2">
        <v>14.746343853183044</v>
      </c>
      <c r="F18" s="2">
        <v>39.26257793931683</v>
      </c>
      <c r="G18" s="3"/>
      <c r="H18" s="233"/>
      <c r="I18" s="92"/>
    </row>
    <row r="19" spans="1:8" ht="16.5">
      <c r="A19" s="228" t="s">
        <v>88</v>
      </c>
      <c r="B19" s="9">
        <v>5441.204729999998</v>
      </c>
      <c r="C19" s="9">
        <v>26811.295209999975</v>
      </c>
      <c r="D19" s="9">
        <v>392.74556904974213</v>
      </c>
      <c r="E19" s="9">
        <v>10.705916021291284</v>
      </c>
      <c r="F19" s="9">
        <v>8.953619209398848</v>
      </c>
      <c r="G19" s="8"/>
      <c r="H19" s="235"/>
    </row>
    <row r="20" spans="1:8" ht="16.5">
      <c r="A20" s="229" t="s">
        <v>83</v>
      </c>
      <c r="B20" s="11">
        <v>2700.6724699999995</v>
      </c>
      <c r="C20" s="11">
        <v>7324.90045</v>
      </c>
      <c r="D20" s="11">
        <v>171.2250571428975</v>
      </c>
      <c r="E20" s="11">
        <v>2.3166301735370793</v>
      </c>
      <c r="F20" s="11">
        <v>2.4461470011934696</v>
      </c>
      <c r="G20" s="8"/>
      <c r="H20" s="235"/>
    </row>
    <row r="21" spans="1:8" ht="16.5">
      <c r="A21" s="228" t="s">
        <v>191</v>
      </c>
      <c r="B21" s="9">
        <v>6206.287874387002</v>
      </c>
      <c r="C21" s="9">
        <v>9142.223739968998</v>
      </c>
      <c r="D21" s="9">
        <v>47.30582797646943</v>
      </c>
      <c r="E21" s="9">
        <v>1.4708352709238515</v>
      </c>
      <c r="F21" s="9">
        <v>3.0530412445079596</v>
      </c>
      <c r="G21" s="8"/>
      <c r="H21" s="235"/>
    </row>
    <row r="22" spans="1:8" ht="16.5">
      <c r="A22" s="229" t="s">
        <v>188</v>
      </c>
      <c r="B22" s="11">
        <v>480.81356</v>
      </c>
      <c r="C22" s="11">
        <v>2414.27162</v>
      </c>
      <c r="D22" s="11">
        <v>402.12219888307646</v>
      </c>
      <c r="E22" s="11">
        <v>0.9686173130816236</v>
      </c>
      <c r="F22" s="11">
        <v>0.8062448525603512</v>
      </c>
      <c r="G22" s="8"/>
      <c r="H22" s="235"/>
    </row>
    <row r="23" spans="1:8" ht="16.5">
      <c r="A23" s="228" t="s">
        <v>75</v>
      </c>
      <c r="B23" s="9">
        <v>4163.90808</v>
      </c>
      <c r="C23" s="9">
        <v>5892.328560000001</v>
      </c>
      <c r="D23" s="9">
        <v>41.50957338136054</v>
      </c>
      <c r="E23" s="9">
        <v>0.8658982761761334</v>
      </c>
      <c r="F23" s="9">
        <v>1.9677403038413495</v>
      </c>
      <c r="G23" s="8"/>
      <c r="H23" s="235"/>
    </row>
    <row r="24" spans="1:8" ht="16.5">
      <c r="A24" s="229" t="s">
        <v>190</v>
      </c>
      <c r="B24" s="11">
        <v>1469.73869</v>
      </c>
      <c r="C24" s="11">
        <v>2722.9679300000003</v>
      </c>
      <c r="D24" s="11">
        <v>85.26884734863995</v>
      </c>
      <c r="E24" s="11">
        <v>0.6278385677132948</v>
      </c>
      <c r="F24" s="11">
        <v>0.9093338376107882</v>
      </c>
      <c r="G24" s="8"/>
      <c r="H24" s="235"/>
    </row>
    <row r="25" spans="1:8" ht="16.5">
      <c r="A25" s="228" t="s">
        <v>82</v>
      </c>
      <c r="B25" s="9">
        <v>1442.9384700000003</v>
      </c>
      <c r="C25" s="9">
        <v>2510.08338</v>
      </c>
      <c r="D25" s="9">
        <v>73.95636974042279</v>
      </c>
      <c r="E25" s="9">
        <v>0.5346146662177564</v>
      </c>
      <c r="F25" s="9">
        <v>0.8382411439779456</v>
      </c>
      <c r="G25" s="8"/>
      <c r="H25" s="235"/>
    </row>
    <row r="26" spans="1:8" ht="16.5">
      <c r="A26" s="229" t="s">
        <v>77</v>
      </c>
      <c r="B26" s="11">
        <v>10278.686709999998</v>
      </c>
      <c r="C26" s="11">
        <v>11192.030599999996</v>
      </c>
      <c r="D26" s="11">
        <v>8.885803369329448</v>
      </c>
      <c r="E26" s="11">
        <v>0.4575639487371742</v>
      </c>
      <c r="F26" s="11">
        <v>3.737573264829222</v>
      </c>
      <c r="G26" s="8"/>
      <c r="H26" s="235"/>
    </row>
    <row r="27" spans="1:8" ht="16.5">
      <c r="A27" s="228" t="s">
        <v>74</v>
      </c>
      <c r="B27" s="9">
        <v>7778.066739999997</v>
      </c>
      <c r="C27" s="9">
        <v>8686.088349999995</v>
      </c>
      <c r="D27" s="9">
        <v>11.674129836535684</v>
      </c>
      <c r="E27" s="9">
        <v>0.4548976108115053</v>
      </c>
      <c r="F27" s="9">
        <v>2.9007150492337432</v>
      </c>
      <c r="G27" s="8"/>
      <c r="H27" s="235"/>
    </row>
    <row r="28" spans="1:8" ht="16.5">
      <c r="A28" s="229" t="s">
        <v>87</v>
      </c>
      <c r="B28" s="11">
        <v>1781.8564499999998</v>
      </c>
      <c r="C28" s="11">
        <v>2584.9914700000018</v>
      </c>
      <c r="D28" s="11">
        <v>45.072936150384166</v>
      </c>
      <c r="E28" s="11">
        <v>0.40235187988207927</v>
      </c>
      <c r="F28" s="11">
        <v>0.8632566647989328</v>
      </c>
      <c r="G28" s="8"/>
      <c r="H28" s="235"/>
    </row>
    <row r="29" spans="1:8" ht="16.5">
      <c r="A29" s="228" t="s">
        <v>76</v>
      </c>
      <c r="B29" s="9">
        <v>5593.29787</v>
      </c>
      <c r="C29" s="9">
        <v>6223.627499999999</v>
      </c>
      <c r="D29" s="9">
        <v>11.269373536868299</v>
      </c>
      <c r="E29" s="9">
        <v>0.3157804170659551</v>
      </c>
      <c r="F29" s="9">
        <v>2.0783774263676453</v>
      </c>
      <c r="G29" s="8"/>
      <c r="H29" s="235"/>
    </row>
    <row r="30" spans="1:8" ht="16.5">
      <c r="A30" s="229" t="s">
        <v>189</v>
      </c>
      <c r="B30" s="11">
        <v>49.12</v>
      </c>
      <c r="C30" s="11">
        <v>479.03732</v>
      </c>
      <c r="D30" s="11">
        <v>875.2388436482086</v>
      </c>
      <c r="E30" s="11">
        <v>0.21537853236167562</v>
      </c>
      <c r="F30" s="11">
        <v>0.15997428385224763</v>
      </c>
      <c r="G30" s="8"/>
      <c r="H30" s="235"/>
    </row>
    <row r="31" spans="1:8" ht="16.5">
      <c r="A31" s="228" t="s">
        <v>73</v>
      </c>
      <c r="B31" s="9">
        <v>10163.745389999998</v>
      </c>
      <c r="C31" s="9">
        <v>10488.128980000001</v>
      </c>
      <c r="D31" s="9">
        <v>3.191575325363427</v>
      </c>
      <c r="E31" s="9">
        <v>0.16250859941258516</v>
      </c>
      <c r="F31" s="9">
        <v>3.502505655562503</v>
      </c>
      <c r="G31" s="8"/>
      <c r="H31" s="235"/>
    </row>
    <row r="32" spans="1:8" ht="16.5">
      <c r="A32" s="229" t="s">
        <v>89</v>
      </c>
      <c r="B32" s="11">
        <v>934.9593799999999</v>
      </c>
      <c r="C32" s="11">
        <v>1144.79621</v>
      </c>
      <c r="D32" s="11">
        <v>22.443416739666276</v>
      </c>
      <c r="E32" s="11">
        <v>0.10512334902168269</v>
      </c>
      <c r="F32" s="11">
        <v>0.3823041466821777</v>
      </c>
      <c r="G32" s="8"/>
      <c r="H32" s="235"/>
    </row>
    <row r="33" spans="1:8" ht="16.5">
      <c r="A33" s="228" t="s">
        <v>184</v>
      </c>
      <c r="B33" s="9">
        <v>660.9387800000001</v>
      </c>
      <c r="C33" s="9">
        <v>864.56677</v>
      </c>
      <c r="D33" s="9">
        <v>30.80890336015689</v>
      </c>
      <c r="E33" s="9">
        <v>0.10201286525036478</v>
      </c>
      <c r="F33" s="9">
        <v>0.28872165925026655</v>
      </c>
      <c r="G33" s="8"/>
      <c r="H33" s="235"/>
    </row>
    <row r="34" spans="1:244" ht="16.5">
      <c r="A34" s="229" t="s">
        <v>80</v>
      </c>
      <c r="B34" s="11">
        <v>85.83456999999997</v>
      </c>
      <c r="C34" s="11">
        <v>215.86488</v>
      </c>
      <c r="D34" s="11">
        <v>151.4894406764082</v>
      </c>
      <c r="E34" s="11">
        <v>0.065142147169911</v>
      </c>
      <c r="F34" s="11">
        <v>0.07208797341061314</v>
      </c>
      <c r="G34" s="8"/>
      <c r="H34" s="235"/>
      <c r="J34" s="9"/>
      <c r="K34" s="9"/>
      <c r="L34" s="9"/>
      <c r="M34" s="25"/>
      <c r="N34" s="234"/>
      <c r="O34" s="234"/>
      <c r="P34" s="9"/>
      <c r="Q34" s="9"/>
      <c r="R34" s="9"/>
      <c r="S34" s="9"/>
      <c r="T34" s="234"/>
      <c r="U34" s="234"/>
      <c r="V34" s="9"/>
      <c r="W34" s="9"/>
      <c r="X34" s="9"/>
      <c r="Y34" s="25"/>
      <c r="Z34" s="234"/>
      <c r="AA34" s="234"/>
      <c r="AB34" s="9"/>
      <c r="AC34" s="9"/>
      <c r="AD34" s="9"/>
      <c r="AE34" s="9"/>
      <c r="AF34" s="234"/>
      <c r="AG34" s="234"/>
      <c r="AH34" s="9"/>
      <c r="AI34" s="9"/>
      <c r="AJ34" s="9"/>
      <c r="AK34" s="25"/>
      <c r="AL34" s="234"/>
      <c r="AM34" s="234"/>
      <c r="AN34" s="9"/>
      <c r="AO34" s="9"/>
      <c r="AP34" s="9"/>
      <c r="AQ34" s="9"/>
      <c r="AR34" s="234"/>
      <c r="AS34" s="234"/>
      <c r="AT34" s="9"/>
      <c r="AU34" s="9"/>
      <c r="AV34" s="9"/>
      <c r="AW34" s="25"/>
      <c r="AX34" s="234"/>
      <c r="AY34" s="234"/>
      <c r="AZ34" s="9"/>
      <c r="BA34" s="9"/>
      <c r="BB34" s="9"/>
      <c r="BC34" s="9"/>
      <c r="BD34" s="234"/>
      <c r="BE34" s="234"/>
      <c r="BF34" s="9"/>
      <c r="BG34" s="9"/>
      <c r="BH34" s="9"/>
      <c r="BI34" s="25"/>
      <c r="BJ34" s="234"/>
      <c r="BK34" s="234"/>
      <c r="BL34" s="9"/>
      <c r="BM34" s="9"/>
      <c r="BN34" s="9"/>
      <c r="BO34" s="9"/>
      <c r="BP34" s="234"/>
      <c r="BQ34" s="234"/>
      <c r="BR34" s="9"/>
      <c r="BS34" s="9"/>
      <c r="BT34" s="9"/>
      <c r="BU34" s="25"/>
      <c r="BV34" s="234"/>
      <c r="BW34" s="234"/>
      <c r="BX34" s="9"/>
      <c r="BY34" s="9"/>
      <c r="BZ34" s="9"/>
      <c r="CA34" s="9"/>
      <c r="CB34" s="234"/>
      <c r="CC34" s="234"/>
      <c r="CD34" s="9"/>
      <c r="CE34" s="9"/>
      <c r="CF34" s="9"/>
      <c r="CG34" s="25"/>
      <c r="CH34" s="234"/>
      <c r="CI34" s="234"/>
      <c r="CJ34" s="9"/>
      <c r="CK34" s="9"/>
      <c r="CL34" s="9"/>
      <c r="CM34" s="9"/>
      <c r="CN34" s="234"/>
      <c r="CO34" s="234"/>
      <c r="CP34" s="9"/>
      <c r="CQ34" s="9"/>
      <c r="CR34" s="9"/>
      <c r="CS34" s="25"/>
      <c r="CT34" s="234"/>
      <c r="CU34" s="234"/>
      <c r="CV34" s="9"/>
      <c r="CW34" s="9"/>
      <c r="CX34" s="9"/>
      <c r="CY34" s="9"/>
      <c r="CZ34" s="234"/>
      <c r="DA34" s="234"/>
      <c r="DB34" s="9"/>
      <c r="DC34" s="9"/>
      <c r="DD34" s="9"/>
      <c r="DE34" s="25"/>
      <c r="DF34" s="234"/>
      <c r="DG34" s="234"/>
      <c r="DH34" s="9"/>
      <c r="DI34" s="9"/>
      <c r="DJ34" s="9"/>
      <c r="DK34" s="9"/>
      <c r="DL34" s="234"/>
      <c r="DM34" s="234"/>
      <c r="DN34" s="9"/>
      <c r="DO34" s="9"/>
      <c r="DP34" s="9"/>
      <c r="DQ34" s="25"/>
      <c r="DR34" s="234"/>
      <c r="DS34" s="234"/>
      <c r="DT34" s="9"/>
      <c r="DU34" s="9"/>
      <c r="DV34" s="9"/>
      <c r="DW34" s="9"/>
      <c r="DX34" s="234"/>
      <c r="DY34" s="234"/>
      <c r="DZ34" s="9"/>
      <c r="EA34" s="9"/>
      <c r="EB34" s="9"/>
      <c r="EC34" s="25"/>
      <c r="ED34" s="234"/>
      <c r="EE34" s="234"/>
      <c r="EF34" s="9"/>
      <c r="EG34" s="9"/>
      <c r="EH34" s="9"/>
      <c r="EI34" s="9"/>
      <c r="EJ34" s="234"/>
      <c r="EK34" s="234"/>
      <c r="EL34" s="9"/>
      <c r="EM34" s="9"/>
      <c r="EN34" s="9"/>
      <c r="EO34" s="25"/>
      <c r="EP34" s="234"/>
      <c r="EQ34" s="234"/>
      <c r="ER34" s="9"/>
      <c r="ES34" s="9"/>
      <c r="ET34" s="9"/>
      <c r="EU34" s="9"/>
      <c r="EV34" s="234"/>
      <c r="EW34" s="234"/>
      <c r="EX34" s="9"/>
      <c r="EY34" s="9"/>
      <c r="EZ34" s="9"/>
      <c r="FA34" s="25"/>
      <c r="FB34" s="234"/>
      <c r="FC34" s="234"/>
      <c r="FD34" s="9"/>
      <c r="FE34" s="9"/>
      <c r="FF34" s="9"/>
      <c r="FG34" s="9"/>
      <c r="FH34" s="234"/>
      <c r="FI34" s="234"/>
      <c r="FJ34" s="9"/>
      <c r="FK34" s="9"/>
      <c r="FL34" s="9"/>
      <c r="FM34" s="25"/>
      <c r="FN34" s="234"/>
      <c r="FO34" s="234"/>
      <c r="FP34" s="9"/>
      <c r="FQ34" s="9"/>
      <c r="FR34" s="9"/>
      <c r="FS34" s="9"/>
      <c r="FT34" s="234"/>
      <c r="FU34" s="234"/>
      <c r="FV34" s="9"/>
      <c r="FW34" s="9"/>
      <c r="FX34" s="9"/>
      <c r="FY34" s="25"/>
      <c r="FZ34" s="234"/>
      <c r="GA34" s="234"/>
      <c r="GB34" s="9"/>
      <c r="GC34" s="9"/>
      <c r="GD34" s="9"/>
      <c r="GE34" s="9"/>
      <c r="GF34" s="234"/>
      <c r="GG34" s="234"/>
      <c r="GH34" s="9"/>
      <c r="GI34" s="9"/>
      <c r="GJ34" s="9"/>
      <c r="GK34" s="25"/>
      <c r="GL34" s="234"/>
      <c r="GM34" s="234"/>
      <c r="GN34" s="9"/>
      <c r="GO34" s="9"/>
      <c r="GP34" s="9"/>
      <c r="GQ34" s="9"/>
      <c r="GR34" s="234"/>
      <c r="GS34" s="234"/>
      <c r="GT34" s="9"/>
      <c r="GU34" s="9"/>
      <c r="GV34" s="9"/>
      <c r="GW34" s="25"/>
      <c r="GX34" s="234"/>
      <c r="GY34" s="234"/>
      <c r="GZ34" s="9"/>
      <c r="HA34" s="9"/>
      <c r="HB34" s="9"/>
      <c r="HC34" s="9"/>
      <c r="HD34" s="234"/>
      <c r="HE34" s="234"/>
      <c r="HF34" s="9"/>
      <c r="HG34" s="9"/>
      <c r="HH34" s="9"/>
      <c r="HI34" s="25"/>
      <c r="HJ34" s="234"/>
      <c r="HK34" s="234"/>
      <c r="HL34" s="9"/>
      <c r="HM34" s="9"/>
      <c r="HN34" s="9"/>
      <c r="HO34" s="9"/>
      <c r="HP34" s="234"/>
      <c r="HQ34" s="234"/>
      <c r="HR34" s="9"/>
      <c r="HS34" s="9"/>
      <c r="HT34" s="9"/>
      <c r="HU34" s="25"/>
      <c r="HV34" s="234"/>
      <c r="HW34" s="234"/>
      <c r="HX34" s="9"/>
      <c r="HY34" s="9"/>
      <c r="HZ34" s="9"/>
      <c r="IA34" s="9"/>
      <c r="IB34" s="234"/>
      <c r="IC34" s="234"/>
      <c r="ID34" s="9"/>
      <c r="IE34" s="9"/>
      <c r="IF34" s="9"/>
      <c r="IG34" s="25"/>
      <c r="IH34" s="234"/>
      <c r="II34" s="234"/>
      <c r="IJ34" s="9"/>
    </row>
    <row r="35" spans="1:8" ht="16.5">
      <c r="A35" s="228" t="s">
        <v>185</v>
      </c>
      <c r="B35" s="9">
        <v>187.73620000000003</v>
      </c>
      <c r="C35" s="9">
        <v>289.64093999999994</v>
      </c>
      <c r="D35" s="9">
        <v>54.28081531425475</v>
      </c>
      <c r="E35" s="9">
        <v>0.05105189374993807</v>
      </c>
      <c r="F35" s="9">
        <v>0.09672545335464014</v>
      </c>
      <c r="G35" s="8"/>
      <c r="H35" s="235"/>
    </row>
    <row r="36" spans="1:8" ht="16.5">
      <c r="A36" s="229" t="s">
        <v>78</v>
      </c>
      <c r="B36" s="11">
        <v>73.39981999999999</v>
      </c>
      <c r="C36" s="11">
        <v>134.51897</v>
      </c>
      <c r="D36" s="11">
        <v>83.26880093166442</v>
      </c>
      <c r="E36" s="11">
        <v>0.03061926610956988</v>
      </c>
      <c r="F36" s="11">
        <v>0.04492254568034905</v>
      </c>
      <c r="G36" s="8"/>
      <c r="H36" s="235"/>
    </row>
    <row r="37" spans="1:8" ht="16.5">
      <c r="A37" s="228" t="s">
        <v>85</v>
      </c>
      <c r="B37" s="9">
        <v>64.4889</v>
      </c>
      <c r="C37" s="9">
        <v>89.6</v>
      </c>
      <c r="D37" s="9">
        <v>38.938639052612146</v>
      </c>
      <c r="E37" s="9">
        <v>0.012580074382644718</v>
      </c>
      <c r="F37" s="9">
        <v>0.02992187713717459</v>
      </c>
      <c r="G37" s="8"/>
      <c r="H37" s="235"/>
    </row>
    <row r="38" spans="1:8" ht="16.5">
      <c r="A38" s="229" t="s">
        <v>102</v>
      </c>
      <c r="B38" s="11">
        <v>0</v>
      </c>
      <c r="C38" s="11">
        <v>3.21</v>
      </c>
      <c r="D38" s="11" t="s">
        <v>98</v>
      </c>
      <c r="E38" s="11">
        <v>0.0016081349987969288</v>
      </c>
      <c r="F38" s="11">
        <v>0.0010719779644010094</v>
      </c>
      <c r="G38" s="8"/>
      <c r="H38" s="235"/>
    </row>
    <row r="39" spans="1:8" ht="16.5">
      <c r="A39" s="228" t="s">
        <v>104</v>
      </c>
      <c r="B39" s="9">
        <v>0</v>
      </c>
      <c r="C39" s="9">
        <v>1.4996299999999998</v>
      </c>
      <c r="D39" s="9" t="s">
        <v>98</v>
      </c>
      <c r="E39" s="9">
        <v>0.0007512795913538435</v>
      </c>
      <c r="F39" s="9">
        <v>0.0005008007211073786</v>
      </c>
      <c r="G39" s="8"/>
      <c r="H39" s="235"/>
    </row>
    <row r="40" spans="1:8" ht="16.5">
      <c r="A40" s="229" t="s">
        <v>187</v>
      </c>
      <c r="B40" s="11">
        <v>5.12099</v>
      </c>
      <c r="C40" s="11">
        <v>0</v>
      </c>
      <c r="D40" s="11">
        <v>-100</v>
      </c>
      <c r="E40" s="11">
        <v>-0.002565496338781646</v>
      </c>
      <c r="F40" s="11">
        <v>0</v>
      </c>
      <c r="G40" s="8"/>
      <c r="H40" s="235"/>
    </row>
    <row r="41" spans="1:8" ht="16.5">
      <c r="A41" s="228" t="s">
        <v>81</v>
      </c>
      <c r="B41" s="9">
        <v>3088.2667</v>
      </c>
      <c r="C41" s="9">
        <v>3066.6964</v>
      </c>
      <c r="D41" s="9">
        <v>-0.6984597541397686</v>
      </c>
      <c r="E41" s="9">
        <v>-0.010806216312943893</v>
      </c>
      <c r="F41" s="9">
        <v>1.0241217957345494</v>
      </c>
      <c r="G41" s="8"/>
      <c r="H41" s="235"/>
    </row>
    <row r="42" spans="1:8" ht="16.5">
      <c r="A42" s="229" t="s">
        <v>186</v>
      </c>
      <c r="B42" s="11">
        <v>30.94662</v>
      </c>
      <c r="C42" s="11">
        <v>0</v>
      </c>
      <c r="D42" s="11">
        <v>-100</v>
      </c>
      <c r="E42" s="11">
        <v>-0.015503533556532402</v>
      </c>
      <c r="F42" s="11">
        <v>0</v>
      </c>
      <c r="G42" s="8"/>
      <c r="H42" s="235"/>
    </row>
    <row r="43" spans="1:8" ht="16.5">
      <c r="A43" s="228" t="s">
        <v>90</v>
      </c>
      <c r="B43" s="9">
        <v>66.8716</v>
      </c>
      <c r="C43" s="9">
        <v>0</v>
      </c>
      <c r="D43" s="9">
        <v>-100</v>
      </c>
      <c r="E43" s="9">
        <v>-0.03350110915437654</v>
      </c>
      <c r="F43" s="9">
        <v>0</v>
      </c>
      <c r="G43" s="8"/>
      <c r="H43" s="235"/>
    </row>
    <row r="44" spans="1:8" ht="16.5">
      <c r="A44" s="229" t="s">
        <v>79</v>
      </c>
      <c r="B44" s="11">
        <v>1635.98829</v>
      </c>
      <c r="C44" s="11">
        <v>1522.84881</v>
      </c>
      <c r="D44" s="11">
        <v>-6.915665637191082</v>
      </c>
      <c r="E44" s="11">
        <v>-0.056680235991802254</v>
      </c>
      <c r="F44" s="11">
        <v>0.5085546315994702</v>
      </c>
      <c r="G44" s="8"/>
      <c r="H44" s="235"/>
    </row>
    <row r="45" spans="1:8" ht="16.5">
      <c r="A45" s="228" t="s">
        <v>84</v>
      </c>
      <c r="B45" s="9">
        <v>296.923999334</v>
      </c>
      <c r="C45" s="9">
        <v>22.892822844</v>
      </c>
      <c r="D45" s="9">
        <v>-92.29000589533061</v>
      </c>
      <c r="E45" s="9">
        <v>-0.13728321672120467</v>
      </c>
      <c r="F45" s="9">
        <v>0.007645047237290981</v>
      </c>
      <c r="G45" s="8"/>
      <c r="H45" s="235"/>
    </row>
    <row r="46" spans="1:8" ht="16.5">
      <c r="A46" s="229" t="s">
        <v>91</v>
      </c>
      <c r="B46" s="11">
        <v>1198.91084</v>
      </c>
      <c r="C46" s="11">
        <v>479.65339</v>
      </c>
      <c r="D46" s="11">
        <v>-59.992572091515996</v>
      </c>
      <c r="E46" s="11">
        <v>-0.36033117709982304</v>
      </c>
      <c r="F46" s="11">
        <v>0.16018002013403224</v>
      </c>
      <c r="G46" s="8"/>
      <c r="H46" s="235"/>
    </row>
    <row r="47" spans="1:8" ht="16.5">
      <c r="A47" s="228" t="s">
        <v>86</v>
      </c>
      <c r="B47" s="9">
        <v>22254.36917</v>
      </c>
      <c r="C47" s="9">
        <v>13262.555379999998</v>
      </c>
      <c r="D47" s="9">
        <v>-40.404712087374804</v>
      </c>
      <c r="E47" s="9">
        <v>-4.5046886163127295</v>
      </c>
      <c r="F47" s="9">
        <v>4.429024024613101</v>
      </c>
      <c r="G47" s="8"/>
      <c r="H47" s="235"/>
    </row>
    <row r="48" spans="1:8" ht="16.5">
      <c r="A48" s="253" t="s">
        <v>204</v>
      </c>
      <c r="B48" s="230">
        <v>0.11160000004747417</v>
      </c>
      <c r="C48" s="230">
        <v>0.07799999986309558</v>
      </c>
      <c r="D48" s="230">
        <v>-30.1075270341266</v>
      </c>
      <c r="E48" s="230">
        <v>-1.6832815033047495E-05</v>
      </c>
      <c r="F48" s="230">
        <v>2.60480626406605E-05</v>
      </c>
      <c r="G48" s="8"/>
      <c r="H48" s="235"/>
    </row>
    <row r="49" spans="1:7" ht="16.5">
      <c r="A49" s="98" t="s">
        <v>53</v>
      </c>
      <c r="B49" s="107"/>
      <c r="C49" s="108"/>
      <c r="D49" s="108"/>
      <c r="E49" s="108"/>
      <c r="F49" s="97"/>
      <c r="G49" s="97"/>
    </row>
    <row r="50" spans="1:7" ht="16.5">
      <c r="A50" s="309" t="s">
        <v>50</v>
      </c>
      <c r="B50" s="309"/>
      <c r="C50" s="309"/>
      <c r="D50" s="309"/>
      <c r="E50" s="309"/>
      <c r="F50" s="97"/>
      <c r="G50" s="97"/>
    </row>
    <row r="51" spans="1:7" ht="16.5">
      <c r="A51" s="232" t="s">
        <v>48</v>
      </c>
      <c r="B51" s="232"/>
      <c r="C51" s="232"/>
      <c r="D51" s="232"/>
      <c r="E51" s="232"/>
      <c r="F51" s="232"/>
      <c r="G51" s="232"/>
    </row>
    <row r="52" spans="1:8" ht="22.5" customHeight="1">
      <c r="A52" s="232" t="s">
        <v>5</v>
      </c>
      <c r="B52" s="146"/>
      <c r="C52" s="146"/>
      <c r="D52" s="147"/>
      <c r="E52" s="146"/>
      <c r="F52" s="146"/>
      <c r="G52" s="146"/>
      <c r="H52" s="97"/>
    </row>
    <row r="53" spans="1:8" ht="16.5">
      <c r="A53" s="143" t="s">
        <v>58</v>
      </c>
      <c r="B53" s="146"/>
      <c r="C53" s="146"/>
      <c r="D53" s="147"/>
      <c r="E53" s="146"/>
      <c r="F53" s="146"/>
      <c r="G53" s="146"/>
      <c r="H53" s="97"/>
    </row>
    <row r="54" spans="1:8" ht="16.5">
      <c r="A54" s="143" t="s">
        <v>59</v>
      </c>
      <c r="B54" s="146"/>
      <c r="C54" s="146"/>
      <c r="D54" s="147"/>
      <c r="E54" s="146"/>
      <c r="F54" s="146"/>
      <c r="G54" s="146"/>
      <c r="H54" s="232"/>
    </row>
    <row r="55" spans="1:8" ht="39" customHeight="1">
      <c r="A55" s="308" t="s">
        <v>54</v>
      </c>
      <c r="B55" s="308"/>
      <c r="C55" s="308"/>
      <c r="D55" s="308"/>
      <c r="E55" s="308"/>
      <c r="F55" s="308"/>
      <c r="G55" s="308"/>
      <c r="H55" s="146"/>
    </row>
    <row r="56" spans="1:8" ht="16.5">
      <c r="A56" s="232"/>
      <c r="B56" s="232"/>
      <c r="C56" s="232"/>
      <c r="D56" s="232"/>
      <c r="E56" s="232"/>
      <c r="F56" s="232"/>
      <c r="G56" s="232"/>
      <c r="H56" s="146"/>
    </row>
    <row r="57" spans="1:8" ht="16.5">
      <c r="A57" s="232"/>
      <c r="B57" s="146"/>
      <c r="C57" s="146"/>
      <c r="D57" s="147"/>
      <c r="E57" s="146"/>
      <c r="F57" s="146"/>
      <c r="G57" s="146"/>
      <c r="H57" s="146"/>
    </row>
    <row r="58" spans="1:8" ht="16.5">
      <c r="A58" s="143"/>
      <c r="B58" s="146"/>
      <c r="C58" s="146"/>
      <c r="D58" s="147"/>
      <c r="E58" s="146"/>
      <c r="F58" s="146"/>
      <c r="G58" s="146"/>
      <c r="H58" s="231"/>
    </row>
    <row r="59" spans="1:7" ht="16.5">
      <c r="A59" s="143"/>
      <c r="B59" s="146"/>
      <c r="C59" s="146"/>
      <c r="D59" s="147"/>
      <c r="E59" s="146"/>
      <c r="F59" s="146"/>
      <c r="G59" s="146"/>
    </row>
    <row r="60" spans="1:7" ht="16.5">
      <c r="A60" s="308"/>
      <c r="B60" s="308"/>
      <c r="C60" s="308"/>
      <c r="D60" s="308"/>
      <c r="E60" s="308"/>
      <c r="F60" s="308"/>
      <c r="G60" s="308"/>
    </row>
  </sheetData>
  <sheetProtection/>
  <mergeCells count="8">
    <mergeCell ref="A50:E50"/>
    <mergeCell ref="A55:G55"/>
    <mergeCell ref="A60:G60"/>
    <mergeCell ref="A6:G7"/>
    <mergeCell ref="A8:G11"/>
    <mergeCell ref="B13:G13"/>
    <mergeCell ref="B14:E14"/>
    <mergeCell ref="F14:F1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1"/>
  <sheetViews>
    <sheetView zoomScale="90" zoomScaleNormal="90" zoomScalePageLayoutView="0" workbookViewId="0" topLeftCell="A2">
      <selection activeCell="M8" sqref="M8"/>
    </sheetView>
  </sheetViews>
  <sheetFormatPr defaultColWidth="11.421875" defaultRowHeight="15"/>
  <cols>
    <col min="1" max="1" width="39.140625" style="92" bestFit="1" customWidth="1"/>
    <col min="2" max="3" width="14.421875" style="92" bestFit="1" customWidth="1"/>
    <col min="4" max="4" width="11.8515625" style="92" customWidth="1"/>
    <col min="5" max="5" width="16.421875" style="92" customWidth="1"/>
    <col min="6" max="6" width="14.140625" style="92" customWidth="1"/>
    <col min="7" max="7" width="1.7109375" style="92" customWidth="1"/>
    <col min="8" max="8" width="13.7109375" style="118" bestFit="1" customWidth="1"/>
    <col min="9" max="9" width="11.8515625" style="118" bestFit="1" customWidth="1"/>
    <col min="10" max="10" width="11.421875" style="118" customWidth="1"/>
    <col min="11" max="11" width="16.7109375" style="118" customWidth="1"/>
    <col min="12" max="12" width="14.8515625" style="118" customWidth="1"/>
    <col min="13" max="16384" width="11.421875" style="118" customWidth="1"/>
  </cols>
  <sheetData>
    <row r="1" ht="15" customHeight="1" hidden="1">
      <c r="G1" s="102"/>
    </row>
    <row r="2" ht="16.5">
      <c r="G2" s="103"/>
    </row>
    <row r="3" ht="16.5">
      <c r="G3" s="103"/>
    </row>
    <row r="4" ht="16.5">
      <c r="G4" s="103"/>
    </row>
    <row r="5" ht="16.5">
      <c r="G5" s="103"/>
    </row>
    <row r="6" spans="1:12" ht="16.5" customHeight="1">
      <c r="A6" s="313" t="s">
        <v>6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</row>
    <row r="7" spans="1:12" ht="16.5" customHeight="1">
      <c r="A7" s="313"/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</row>
    <row r="8" spans="1:12" ht="16.5" customHeight="1">
      <c r="A8" s="307" t="s">
        <v>205</v>
      </c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</row>
    <row r="9" spans="1:12" ht="16.5">
      <c r="A9" s="307"/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</row>
    <row r="10" spans="1:12" ht="16.5">
      <c r="A10" s="307"/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</row>
    <row r="11" spans="1:12" ht="16.5">
      <c r="A11" s="307"/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</row>
    <row r="12" ht="17.25" thickBot="1">
      <c r="G12" s="103"/>
    </row>
    <row r="13" spans="1:12" ht="21.75" customHeight="1" thickBot="1">
      <c r="A13" s="167"/>
      <c r="B13" s="303" t="s">
        <v>201</v>
      </c>
      <c r="C13" s="303"/>
      <c r="D13" s="303"/>
      <c r="E13" s="303"/>
      <c r="F13" s="303"/>
      <c r="G13" s="275"/>
      <c r="H13" s="303" t="s">
        <v>206</v>
      </c>
      <c r="I13" s="303"/>
      <c r="J13" s="303"/>
      <c r="K13" s="303"/>
      <c r="L13" s="303"/>
    </row>
    <row r="14" spans="1:12" ht="15.75" customHeight="1" thickBot="1">
      <c r="A14" s="314" t="s">
        <v>0</v>
      </c>
      <c r="B14" s="310" t="s">
        <v>7</v>
      </c>
      <c r="C14" s="310"/>
      <c r="D14" s="310"/>
      <c r="E14" s="310"/>
      <c r="F14" s="311" t="s">
        <v>61</v>
      </c>
      <c r="G14" s="82"/>
      <c r="H14" s="310" t="s">
        <v>7</v>
      </c>
      <c r="I14" s="310"/>
      <c r="J14" s="310"/>
      <c r="K14" s="310"/>
      <c r="L14" s="311" t="s">
        <v>61</v>
      </c>
    </row>
    <row r="15" spans="1:12" ht="42.75" customHeight="1" thickBot="1">
      <c r="A15" s="315"/>
      <c r="B15" s="269">
        <v>2020</v>
      </c>
      <c r="C15" s="269">
        <v>2021</v>
      </c>
      <c r="D15" s="15" t="s">
        <v>2</v>
      </c>
      <c r="E15" s="15" t="s">
        <v>3</v>
      </c>
      <c r="F15" s="312"/>
      <c r="G15" s="268"/>
      <c r="H15" s="269">
        <v>2020</v>
      </c>
      <c r="I15" s="269">
        <v>2021</v>
      </c>
      <c r="J15" s="15" t="s">
        <v>2</v>
      </c>
      <c r="K15" s="15" t="s">
        <v>3</v>
      </c>
      <c r="L15" s="312"/>
    </row>
    <row r="16" spans="1:17" ht="16.5">
      <c r="A16" s="1" t="s">
        <v>4</v>
      </c>
      <c r="B16" s="209">
        <v>403883.904201</v>
      </c>
      <c r="C16" s="209">
        <v>426156.00617899996</v>
      </c>
      <c r="D16" s="45">
        <v>5.514481202725974</v>
      </c>
      <c r="E16" s="45">
        <v>5.514481202725983</v>
      </c>
      <c r="F16" s="45">
        <v>100</v>
      </c>
      <c r="G16" s="47"/>
      <c r="H16" s="209">
        <v>4855715.141486992</v>
      </c>
      <c r="I16" s="209">
        <v>4212591.235564997</v>
      </c>
      <c r="J16" s="45">
        <v>-13.244679458792296</v>
      </c>
      <c r="K16" s="45">
        <v>-13.244679458792302</v>
      </c>
      <c r="L16" s="45">
        <v>99.99999999999999</v>
      </c>
      <c r="M16" s="130"/>
      <c r="N16" s="130"/>
      <c r="O16" s="130"/>
      <c r="P16" s="130"/>
      <c r="Q16" s="130"/>
    </row>
    <row r="17" spans="1:17" ht="16.5">
      <c r="A17" s="4" t="s">
        <v>149</v>
      </c>
      <c r="B17" s="210">
        <v>369316.418138</v>
      </c>
      <c r="C17" s="210">
        <v>387425.26411999995</v>
      </c>
      <c r="D17" s="48">
        <v>4.903341712588949</v>
      </c>
      <c r="E17" s="48">
        <v>4.483676074644398</v>
      </c>
      <c r="F17" s="48">
        <v>90.91160478852156</v>
      </c>
      <c r="G17" s="47"/>
      <c r="H17" s="210">
        <v>4466979.118658996</v>
      </c>
      <c r="I17" s="210">
        <v>3808253.2529599997</v>
      </c>
      <c r="J17" s="48">
        <v>-14.746562457555168</v>
      </c>
      <c r="K17" s="48">
        <v>-13.565990724432636</v>
      </c>
      <c r="L17" s="48">
        <v>90.4016801062644</v>
      </c>
      <c r="M17" s="130"/>
      <c r="N17" s="130"/>
      <c r="O17" s="130"/>
      <c r="P17" s="130"/>
      <c r="Q17" s="130"/>
    </row>
    <row r="18" spans="1:17" ht="16.5">
      <c r="A18" s="6" t="s">
        <v>150</v>
      </c>
      <c r="B18" s="209">
        <v>34567.48606299999</v>
      </c>
      <c r="C18" s="209">
        <v>38730.74205900001</v>
      </c>
      <c r="D18" s="45">
        <v>12.043849496062276</v>
      </c>
      <c r="E18" s="45">
        <v>1.0308051280815844</v>
      </c>
      <c r="F18" s="45">
        <v>9.088395211478444</v>
      </c>
      <c r="G18" s="47"/>
      <c r="H18" s="209">
        <v>388736.0228279962</v>
      </c>
      <c r="I18" s="209">
        <v>404337.98260499735</v>
      </c>
      <c r="J18" s="45">
        <v>4.013510161342726</v>
      </c>
      <c r="K18" s="45">
        <v>0.32131126564033374</v>
      </c>
      <c r="L18" s="45">
        <v>9.598319893735598</v>
      </c>
      <c r="M18" s="130"/>
      <c r="N18" s="130"/>
      <c r="O18" s="130"/>
      <c r="P18" s="130"/>
      <c r="Q18" s="130"/>
    </row>
    <row r="19" spans="1:17" ht="16.5">
      <c r="A19" s="7" t="s">
        <v>82</v>
      </c>
      <c r="B19" s="211">
        <v>964.0648800000001</v>
      </c>
      <c r="C19" s="211">
        <v>2336.74101</v>
      </c>
      <c r="D19" s="49">
        <v>142.38420654842236</v>
      </c>
      <c r="E19" s="49">
        <v>0.33986898604329213</v>
      </c>
      <c r="F19" s="49">
        <v>0.5483299486851512</v>
      </c>
      <c r="G19" s="43"/>
      <c r="H19" s="211">
        <v>18426.005049999996</v>
      </c>
      <c r="I19" s="211">
        <v>15815.599250000001</v>
      </c>
      <c r="J19" s="49">
        <v>-14.166965616890437</v>
      </c>
      <c r="K19" s="49">
        <v>-0.053759450954954414</v>
      </c>
      <c r="L19" s="49">
        <v>0.37543636127037605</v>
      </c>
      <c r="M19" s="130"/>
      <c r="N19" s="130"/>
      <c r="O19" s="130"/>
      <c r="P19" s="130"/>
      <c r="Q19" s="130"/>
    </row>
    <row r="20" spans="1:17" ht="16.5">
      <c r="A20" s="10" t="s">
        <v>76</v>
      </c>
      <c r="B20" s="212">
        <v>964.75426</v>
      </c>
      <c r="C20" s="212">
        <v>2123.8150100000003</v>
      </c>
      <c r="D20" s="52">
        <v>120.14051640466454</v>
      </c>
      <c r="E20" s="52">
        <v>0.28697869312047974</v>
      </c>
      <c r="F20" s="52">
        <v>0.49836561709936944</v>
      </c>
      <c r="G20" s="43"/>
      <c r="H20" s="212">
        <v>22337.05448</v>
      </c>
      <c r="I20" s="212">
        <v>26675.591285</v>
      </c>
      <c r="J20" s="52">
        <v>19.42304796223069</v>
      </c>
      <c r="K20" s="52">
        <v>0.08934907997241753</v>
      </c>
      <c r="L20" s="52">
        <v>0.6332347430196901</v>
      </c>
      <c r="M20" s="130"/>
      <c r="N20" s="130"/>
      <c r="O20" s="130"/>
      <c r="P20" s="130"/>
      <c r="Q20" s="130"/>
    </row>
    <row r="21" spans="1:17" ht="16.5">
      <c r="A21" s="7" t="s">
        <v>94</v>
      </c>
      <c r="B21" s="211">
        <v>1331.1329809999993</v>
      </c>
      <c r="C21" s="211">
        <v>2158.7536290000003</v>
      </c>
      <c r="D21" s="49">
        <v>62.174152380948435</v>
      </c>
      <c r="E21" s="49">
        <v>0.20491548174896343</v>
      </c>
      <c r="F21" s="49">
        <v>0.5065641684499105</v>
      </c>
      <c r="G21" s="43"/>
      <c r="H21" s="211">
        <v>13189.913971999997</v>
      </c>
      <c r="I21" s="211">
        <v>16145.986330000002</v>
      </c>
      <c r="J21" s="49">
        <v>22.411612117222734</v>
      </c>
      <c r="K21" s="49">
        <v>0.06087820788216071</v>
      </c>
      <c r="L21" s="49">
        <v>0.3832792081435949</v>
      </c>
      <c r="M21" s="130"/>
      <c r="N21" s="130"/>
      <c r="O21" s="130"/>
      <c r="P21" s="130"/>
      <c r="Q21" s="130"/>
    </row>
    <row r="22" spans="1:17" ht="16.5">
      <c r="A22" s="10" t="s">
        <v>73</v>
      </c>
      <c r="B22" s="212">
        <v>3177.0412</v>
      </c>
      <c r="C22" s="212">
        <v>3713.756610000001</v>
      </c>
      <c r="D22" s="52">
        <v>16.89356153140227</v>
      </c>
      <c r="E22" s="52">
        <v>0.13288853663573943</v>
      </c>
      <c r="F22" s="52">
        <v>0.8714547152105835</v>
      </c>
      <c r="G22" s="43"/>
      <c r="H22" s="212">
        <v>57635.36791</v>
      </c>
      <c r="I22" s="212">
        <v>54336.036669999994</v>
      </c>
      <c r="J22" s="52">
        <v>-5.724490637679369</v>
      </c>
      <c r="K22" s="52">
        <v>-0.06794738043446336</v>
      </c>
      <c r="L22" s="52">
        <v>1.28984830551005</v>
      </c>
      <c r="M22" s="130"/>
      <c r="N22" s="130"/>
      <c r="O22" s="130"/>
      <c r="P22" s="130"/>
      <c r="Q22" s="130"/>
    </row>
    <row r="23" spans="1:17" ht="16.5">
      <c r="A23" s="7" t="s">
        <v>96</v>
      </c>
      <c r="B23" s="211">
        <v>16.51511</v>
      </c>
      <c r="C23" s="211">
        <v>526.4744100000001</v>
      </c>
      <c r="D23" s="49" t="s">
        <v>105</v>
      </c>
      <c r="E23" s="49">
        <v>0.12626383341738964</v>
      </c>
      <c r="F23" s="49">
        <v>0.1235403003516189</v>
      </c>
      <c r="G23" s="43"/>
      <c r="H23" s="211">
        <v>742.83392</v>
      </c>
      <c r="I23" s="211">
        <v>5776.75227</v>
      </c>
      <c r="J23" s="49">
        <v>677.6640396281311</v>
      </c>
      <c r="K23" s="49">
        <v>0.10366996834288009</v>
      </c>
      <c r="L23" s="49">
        <v>0.13713061502928411</v>
      </c>
      <c r="M23" s="130"/>
      <c r="N23" s="130"/>
      <c r="O23" s="130"/>
      <c r="P23" s="130"/>
      <c r="Q23" s="130"/>
    </row>
    <row r="24" spans="1:17" ht="16.5">
      <c r="A24" s="10" t="s">
        <v>77</v>
      </c>
      <c r="B24" s="212">
        <v>2023.73354</v>
      </c>
      <c r="C24" s="212">
        <v>2380.4628700000003</v>
      </c>
      <c r="D24" s="52">
        <v>17.627287533120615</v>
      </c>
      <c r="E24" s="52">
        <v>0.08832472061636495</v>
      </c>
      <c r="F24" s="52">
        <v>0.5585895389211352</v>
      </c>
      <c r="G24" s="43"/>
      <c r="H24" s="212">
        <v>21039.37889</v>
      </c>
      <c r="I24" s="212">
        <v>23954.61451000001</v>
      </c>
      <c r="J24" s="52">
        <v>13.85609164244681</v>
      </c>
      <c r="K24" s="52">
        <v>0.06003720430575468</v>
      </c>
      <c r="L24" s="52">
        <v>0.5686432214870996</v>
      </c>
      <c r="M24" s="130"/>
      <c r="N24" s="130"/>
      <c r="O24" s="130"/>
      <c r="P24" s="130"/>
      <c r="Q24" s="130"/>
    </row>
    <row r="25" spans="1:17" ht="16.5">
      <c r="A25" s="7" t="s">
        <v>88</v>
      </c>
      <c r="B25" s="211">
        <v>605.0809100000004</v>
      </c>
      <c r="C25" s="211">
        <v>956.8052599999996</v>
      </c>
      <c r="D25" s="49">
        <v>58.128482354533226</v>
      </c>
      <c r="E25" s="49">
        <v>0.08708550807336887</v>
      </c>
      <c r="F25" s="49">
        <v>0.22451995187839943</v>
      </c>
      <c r="G25" s="43"/>
      <c r="H25" s="211">
        <v>5866.50065</v>
      </c>
      <c r="I25" s="211">
        <v>8110.76298</v>
      </c>
      <c r="J25" s="49">
        <v>38.25555410106365</v>
      </c>
      <c r="K25" s="49">
        <v>0.04621898658809561</v>
      </c>
      <c r="L25" s="49">
        <v>0.19253619747210474</v>
      </c>
      <c r="M25" s="130"/>
      <c r="N25" s="130"/>
      <c r="O25" s="130"/>
      <c r="P25" s="130"/>
      <c r="Q25" s="130"/>
    </row>
    <row r="26" spans="1:17" ht="16.5">
      <c r="A26" s="10" t="s">
        <v>97</v>
      </c>
      <c r="B26" s="212">
        <v>108.206</v>
      </c>
      <c r="C26" s="212">
        <v>451.7905</v>
      </c>
      <c r="D26" s="52">
        <v>317.52814076853406</v>
      </c>
      <c r="E26" s="52">
        <v>0.0850701145616858</v>
      </c>
      <c r="F26" s="52">
        <v>0.1060152839451552</v>
      </c>
      <c r="G26" s="43"/>
      <c r="H26" s="212">
        <v>286.2862</v>
      </c>
      <c r="I26" s="212">
        <v>3458.90349</v>
      </c>
      <c r="J26" s="52" t="s">
        <v>105</v>
      </c>
      <c r="K26" s="52">
        <v>0.06533779675198229</v>
      </c>
      <c r="L26" s="52">
        <v>0.08210869027115773</v>
      </c>
      <c r="M26" s="130"/>
      <c r="N26" s="130"/>
      <c r="O26" s="130"/>
      <c r="P26" s="130"/>
      <c r="Q26" s="130"/>
    </row>
    <row r="27" spans="1:17" ht="16.5">
      <c r="A27" s="7" t="s">
        <v>74</v>
      </c>
      <c r="B27" s="211">
        <v>510.3020600000001</v>
      </c>
      <c r="C27" s="211">
        <v>746.8112899999996</v>
      </c>
      <c r="D27" s="49">
        <v>46.34690873087981</v>
      </c>
      <c r="E27" s="49">
        <v>0.058558716388533404</v>
      </c>
      <c r="F27" s="49">
        <v>0.17524363828543896</v>
      </c>
      <c r="G27" s="43"/>
      <c r="H27" s="211">
        <v>4266.851920000002</v>
      </c>
      <c r="I27" s="211">
        <v>5805.707840000002</v>
      </c>
      <c r="J27" s="49">
        <v>36.06536971172882</v>
      </c>
      <c r="K27" s="49">
        <v>0.03169164325254771</v>
      </c>
      <c r="L27" s="49">
        <v>0.13781797272389126</v>
      </c>
      <c r="M27" s="130"/>
      <c r="N27" s="130"/>
      <c r="O27" s="130"/>
      <c r="P27" s="130"/>
      <c r="Q27" s="130"/>
    </row>
    <row r="28" spans="1:17" ht="16.5">
      <c r="A28" s="10" t="s">
        <v>95</v>
      </c>
      <c r="B28" s="212">
        <v>409.47084</v>
      </c>
      <c r="C28" s="212">
        <v>638.5690399999999</v>
      </c>
      <c r="D28" s="52">
        <v>55.949820504922855</v>
      </c>
      <c r="E28" s="52">
        <v>0.05672377572293276</v>
      </c>
      <c r="F28" s="52">
        <v>0.14984396107086173</v>
      </c>
      <c r="G28" s="43"/>
      <c r="H28" s="212">
        <v>3399.6782</v>
      </c>
      <c r="I28" s="212">
        <v>7639.914679999999</v>
      </c>
      <c r="J28" s="52">
        <v>124.7246424676312</v>
      </c>
      <c r="K28" s="52">
        <v>0.08732465468930882</v>
      </c>
      <c r="L28" s="52">
        <v>0.18135903183531468</v>
      </c>
      <c r="M28" s="130"/>
      <c r="N28" s="130"/>
      <c r="O28" s="130"/>
      <c r="P28" s="130"/>
      <c r="Q28" s="130"/>
    </row>
    <row r="29" spans="1:17" ht="16.5">
      <c r="A29" s="7" t="s">
        <v>87</v>
      </c>
      <c r="B29" s="211">
        <v>656.9555499999999</v>
      </c>
      <c r="C29" s="211">
        <v>787.4409699999999</v>
      </c>
      <c r="D29" s="49">
        <v>19.86213831361954</v>
      </c>
      <c r="E29" s="49">
        <v>0.03230765540363341</v>
      </c>
      <c r="F29" s="49">
        <v>0.18477763039417258</v>
      </c>
      <c r="G29" s="43"/>
      <c r="H29" s="211">
        <v>9245.41334</v>
      </c>
      <c r="I29" s="211">
        <v>9753.289470000002</v>
      </c>
      <c r="J29" s="49">
        <v>5.493276626180599</v>
      </c>
      <c r="K29" s="49">
        <v>0.010459347700624644</v>
      </c>
      <c r="L29" s="49">
        <v>0.23152707976167738</v>
      </c>
      <c r="M29" s="130"/>
      <c r="N29" s="130"/>
      <c r="O29" s="130"/>
      <c r="P29" s="130"/>
      <c r="Q29" s="130"/>
    </row>
    <row r="30" spans="1:17" ht="16.5">
      <c r="A30" s="10" t="s">
        <v>91</v>
      </c>
      <c r="B30" s="212">
        <v>246.53</v>
      </c>
      <c r="C30" s="212">
        <v>354.21959999999996</v>
      </c>
      <c r="D30" s="52">
        <v>43.68214821725549</v>
      </c>
      <c r="E30" s="52">
        <v>0.026663503764291215</v>
      </c>
      <c r="F30" s="52">
        <v>0.08311970143891759</v>
      </c>
      <c r="G30" s="43"/>
      <c r="H30" s="212">
        <v>12582.438850000002</v>
      </c>
      <c r="I30" s="212">
        <v>2396.47957</v>
      </c>
      <c r="J30" s="52">
        <v>-80.95377534856846</v>
      </c>
      <c r="K30" s="52">
        <v>-0.2097725872131927</v>
      </c>
      <c r="L30" s="52">
        <v>0.056888490622294646</v>
      </c>
      <c r="M30" s="130"/>
      <c r="N30" s="130"/>
      <c r="O30" s="130"/>
      <c r="P30" s="130"/>
      <c r="Q30" s="130"/>
    </row>
    <row r="31" spans="1:17" ht="16.5">
      <c r="A31" s="7" t="s">
        <v>89</v>
      </c>
      <c r="B31" s="211">
        <v>566.986</v>
      </c>
      <c r="C31" s="211">
        <v>657.989</v>
      </c>
      <c r="D31" s="49">
        <v>16.050308120482693</v>
      </c>
      <c r="E31" s="49">
        <v>0.02253196996796158</v>
      </c>
      <c r="F31" s="49">
        <v>0.1544009682978919</v>
      </c>
      <c r="G31" s="43"/>
      <c r="H31" s="211">
        <v>4484.4049</v>
      </c>
      <c r="I31" s="211">
        <v>5723.479</v>
      </c>
      <c r="J31" s="49">
        <v>27.63073646628118</v>
      </c>
      <c r="K31" s="49">
        <v>0.025517849871657654</v>
      </c>
      <c r="L31" s="49">
        <v>0.13586599505974525</v>
      </c>
      <c r="M31" s="130"/>
      <c r="N31" s="130"/>
      <c r="O31" s="130"/>
      <c r="P31" s="130"/>
      <c r="Q31" s="130"/>
    </row>
    <row r="32" spans="1:17" ht="16.5">
      <c r="A32" s="10" t="s">
        <v>79</v>
      </c>
      <c r="B32" s="212">
        <v>74.81142</v>
      </c>
      <c r="C32" s="212">
        <v>135.04955999999999</v>
      </c>
      <c r="D32" s="52">
        <v>80.5199794362946</v>
      </c>
      <c r="E32" s="52">
        <v>0.014914716673141152</v>
      </c>
      <c r="F32" s="52">
        <v>0.031690169337487785</v>
      </c>
      <c r="G32" s="43"/>
      <c r="H32" s="212">
        <v>944.22611</v>
      </c>
      <c r="I32" s="212">
        <v>1038.9258300000001</v>
      </c>
      <c r="J32" s="52">
        <v>10.029347737482098</v>
      </c>
      <c r="K32" s="52">
        <v>0.0019502733838501032</v>
      </c>
      <c r="L32" s="52">
        <v>0.024662393569753943</v>
      </c>
      <c r="M32" s="130"/>
      <c r="N32" s="130"/>
      <c r="O32" s="130"/>
      <c r="P32" s="130"/>
      <c r="Q32" s="130"/>
    </row>
    <row r="33" spans="1:17" ht="16.5">
      <c r="A33" s="7" t="s">
        <v>99</v>
      </c>
      <c r="B33" s="211">
        <v>168.503</v>
      </c>
      <c r="C33" s="211">
        <v>196.98</v>
      </c>
      <c r="D33" s="49">
        <v>16.899995845771286</v>
      </c>
      <c r="E33" s="49">
        <v>0.007050788532000503</v>
      </c>
      <c r="F33" s="49">
        <v>0.04622250939653816</v>
      </c>
      <c r="G33" s="43"/>
      <c r="H33" s="211">
        <v>2545.85008</v>
      </c>
      <c r="I33" s="211">
        <v>2422.5985</v>
      </c>
      <c r="J33" s="49">
        <v>-4.841274078479907</v>
      </c>
      <c r="K33" s="49">
        <v>-0.002538278634735894</v>
      </c>
      <c r="L33" s="49">
        <v>0.057508511140295294</v>
      </c>
      <c r="M33" s="130"/>
      <c r="N33" s="130"/>
      <c r="O33" s="130"/>
      <c r="P33" s="130"/>
      <c r="Q33" s="130"/>
    </row>
    <row r="34" spans="1:17" ht="16.5">
      <c r="A34" s="10" t="s">
        <v>80</v>
      </c>
      <c r="B34" s="212">
        <v>7.08332</v>
      </c>
      <c r="C34" s="212">
        <v>10.187</v>
      </c>
      <c r="D34" s="52">
        <v>43.81674130210127</v>
      </c>
      <c r="E34" s="52">
        <v>0.0007684584524703908</v>
      </c>
      <c r="F34" s="52">
        <v>0.002390439147235934</v>
      </c>
      <c r="G34" s="43"/>
      <c r="H34" s="212">
        <v>88.11609</v>
      </c>
      <c r="I34" s="212">
        <v>74.58833</v>
      </c>
      <c r="J34" s="52">
        <v>-15.352201850989989</v>
      </c>
      <c r="K34" s="52">
        <v>-0.00027859459638436123</v>
      </c>
      <c r="L34" s="52">
        <v>0.0017706045003912214</v>
      </c>
      <c r="M34" s="130"/>
      <c r="N34" s="130"/>
      <c r="O34" s="130"/>
      <c r="P34" s="130"/>
      <c r="Q34" s="130"/>
    </row>
    <row r="35" spans="1:17" ht="16.5">
      <c r="A35" s="7" t="s">
        <v>85</v>
      </c>
      <c r="B35" s="211">
        <v>0.04187</v>
      </c>
      <c r="C35" s="211">
        <v>0.112</v>
      </c>
      <c r="D35" s="49">
        <v>167.49462622402675</v>
      </c>
      <c r="E35" s="49">
        <v>1.736390068297908E-05</v>
      </c>
      <c r="F35" s="49">
        <v>2.6281455236126886E-05</v>
      </c>
      <c r="G35" s="43"/>
      <c r="H35" s="211">
        <v>0.27315</v>
      </c>
      <c r="I35" s="211">
        <v>25.443279999999998</v>
      </c>
      <c r="J35" s="49" t="s">
        <v>105</v>
      </c>
      <c r="K35" s="49">
        <v>0.000518360926590352</v>
      </c>
      <c r="L35" s="49">
        <v>0.0006039816962347052</v>
      </c>
      <c r="M35" s="130"/>
      <c r="N35" s="130"/>
      <c r="O35" s="130"/>
      <c r="P35" s="130"/>
      <c r="Q35" s="130"/>
    </row>
    <row r="36" spans="1:17" ht="16.5">
      <c r="A36" s="10" t="s">
        <v>102</v>
      </c>
      <c r="B36" s="212">
        <v>0</v>
      </c>
      <c r="C36" s="212">
        <v>0.032</v>
      </c>
      <c r="D36" s="52" t="s">
        <v>98</v>
      </c>
      <c r="E36" s="52">
        <v>7.92306889855027E-06</v>
      </c>
      <c r="F36" s="52">
        <v>7.508987210321968E-06</v>
      </c>
      <c r="G36" s="43"/>
      <c r="H36" s="212">
        <v>48</v>
      </c>
      <c r="I36" s="212">
        <v>46.173</v>
      </c>
      <c r="J36" s="52">
        <v>-3.80625</v>
      </c>
      <c r="K36" s="52">
        <v>-3.7625765654788926E-05</v>
      </c>
      <c r="L36" s="52">
        <v>0.0010960712164565672</v>
      </c>
      <c r="M36" s="130"/>
      <c r="N36" s="130"/>
      <c r="O36" s="130"/>
      <c r="P36" s="130"/>
      <c r="Q36" s="130"/>
    </row>
    <row r="37" spans="1:17" ht="16.5">
      <c r="A37" s="7" t="s">
        <v>81</v>
      </c>
      <c r="B37" s="211">
        <v>0.037590000000000005</v>
      </c>
      <c r="C37" s="211">
        <v>0.06420000000000001</v>
      </c>
      <c r="D37" s="49">
        <v>70.79010375099759</v>
      </c>
      <c r="E37" s="49">
        <v>6.5885269809507095E-06</v>
      </c>
      <c r="F37" s="49">
        <v>1.5064905590708449E-05</v>
      </c>
      <c r="G37" s="43"/>
      <c r="H37" s="211">
        <v>0.6026699999999999</v>
      </c>
      <c r="I37" s="211">
        <v>0.89467</v>
      </c>
      <c r="J37" s="49">
        <v>48.451059452104815</v>
      </c>
      <c r="K37" s="49">
        <v>6.013532332347224E-06</v>
      </c>
      <c r="L37" s="49">
        <v>2.1237996994503214E-05</v>
      </c>
      <c r="M37" s="130"/>
      <c r="N37" s="130"/>
      <c r="O37" s="130"/>
      <c r="P37" s="130"/>
      <c r="Q37" s="130"/>
    </row>
    <row r="38" spans="1:17" ht="16.5">
      <c r="A38" s="10" t="s">
        <v>104</v>
      </c>
      <c r="B38" s="212">
        <v>0</v>
      </c>
      <c r="C38" s="212">
        <v>0.01835</v>
      </c>
      <c r="D38" s="52" t="s">
        <v>98</v>
      </c>
      <c r="E38" s="52">
        <v>4.543384821512421E-06</v>
      </c>
      <c r="F38" s="52">
        <v>4.305934853419003E-06</v>
      </c>
      <c r="G38" s="43"/>
      <c r="H38" s="212">
        <v>0</v>
      </c>
      <c r="I38" s="212">
        <v>0.07084</v>
      </c>
      <c r="J38" s="52" t="s">
        <v>98</v>
      </c>
      <c r="K38" s="52">
        <v>1.458899419258484E-06</v>
      </c>
      <c r="L38" s="52">
        <v>1.6816252999324978E-06</v>
      </c>
      <c r="M38" s="130"/>
      <c r="N38" s="130"/>
      <c r="O38" s="130"/>
      <c r="P38" s="130"/>
      <c r="Q38" s="130"/>
    </row>
    <row r="39" spans="1:17" ht="16.5">
      <c r="A39" s="7" t="s">
        <v>110</v>
      </c>
      <c r="B39" s="211">
        <v>0</v>
      </c>
      <c r="C39" s="211">
        <v>0</v>
      </c>
      <c r="D39" s="49" t="s">
        <v>98</v>
      </c>
      <c r="E39" s="49">
        <v>0</v>
      </c>
      <c r="F39" s="49">
        <v>0</v>
      </c>
      <c r="G39" s="43"/>
      <c r="H39" s="211">
        <v>0</v>
      </c>
      <c r="I39" s="211">
        <v>6.955</v>
      </c>
      <c r="J39" s="49" t="s">
        <v>98</v>
      </c>
      <c r="K39" s="49">
        <v>0.0001432332786694347</v>
      </c>
      <c r="L39" s="49">
        <v>0.00016510028177626373</v>
      </c>
      <c r="M39" s="130"/>
      <c r="N39" s="130"/>
      <c r="O39" s="130"/>
      <c r="P39" s="130"/>
      <c r="Q39" s="130"/>
    </row>
    <row r="40" spans="1:17" ht="16.5">
      <c r="A40" s="10" t="s">
        <v>101</v>
      </c>
      <c r="B40" s="212">
        <v>0</v>
      </c>
      <c r="C40" s="212">
        <v>0</v>
      </c>
      <c r="D40" s="52" t="s">
        <v>98</v>
      </c>
      <c r="E40" s="52">
        <v>0</v>
      </c>
      <c r="F40" s="52">
        <v>0</v>
      </c>
      <c r="G40" s="43"/>
      <c r="H40" s="212">
        <v>0</v>
      </c>
      <c r="I40" s="212">
        <v>0.06642</v>
      </c>
      <c r="J40" s="52" t="s">
        <v>98</v>
      </c>
      <c r="K40" s="52">
        <v>1.3678726627208994E-06</v>
      </c>
      <c r="L40" s="52">
        <v>1.5767017563737508E-06</v>
      </c>
      <c r="M40" s="130"/>
      <c r="N40" s="130"/>
      <c r="O40" s="130"/>
      <c r="P40" s="130"/>
      <c r="Q40" s="130"/>
    </row>
    <row r="41" spans="1:17" ht="16.5">
      <c r="A41" s="7" t="s">
        <v>109</v>
      </c>
      <c r="B41" s="211">
        <v>0</v>
      </c>
      <c r="C41" s="211">
        <v>0</v>
      </c>
      <c r="D41" s="49" t="s">
        <v>98</v>
      </c>
      <c r="E41" s="49">
        <v>0</v>
      </c>
      <c r="F41" s="49">
        <v>0</v>
      </c>
      <c r="G41" s="43"/>
      <c r="H41" s="211">
        <v>0</v>
      </c>
      <c r="I41" s="211">
        <v>0.1468</v>
      </c>
      <c r="J41" s="49" t="s">
        <v>98</v>
      </c>
      <c r="K41" s="49">
        <v>3.0232415972211384E-06</v>
      </c>
      <c r="L41" s="49">
        <v>3.4847909942135898E-06</v>
      </c>
      <c r="M41" s="130"/>
      <c r="N41" s="130"/>
      <c r="O41" s="130"/>
      <c r="P41" s="130"/>
      <c r="Q41" s="130"/>
    </row>
    <row r="42" spans="1:17" ht="16.5">
      <c r="A42" s="202" t="s">
        <v>103</v>
      </c>
      <c r="B42" s="213">
        <v>0.006</v>
      </c>
      <c r="C42" s="213">
        <v>0</v>
      </c>
      <c r="D42" s="205">
        <v>-100</v>
      </c>
      <c r="E42" s="205">
        <v>-1.4855754184781757E-06</v>
      </c>
      <c r="F42" s="205">
        <v>0</v>
      </c>
      <c r="G42" s="206"/>
      <c r="H42" s="213">
        <v>0.0135</v>
      </c>
      <c r="I42" s="213">
        <v>0</v>
      </c>
      <c r="J42" s="205">
        <v>-100</v>
      </c>
      <c r="K42" s="205">
        <v>-2.7802289892701205E-07</v>
      </c>
      <c r="L42" s="205">
        <v>0</v>
      </c>
      <c r="M42" s="130"/>
      <c r="N42" s="130"/>
      <c r="O42" s="130"/>
      <c r="P42" s="130"/>
      <c r="Q42" s="130"/>
    </row>
    <row r="43" spans="1:12" ht="16.5">
      <c r="A43" s="190" t="s">
        <v>84</v>
      </c>
      <c r="B43" s="214">
        <v>0.503132</v>
      </c>
      <c r="C43" s="214">
        <v>0.23949</v>
      </c>
      <c r="D43" s="207">
        <v>-52.4001653641589</v>
      </c>
      <c r="E43" s="207">
        <v>-6.52766790797372E-05</v>
      </c>
      <c r="F43" s="207">
        <v>5.6197729593750253E-05</v>
      </c>
      <c r="G43" s="206"/>
      <c r="H43" s="214">
        <v>11.726315999999999</v>
      </c>
      <c r="I43" s="214">
        <v>15.644599999999999</v>
      </c>
      <c r="J43" s="207">
        <v>33.41445002846588</v>
      </c>
      <c r="K43" s="207">
        <v>8.069427233328359E-05</v>
      </c>
      <c r="L43" s="207">
        <v>0.0003713771198097678</v>
      </c>
    </row>
    <row r="44" spans="1:12" ht="16.5">
      <c r="A44" s="202" t="s">
        <v>78</v>
      </c>
      <c r="B44" s="213">
        <v>139.8069</v>
      </c>
      <c r="C44" s="213">
        <v>131.57637</v>
      </c>
      <c r="D44" s="205">
        <v>-5.887069951483093</v>
      </c>
      <c r="E44" s="205">
        <v>-0.002037845508174534</v>
      </c>
      <c r="F44" s="205">
        <v>0.03087516498470597</v>
      </c>
      <c r="G44" s="206"/>
      <c r="H44" s="213">
        <v>4567.93799</v>
      </c>
      <c r="I44" s="213">
        <v>1404.5906800000002</v>
      </c>
      <c r="J44" s="205">
        <v>-69.25110010085753</v>
      </c>
      <c r="K44" s="205">
        <v>-0.06514688810660485</v>
      </c>
      <c r="L44" s="205">
        <v>0.033342676786242115</v>
      </c>
    </row>
    <row r="45" spans="1:12" ht="16.5">
      <c r="A45" s="190" t="s">
        <v>90</v>
      </c>
      <c r="B45" s="214">
        <v>9.51776</v>
      </c>
      <c r="C45" s="214">
        <v>0</v>
      </c>
      <c r="D45" s="207">
        <v>-100</v>
      </c>
      <c r="E45" s="207">
        <v>-0.0023565583824958075</v>
      </c>
      <c r="F45" s="207">
        <v>0</v>
      </c>
      <c r="G45" s="206"/>
      <c r="H45" s="214">
        <v>34.637029999999996</v>
      </c>
      <c r="I45" s="214">
        <v>58.58518</v>
      </c>
      <c r="J45" s="207">
        <v>69.14031024022557</v>
      </c>
      <c r="K45" s="207">
        <v>0.0004931951175510315</v>
      </c>
      <c r="L45" s="207">
        <v>0.0013907159922233112</v>
      </c>
    </row>
    <row r="46" spans="1:12" ht="16.5">
      <c r="A46" s="202" t="s">
        <v>86</v>
      </c>
      <c r="B46" s="213">
        <v>92.19959</v>
      </c>
      <c r="C46" s="213">
        <v>65.84361000000001</v>
      </c>
      <c r="D46" s="205">
        <v>-28.585788722053962</v>
      </c>
      <c r="E46" s="205">
        <v>-0.006525632669650403</v>
      </c>
      <c r="F46" s="205">
        <v>0.015450588292857115</v>
      </c>
      <c r="G46" s="206"/>
      <c r="H46" s="213">
        <v>1446.1272600000002</v>
      </c>
      <c r="I46" s="213">
        <v>1087.1604399999999</v>
      </c>
      <c r="J46" s="205">
        <v>-24.82263006369164</v>
      </c>
      <c r="K46" s="205">
        <v>-0.007392666364074891</v>
      </c>
      <c r="L46" s="205">
        <v>0.025807404023006013</v>
      </c>
    </row>
    <row r="47" spans="1:12" ht="16.5">
      <c r="A47" s="190" t="s">
        <v>83</v>
      </c>
      <c r="B47" s="214">
        <v>2279.8594900000003</v>
      </c>
      <c r="C47" s="214">
        <v>2220.1698</v>
      </c>
      <c r="D47" s="207">
        <v>-2.618130207664693</v>
      </c>
      <c r="E47" s="207">
        <v>-0.014778922700097136</v>
      </c>
      <c r="F47" s="207">
        <v>0.5209758322794713</v>
      </c>
      <c r="G47" s="206"/>
      <c r="H47" s="214">
        <v>28598.0454</v>
      </c>
      <c r="I47" s="214">
        <v>15596.333009999998</v>
      </c>
      <c r="J47" s="207">
        <v>-45.46363993813368</v>
      </c>
      <c r="K47" s="207">
        <v>-0.26776101997652224</v>
      </c>
      <c r="L47" s="207">
        <v>0.3702313407084749</v>
      </c>
    </row>
    <row r="48" spans="1:12" ht="16.5">
      <c r="A48" s="202" t="s">
        <v>100</v>
      </c>
      <c r="B48" s="213">
        <v>550.096</v>
      </c>
      <c r="C48" s="213">
        <v>471.17092</v>
      </c>
      <c r="D48" s="205">
        <v>-14.34751025275588</v>
      </c>
      <c r="E48" s="205">
        <v>-0.019541526458237243</v>
      </c>
      <c r="F48" s="205">
        <v>0.11056301287986359</v>
      </c>
      <c r="G48" s="206"/>
      <c r="H48" s="213">
        <v>2913.11102</v>
      </c>
      <c r="I48" s="213">
        <v>3341.02902</v>
      </c>
      <c r="J48" s="205">
        <v>14.689381800491773</v>
      </c>
      <c r="K48" s="205">
        <v>0.008812666878744383</v>
      </c>
      <c r="L48" s="205">
        <v>0.07931054387126876</v>
      </c>
    </row>
    <row r="49" spans="1:12" ht="16.5">
      <c r="A49" s="190" t="s">
        <v>75</v>
      </c>
      <c r="B49" s="214">
        <v>19664.21356</v>
      </c>
      <c r="C49" s="214">
        <v>17665.642260000004</v>
      </c>
      <c r="D49" s="207">
        <v>-10.163494684910223</v>
      </c>
      <c r="E49" s="207">
        <v>-0.4948380658926609</v>
      </c>
      <c r="F49" s="207">
        <v>4.145346306014478</v>
      </c>
      <c r="G49" s="206"/>
      <c r="H49" s="214">
        <v>174034.89071</v>
      </c>
      <c r="I49" s="214">
        <v>193623.69064</v>
      </c>
      <c r="J49" s="207">
        <v>11.25567399162588</v>
      </c>
      <c r="K49" s="207">
        <v>0.4034174031881366</v>
      </c>
      <c r="L49" s="207">
        <v>4.596308538206198</v>
      </c>
    </row>
    <row r="50" spans="1:12" ht="16.5">
      <c r="A50" s="272" t="s">
        <v>108</v>
      </c>
      <c r="B50" s="259">
        <v>0.03309999998600688</v>
      </c>
      <c r="C50" s="259">
        <v>0.027300000001559965</v>
      </c>
      <c r="D50" s="260">
        <v>-17.522658570691483</v>
      </c>
      <c r="E50" s="260">
        <v>-1.436056234011356E-06</v>
      </c>
      <c r="F50" s="260">
        <v>6.406104714171983E-06</v>
      </c>
      <c r="G50" s="193"/>
      <c r="H50" s="259">
        <v>0.3372199961449951</v>
      </c>
      <c r="I50" s="259">
        <v>1.969019997457508</v>
      </c>
      <c r="J50" s="260">
        <v>483.89775813024</v>
      </c>
      <c r="K50" s="260">
        <v>3.3605760506222736E-05</v>
      </c>
      <c r="L50" s="260">
        <v>4.6741302142822804E-05</v>
      </c>
    </row>
    <row r="51" spans="1:12" ht="16.5">
      <c r="A51" s="98" t="s">
        <v>53</v>
      </c>
      <c r="B51" s="107"/>
      <c r="C51" s="108"/>
      <c r="D51" s="108"/>
      <c r="E51" s="108"/>
      <c r="F51" s="141"/>
      <c r="G51" s="142"/>
      <c r="H51" s="43"/>
      <c r="I51" s="43"/>
      <c r="J51" s="49"/>
      <c r="K51" s="49"/>
      <c r="L51" s="49"/>
    </row>
    <row r="52" spans="1:7" ht="30.75" customHeight="1">
      <c r="A52" s="195" t="s">
        <v>50</v>
      </c>
      <c r="B52" s="195"/>
      <c r="C52" s="237"/>
      <c r="D52" s="237"/>
      <c r="E52" s="237"/>
      <c r="F52" s="121"/>
      <c r="G52" s="121"/>
    </row>
    <row r="53" spans="1:5" ht="16.5">
      <c r="A53" s="196" t="s">
        <v>9</v>
      </c>
      <c r="B53" s="120"/>
      <c r="C53" s="126"/>
      <c r="D53" s="126"/>
      <c r="E53" s="126"/>
    </row>
    <row r="54" spans="1:5" ht="16.5">
      <c r="A54" s="196" t="s">
        <v>51</v>
      </c>
      <c r="B54" s="120"/>
      <c r="C54" s="126"/>
      <c r="D54" s="126"/>
      <c r="E54" s="126"/>
    </row>
    <row r="55" spans="1:12" ht="16.5">
      <c r="A55" s="143" t="s">
        <v>57</v>
      </c>
      <c r="B55" s="120"/>
      <c r="C55" s="126"/>
      <c r="D55" s="126"/>
      <c r="E55" s="126"/>
      <c r="H55" s="108"/>
      <c r="I55" s="108"/>
      <c r="J55" s="108"/>
      <c r="K55" s="141"/>
      <c r="L55" s="142"/>
    </row>
    <row r="56" spans="1:12" ht="16.5">
      <c r="A56" s="143" t="s">
        <v>56</v>
      </c>
      <c r="B56" s="194"/>
      <c r="C56" s="236"/>
      <c r="D56" s="236"/>
      <c r="E56" s="236"/>
      <c r="H56" s="237"/>
      <c r="I56" s="237"/>
      <c r="J56" s="237"/>
      <c r="K56" s="121"/>
      <c r="L56" s="121"/>
    </row>
    <row r="57" spans="1:12" ht="28.5" customHeight="1">
      <c r="A57" s="308" t="s">
        <v>54</v>
      </c>
      <c r="B57" s="308"/>
      <c r="C57" s="308"/>
      <c r="D57" s="308"/>
      <c r="E57" s="308"/>
      <c r="F57" s="308"/>
      <c r="G57" s="308"/>
      <c r="H57" s="126"/>
      <c r="I57" s="126"/>
      <c r="J57" s="126"/>
      <c r="K57" s="92"/>
      <c r="L57" s="92"/>
    </row>
    <row r="58" spans="3:12" ht="16.5">
      <c r="C58" s="118"/>
      <c r="D58" s="118"/>
      <c r="E58" s="118"/>
      <c r="F58" s="118"/>
      <c r="G58" s="118"/>
      <c r="H58" s="126"/>
      <c r="I58" s="126"/>
      <c r="J58" s="126"/>
      <c r="K58" s="92"/>
      <c r="L58" s="92"/>
    </row>
    <row r="59" spans="6:12" ht="16.5">
      <c r="F59" s="143"/>
      <c r="G59" s="120"/>
      <c r="H59" s="126"/>
      <c r="I59" s="126"/>
      <c r="J59" s="126"/>
      <c r="K59" s="92"/>
      <c r="L59" s="92"/>
    </row>
    <row r="60" spans="6:12" ht="16.5">
      <c r="F60" s="143"/>
      <c r="G60" s="236"/>
      <c r="H60" s="236"/>
      <c r="I60" s="236"/>
      <c r="J60" s="236"/>
      <c r="K60" s="92"/>
      <c r="L60" s="92"/>
    </row>
    <row r="61" spans="6:12" ht="16.5">
      <c r="F61" s="308"/>
      <c r="G61" s="308"/>
      <c r="H61" s="308"/>
      <c r="I61" s="308"/>
      <c r="J61" s="308"/>
      <c r="K61" s="308"/>
      <c r="L61" s="308"/>
    </row>
  </sheetData>
  <sheetProtection/>
  <mergeCells count="11">
    <mergeCell ref="A14:A15"/>
    <mergeCell ref="H13:L13"/>
    <mergeCell ref="F61:L61"/>
    <mergeCell ref="A57:G57"/>
    <mergeCell ref="H14:K14"/>
    <mergeCell ref="L14:L15"/>
    <mergeCell ref="A6:L7"/>
    <mergeCell ref="A8:L11"/>
    <mergeCell ref="F14:F15"/>
    <mergeCell ref="B14:E14"/>
    <mergeCell ref="B13:F1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2"/>
  <sheetViews>
    <sheetView zoomScalePageLayoutView="0" workbookViewId="0" topLeftCell="A40">
      <selection activeCell="H54" sqref="H54"/>
    </sheetView>
  </sheetViews>
  <sheetFormatPr defaultColWidth="11.421875" defaultRowHeight="15"/>
  <cols>
    <col min="1" max="1" width="29.8515625" style="92" customWidth="1"/>
    <col min="2" max="2" width="13.140625" style="92" bestFit="1" customWidth="1"/>
    <col min="3" max="4" width="11.7109375" style="92" bestFit="1" customWidth="1"/>
    <col min="5" max="5" width="17.28125" style="92" customWidth="1"/>
    <col min="6" max="6" width="1.57421875" style="92" customWidth="1"/>
    <col min="7" max="7" width="13.140625" style="92" bestFit="1" customWidth="1"/>
    <col min="8" max="8" width="13.140625" style="92" customWidth="1"/>
    <col min="9" max="9" width="12.8515625" style="92" customWidth="1"/>
    <col min="10" max="10" width="14.57421875" style="92" bestFit="1" customWidth="1"/>
    <col min="11" max="11" width="11.8515625" style="138" bestFit="1" customWidth="1"/>
    <col min="12" max="12" width="12.00390625" style="138" bestFit="1" customWidth="1"/>
    <col min="13" max="14" width="12.7109375" style="138" bestFit="1" customWidth="1"/>
    <col min="15" max="16384" width="11.421875" style="92" customWidth="1"/>
  </cols>
  <sheetData>
    <row r="1" spans="7:10" ht="15" customHeight="1">
      <c r="G1" s="137"/>
      <c r="H1" s="137"/>
      <c r="I1" s="137"/>
      <c r="J1" s="137"/>
    </row>
    <row r="2" spans="7:10" ht="15" customHeight="1">
      <c r="G2" s="137"/>
      <c r="H2" s="137"/>
      <c r="I2" s="137"/>
      <c r="J2" s="137"/>
    </row>
    <row r="3" spans="7:10" ht="15" customHeight="1">
      <c r="G3" s="137"/>
      <c r="H3" s="137"/>
      <c r="I3" s="137"/>
      <c r="J3" s="137"/>
    </row>
    <row r="4" spans="7:10" ht="8.25" customHeight="1">
      <c r="G4" s="137"/>
      <c r="H4" s="137"/>
      <c r="I4" s="137"/>
      <c r="J4" s="137"/>
    </row>
    <row r="5" spans="7:10" ht="15" customHeight="1">
      <c r="G5" s="137"/>
      <c r="H5" s="137"/>
      <c r="I5" s="137"/>
      <c r="J5" s="137"/>
    </row>
    <row r="6" spans="1:10" ht="16.5" customHeight="1">
      <c r="A6" s="306" t="s">
        <v>6</v>
      </c>
      <c r="B6" s="306"/>
      <c r="C6" s="306"/>
      <c r="D6" s="306"/>
      <c r="E6" s="306"/>
      <c r="F6" s="306"/>
      <c r="G6" s="306"/>
      <c r="H6" s="306"/>
      <c r="I6" s="306"/>
      <c r="J6" s="306"/>
    </row>
    <row r="7" spans="1:10" ht="16.5" customHeight="1">
      <c r="A7" s="306"/>
      <c r="B7" s="306"/>
      <c r="C7" s="306"/>
      <c r="D7" s="306"/>
      <c r="E7" s="306"/>
      <c r="F7" s="306"/>
      <c r="G7" s="306"/>
      <c r="H7" s="306"/>
      <c r="I7" s="306"/>
      <c r="J7" s="306"/>
    </row>
    <row r="8" spans="1:10" ht="16.5" customHeight="1">
      <c r="A8" s="307" t="s">
        <v>207</v>
      </c>
      <c r="B8" s="307"/>
      <c r="C8" s="307"/>
      <c r="D8" s="307"/>
      <c r="E8" s="307"/>
      <c r="F8" s="307"/>
      <c r="G8" s="307"/>
      <c r="H8" s="307"/>
      <c r="I8" s="307"/>
      <c r="J8" s="307"/>
    </row>
    <row r="9" spans="1:10" ht="25.5" customHeight="1">
      <c r="A9" s="307"/>
      <c r="B9" s="307"/>
      <c r="C9" s="307"/>
      <c r="D9" s="307"/>
      <c r="E9" s="307"/>
      <c r="F9" s="307"/>
      <c r="G9" s="307"/>
      <c r="H9" s="307"/>
      <c r="I9" s="307"/>
      <c r="J9" s="307"/>
    </row>
    <row r="10" spans="1:10" ht="15" customHeight="1">
      <c r="A10" s="307"/>
      <c r="B10" s="307"/>
      <c r="C10" s="307"/>
      <c r="D10" s="307"/>
      <c r="E10" s="307"/>
      <c r="F10" s="307"/>
      <c r="G10" s="307"/>
      <c r="H10" s="307"/>
      <c r="I10" s="307"/>
      <c r="J10" s="307"/>
    </row>
    <row r="11" spans="1:10" ht="8.25" customHeight="1">
      <c r="A11" s="307"/>
      <c r="B11" s="307"/>
      <c r="C11" s="307"/>
      <c r="D11" s="307"/>
      <c r="E11" s="307"/>
      <c r="F11" s="307"/>
      <c r="G11" s="307"/>
      <c r="H11" s="307"/>
      <c r="I11" s="307"/>
      <c r="J11" s="307"/>
    </row>
    <row r="12" spans="2:10" ht="15.75" customHeight="1" thickBot="1">
      <c r="B12" s="131"/>
      <c r="C12" s="131"/>
      <c r="D12" s="131"/>
      <c r="E12" s="131"/>
      <c r="F12" s="131"/>
      <c r="G12" s="137"/>
      <c r="H12" s="131"/>
      <c r="I12" s="131"/>
      <c r="J12" s="131"/>
    </row>
    <row r="13" spans="1:10" ht="16.5" customHeight="1" thickBot="1">
      <c r="A13" s="166"/>
      <c r="B13" s="87"/>
      <c r="C13" s="316" t="s">
        <v>201</v>
      </c>
      <c r="D13" s="316"/>
      <c r="E13" s="276"/>
      <c r="F13" s="276"/>
      <c r="G13" s="276"/>
      <c r="H13" s="276" t="s">
        <v>202</v>
      </c>
      <c r="I13" s="276"/>
      <c r="J13" s="174"/>
    </row>
    <row r="14" spans="1:11" ht="17.25" thickBot="1">
      <c r="A14" s="88" t="s">
        <v>69</v>
      </c>
      <c r="B14" s="18"/>
      <c r="C14" s="316" t="s">
        <v>1</v>
      </c>
      <c r="D14" s="316"/>
      <c r="E14" s="277"/>
      <c r="F14" s="277"/>
      <c r="G14" s="277"/>
      <c r="H14" s="277" t="s">
        <v>1</v>
      </c>
      <c r="I14" s="276"/>
      <c r="J14" s="174"/>
      <c r="K14" s="118"/>
    </row>
    <row r="15" spans="1:12" ht="24.75" thickBot="1">
      <c r="A15" s="89"/>
      <c r="B15" s="86">
        <v>2020</v>
      </c>
      <c r="C15" s="86">
        <v>2021</v>
      </c>
      <c r="D15" s="19" t="s">
        <v>2</v>
      </c>
      <c r="E15" s="19" t="s">
        <v>3</v>
      </c>
      <c r="F15" s="19"/>
      <c r="G15" s="173">
        <v>2020</v>
      </c>
      <c r="H15" s="173">
        <v>2021</v>
      </c>
      <c r="I15" s="19" t="s">
        <v>2</v>
      </c>
      <c r="J15" s="19" t="s">
        <v>3</v>
      </c>
      <c r="L15" s="117"/>
    </row>
    <row r="16" spans="1:23" ht="16.5">
      <c r="A16" s="20" t="s">
        <v>11</v>
      </c>
      <c r="B16" s="238">
        <v>186134.9273736159</v>
      </c>
      <c r="C16" s="238">
        <v>299446.4538078128</v>
      </c>
      <c r="D16" s="238">
        <v>60.87601506769036</v>
      </c>
      <c r="E16" s="238">
        <v>60.876015067690346</v>
      </c>
      <c r="F16" s="239">
        <f>+'[1]Cuadro E.2'!F9</f>
        <v>0</v>
      </c>
      <c r="G16" s="238">
        <v>2179137.6573949456</v>
      </c>
      <c r="H16" s="238">
        <v>2540797.4763896125</v>
      </c>
      <c r="I16" s="238">
        <v>16.596465017589296</v>
      </c>
      <c r="J16" s="238">
        <v>16.59646501758929</v>
      </c>
      <c r="K16" s="116"/>
      <c r="L16" s="117"/>
      <c r="M16" s="118"/>
      <c r="N16" s="118"/>
      <c r="O16" s="97"/>
      <c r="P16" s="97"/>
      <c r="Q16" s="97"/>
      <c r="R16" s="97"/>
      <c r="S16" s="97"/>
      <c r="T16" s="97"/>
      <c r="U16" s="97"/>
      <c r="V16" s="97"/>
      <c r="W16" s="97"/>
    </row>
    <row r="17" spans="1:23" ht="16.5">
      <c r="A17" s="21"/>
      <c r="B17" s="240"/>
      <c r="C17" s="240"/>
      <c r="D17" s="240"/>
      <c r="E17" s="240"/>
      <c r="F17" s="241"/>
      <c r="G17" s="240"/>
      <c r="H17" s="240"/>
      <c r="I17" s="240"/>
      <c r="J17" s="240"/>
      <c r="K17" s="116"/>
      <c r="L17" s="117"/>
      <c r="O17" s="97"/>
      <c r="P17" s="97"/>
      <c r="Q17" s="97"/>
      <c r="R17" s="97"/>
      <c r="S17" s="97"/>
      <c r="T17" s="97"/>
      <c r="U17" s="97"/>
      <c r="V17" s="97"/>
      <c r="W17" s="97"/>
    </row>
    <row r="18" spans="1:23" ht="16.5">
      <c r="A18" s="22" t="s">
        <v>112</v>
      </c>
      <c r="B18" s="238">
        <v>31378.365755255</v>
      </c>
      <c r="C18" s="238">
        <v>50177.25335157</v>
      </c>
      <c r="D18" s="238">
        <v>59.910346328876955</v>
      </c>
      <c r="E18" s="238">
        <v>10.099602402176394</v>
      </c>
      <c r="F18" s="239"/>
      <c r="G18" s="238">
        <v>434484.15387658606</v>
      </c>
      <c r="H18" s="238">
        <v>581669.507004147</v>
      </c>
      <c r="I18" s="238">
        <v>33.87588518806339</v>
      </c>
      <c r="J18" s="238">
        <v>6.754293498994185</v>
      </c>
      <c r="K18" s="116"/>
      <c r="L18" s="116"/>
      <c r="O18" s="97"/>
      <c r="P18" s="97"/>
      <c r="Q18" s="97"/>
      <c r="R18" s="97"/>
      <c r="S18" s="97"/>
      <c r="T18" s="97"/>
      <c r="U18" s="97"/>
      <c r="V18" s="97"/>
      <c r="W18" s="97"/>
    </row>
    <row r="19" spans="1:23" ht="16.5">
      <c r="A19" s="23" t="s">
        <v>113</v>
      </c>
      <c r="B19" s="242">
        <v>15216.284579672998</v>
      </c>
      <c r="C19" s="242">
        <v>25076.317247622</v>
      </c>
      <c r="D19" s="242">
        <v>64.79921308202094</v>
      </c>
      <c r="E19" s="242">
        <v>5.297250122303823</v>
      </c>
      <c r="F19" s="239"/>
      <c r="G19" s="242">
        <v>239158.75026764505</v>
      </c>
      <c r="H19" s="242">
        <v>273501.02334347507</v>
      </c>
      <c r="I19" s="242">
        <v>14.359613870451</v>
      </c>
      <c r="J19" s="242">
        <v>1.5759570286571318</v>
      </c>
      <c r="K19" s="116"/>
      <c r="L19" s="116"/>
      <c r="O19" s="97"/>
      <c r="P19" s="97"/>
      <c r="Q19" s="97"/>
      <c r="R19" s="97"/>
      <c r="S19" s="97"/>
      <c r="T19" s="97"/>
      <c r="U19" s="97"/>
      <c r="V19" s="97"/>
      <c r="W19" s="97"/>
    </row>
    <row r="20" spans="1:23" ht="16.5">
      <c r="A20" s="24" t="s">
        <v>114</v>
      </c>
      <c r="B20" s="243">
        <v>555.906565</v>
      </c>
      <c r="C20" s="243">
        <v>698.2133301100001</v>
      </c>
      <c r="D20" s="243">
        <v>25.599043808737918</v>
      </c>
      <c r="E20" s="243">
        <v>0.07645355287047094</v>
      </c>
      <c r="F20" s="241"/>
      <c r="G20" s="243">
        <v>11183.916958615002</v>
      </c>
      <c r="H20" s="243">
        <v>10016.564765640001</v>
      </c>
      <c r="I20" s="243">
        <v>-10.437775935700117</v>
      </c>
      <c r="J20" s="243">
        <v>-0.05356945620271249</v>
      </c>
      <c r="K20" s="116"/>
      <c r="L20" s="116"/>
      <c r="M20" s="116"/>
      <c r="N20" s="116"/>
      <c r="O20" s="97"/>
      <c r="P20" s="97"/>
      <c r="Q20" s="97"/>
      <c r="R20" s="97"/>
      <c r="S20" s="97"/>
      <c r="T20" s="97"/>
      <c r="U20" s="97"/>
      <c r="V20" s="97"/>
      <c r="W20" s="97"/>
    </row>
    <row r="21" spans="1:23" ht="16.5">
      <c r="A21" s="21" t="s">
        <v>115</v>
      </c>
      <c r="B21" s="240">
        <v>4920.585218869998</v>
      </c>
      <c r="C21" s="240">
        <v>7599.476782397</v>
      </c>
      <c r="D21" s="240">
        <v>54.44253974616058</v>
      </c>
      <c r="E21" s="240">
        <v>1.4392202480890894</v>
      </c>
      <c r="F21" s="241"/>
      <c r="G21" s="240">
        <v>63005.529129172</v>
      </c>
      <c r="H21" s="240">
        <v>99982.27335628803</v>
      </c>
      <c r="I21" s="240">
        <v>58.68809410568943</v>
      </c>
      <c r="J21" s="240">
        <v>1.696852151658925</v>
      </c>
      <c r="K21" s="116"/>
      <c r="L21" s="116"/>
      <c r="M21" s="116"/>
      <c r="N21" s="116"/>
      <c r="O21" s="97"/>
      <c r="P21" s="97"/>
      <c r="Q21" s="97"/>
      <c r="R21" s="97"/>
      <c r="S21" s="97"/>
      <c r="T21" s="97"/>
      <c r="U21" s="97"/>
      <c r="V21" s="97"/>
      <c r="W21" s="97"/>
    </row>
    <row r="22" spans="1:23" ht="16.5">
      <c r="A22" s="24" t="s">
        <v>116</v>
      </c>
      <c r="B22" s="243">
        <v>9739.792795803</v>
      </c>
      <c r="C22" s="243">
        <v>16778.627135115</v>
      </c>
      <c r="D22" s="243">
        <v>72.26883042465874</v>
      </c>
      <c r="E22" s="243">
        <v>3.7815763213442626</v>
      </c>
      <c r="F22" s="241"/>
      <c r="G22" s="243">
        <v>164969.30417985804</v>
      </c>
      <c r="H22" s="243">
        <v>163502.18522154703</v>
      </c>
      <c r="I22" s="243">
        <v>-0.8893284514987556</v>
      </c>
      <c r="J22" s="243">
        <v>-0.06732566679908053</v>
      </c>
      <c r="K22" s="116"/>
      <c r="L22" s="116"/>
      <c r="M22" s="116"/>
      <c r="N22" s="116"/>
      <c r="O22" s="97"/>
      <c r="P22" s="97"/>
      <c r="Q22" s="97"/>
      <c r="R22" s="97"/>
      <c r="S22" s="97"/>
      <c r="T22" s="97"/>
      <c r="U22" s="97"/>
      <c r="V22" s="97"/>
      <c r="W22" s="97"/>
    </row>
    <row r="23" spans="1:23" ht="16.5">
      <c r="A23" s="23" t="s">
        <v>117</v>
      </c>
      <c r="B23" s="242">
        <v>16162.081175582</v>
      </c>
      <c r="C23" s="242">
        <v>25100.936103948</v>
      </c>
      <c r="D23" s="242">
        <v>55.30757351887951</v>
      </c>
      <c r="E23" s="242">
        <v>4.802352279872571</v>
      </c>
      <c r="F23" s="239"/>
      <c r="G23" s="242">
        <v>195325.403608941</v>
      </c>
      <c r="H23" s="242">
        <v>308168.483660672</v>
      </c>
      <c r="I23" s="242">
        <v>57.771840204489195</v>
      </c>
      <c r="J23" s="242">
        <v>5.178336470337053</v>
      </c>
      <c r="K23" s="116"/>
      <c r="L23" s="116"/>
      <c r="M23" s="116"/>
      <c r="N23" s="116"/>
      <c r="O23" s="97"/>
      <c r="P23" s="97"/>
      <c r="Q23" s="97"/>
      <c r="R23" s="97"/>
      <c r="S23" s="97"/>
      <c r="T23" s="97"/>
      <c r="U23" s="97"/>
      <c r="V23" s="97"/>
      <c r="W23" s="97"/>
    </row>
    <row r="24" spans="1:23" ht="16.5">
      <c r="A24" s="24" t="s">
        <v>118</v>
      </c>
      <c r="B24" s="243">
        <v>1763.5705512000002</v>
      </c>
      <c r="C24" s="243">
        <v>2262.9515246</v>
      </c>
      <c r="D24" s="243">
        <v>28.31647268436197</v>
      </c>
      <c r="E24" s="243">
        <v>0.2682897726108258</v>
      </c>
      <c r="F24" s="241"/>
      <c r="G24" s="243">
        <v>23068.544827355</v>
      </c>
      <c r="H24" s="243">
        <v>54191.480822189</v>
      </c>
      <c r="I24" s="243">
        <v>134.91503789145813</v>
      </c>
      <c r="J24" s="243">
        <v>1.4282225764498042</v>
      </c>
      <c r="K24" s="116"/>
      <c r="L24" s="116"/>
      <c r="M24" s="116"/>
      <c r="N24" s="116"/>
      <c r="O24" s="97"/>
      <c r="P24" s="97"/>
      <c r="Q24" s="97"/>
      <c r="R24" s="97"/>
      <c r="S24" s="97"/>
      <c r="T24" s="97"/>
      <c r="U24" s="97"/>
      <c r="V24" s="97"/>
      <c r="W24" s="97"/>
    </row>
    <row r="25" spans="1:23" ht="16.5">
      <c r="A25" s="21" t="s">
        <v>126</v>
      </c>
      <c r="B25" s="240">
        <v>3060.5996289799987</v>
      </c>
      <c r="C25" s="240">
        <v>6747.211073092998</v>
      </c>
      <c r="D25" s="240">
        <v>120.45389436780499</v>
      </c>
      <c r="E25" s="240">
        <v>1.980612395605429</v>
      </c>
      <c r="F25" s="241"/>
      <c r="G25" s="240">
        <v>46021.605281808006</v>
      </c>
      <c r="H25" s="240">
        <v>59250.583223579</v>
      </c>
      <c r="I25" s="240">
        <v>28.745146677880683</v>
      </c>
      <c r="J25" s="240">
        <v>0.6070739907999021</v>
      </c>
      <c r="K25" s="116"/>
      <c r="L25" s="116"/>
      <c r="M25" s="116"/>
      <c r="N25" s="116"/>
      <c r="O25" s="97"/>
      <c r="P25" s="97"/>
      <c r="Q25" s="97"/>
      <c r="R25" s="97"/>
      <c r="S25" s="97"/>
      <c r="T25" s="97"/>
      <c r="U25" s="97"/>
      <c r="V25" s="97"/>
      <c r="W25" s="97"/>
    </row>
    <row r="26" spans="1:23" ht="16.5">
      <c r="A26" s="24" t="s">
        <v>121</v>
      </c>
      <c r="B26" s="243">
        <v>2846.1382003419994</v>
      </c>
      <c r="C26" s="243">
        <v>3734.039113575002</v>
      </c>
      <c r="D26" s="243">
        <v>31.196690066782764</v>
      </c>
      <c r="E26" s="243">
        <v>0.4770200444169082</v>
      </c>
      <c r="F26" s="241"/>
      <c r="G26" s="243">
        <v>42880.52825831699</v>
      </c>
      <c r="H26" s="243">
        <v>78374.85581206498</v>
      </c>
      <c r="I26" s="243">
        <v>82.77493070963652</v>
      </c>
      <c r="J26" s="243">
        <v>1.6288244771181533</v>
      </c>
      <c r="K26" s="116"/>
      <c r="L26" s="116"/>
      <c r="M26" s="116"/>
      <c r="N26" s="116"/>
      <c r="O26" s="97"/>
      <c r="P26" s="97"/>
      <c r="Q26" s="97"/>
      <c r="R26" s="97"/>
      <c r="S26" s="97"/>
      <c r="T26" s="97"/>
      <c r="U26" s="97"/>
      <c r="V26" s="97"/>
      <c r="W26" s="97"/>
    </row>
    <row r="27" spans="1:23" ht="16.5">
      <c r="A27" s="21" t="s">
        <v>120</v>
      </c>
      <c r="B27" s="240">
        <v>3993.15328506</v>
      </c>
      <c r="C27" s="240">
        <v>6569.02044268</v>
      </c>
      <c r="D27" s="240">
        <v>64.50709436217636</v>
      </c>
      <c r="E27" s="240">
        <v>1.3838709338251374</v>
      </c>
      <c r="F27" s="241"/>
      <c r="G27" s="240">
        <v>46500.00827643401</v>
      </c>
      <c r="H27" s="240">
        <v>63940.076435162</v>
      </c>
      <c r="I27" s="240">
        <v>37.50551624647031</v>
      </c>
      <c r="J27" s="240">
        <v>0.8003197090163067</v>
      </c>
      <c r="K27" s="116"/>
      <c r="L27" s="116"/>
      <c r="M27" s="116"/>
      <c r="N27" s="116"/>
      <c r="O27" s="97"/>
      <c r="P27" s="97"/>
      <c r="Q27" s="97"/>
      <c r="R27" s="97"/>
      <c r="S27" s="97"/>
      <c r="T27" s="97"/>
      <c r="U27" s="97"/>
      <c r="V27" s="97"/>
      <c r="W27" s="97"/>
    </row>
    <row r="28" spans="1:23" ht="16.5">
      <c r="A28" s="24" t="s">
        <v>124</v>
      </c>
      <c r="B28" s="243">
        <v>72.06290999999999</v>
      </c>
      <c r="C28" s="243">
        <v>415.5177</v>
      </c>
      <c r="D28" s="243">
        <v>476.6041088265795</v>
      </c>
      <c r="E28" s="243">
        <v>0.1845192596823092</v>
      </c>
      <c r="F28" s="241"/>
      <c r="G28" s="243">
        <v>1500.88230802</v>
      </c>
      <c r="H28" s="243">
        <v>7813.908488</v>
      </c>
      <c r="I28" s="243">
        <v>420.6210004772656</v>
      </c>
      <c r="J28" s="243">
        <v>0.2897029546782703</v>
      </c>
      <c r="K28" s="116"/>
      <c r="L28" s="116"/>
      <c r="M28" s="116"/>
      <c r="N28" s="116"/>
      <c r="O28" s="97"/>
      <c r="P28" s="97"/>
      <c r="Q28" s="97"/>
      <c r="R28" s="97"/>
      <c r="S28" s="97"/>
      <c r="T28" s="97"/>
      <c r="U28" s="97"/>
      <c r="V28" s="97"/>
      <c r="W28" s="97"/>
    </row>
    <row r="29" spans="1:23" ht="16.5">
      <c r="A29" s="21" t="s">
        <v>122</v>
      </c>
      <c r="B29" s="240">
        <v>652.93474</v>
      </c>
      <c r="C29" s="240">
        <v>517.63708</v>
      </c>
      <c r="D29" s="240">
        <v>-20.721467508376108</v>
      </c>
      <c r="E29" s="240">
        <v>-0.07268794841949588</v>
      </c>
      <c r="F29" s="241"/>
      <c r="G29" s="240">
        <v>12128.528605247</v>
      </c>
      <c r="H29" s="240">
        <v>12356.462249677</v>
      </c>
      <c r="I29" s="240">
        <v>1.8793181914201256</v>
      </c>
      <c r="J29" s="240">
        <v>0.010459809349652759</v>
      </c>
      <c r="K29" s="116"/>
      <c r="L29" s="116"/>
      <c r="M29" s="116"/>
      <c r="N29" s="116"/>
      <c r="O29" s="97"/>
      <c r="P29" s="97"/>
      <c r="Q29" s="97"/>
      <c r="R29" s="97"/>
      <c r="S29" s="97"/>
      <c r="T29" s="97"/>
      <c r="U29" s="97"/>
      <c r="V29" s="97"/>
      <c r="W29" s="97"/>
    </row>
    <row r="30" spans="1:23" ht="16.5">
      <c r="A30" s="24" t="s">
        <v>123</v>
      </c>
      <c r="B30" s="243">
        <v>0.45</v>
      </c>
      <c r="C30" s="243">
        <v>630.21364</v>
      </c>
      <c r="D30" s="243" t="s">
        <v>105</v>
      </c>
      <c r="E30" s="243">
        <v>0.3383371669605665</v>
      </c>
      <c r="F30" s="241"/>
      <c r="G30" s="243">
        <v>2826.856638</v>
      </c>
      <c r="H30" s="243">
        <v>2373.45609</v>
      </c>
      <c r="I30" s="243">
        <v>-16.039035793508816</v>
      </c>
      <c r="J30" s="243">
        <v>-0.02080642067110247</v>
      </c>
      <c r="K30" s="116"/>
      <c r="L30" s="116"/>
      <c r="M30" s="116"/>
      <c r="N30" s="116"/>
      <c r="O30" s="97"/>
      <c r="P30" s="97"/>
      <c r="Q30" s="97"/>
      <c r="R30" s="97"/>
      <c r="S30" s="97"/>
      <c r="T30" s="97"/>
      <c r="U30" s="97"/>
      <c r="V30" s="97"/>
      <c r="W30" s="97"/>
    </row>
    <row r="31" spans="1:23" ht="16.5">
      <c r="A31" s="21" t="s">
        <v>119</v>
      </c>
      <c r="B31" s="240">
        <v>1323.6219099999998</v>
      </c>
      <c r="C31" s="240">
        <v>4084.57302</v>
      </c>
      <c r="D31" s="240">
        <v>208.59061708943761</v>
      </c>
      <c r="E31" s="240">
        <v>1.4833063030981455</v>
      </c>
      <c r="F31" s="241"/>
      <c r="G31" s="240">
        <v>14668.152143759999</v>
      </c>
      <c r="H31" s="240">
        <v>24829.617089999996</v>
      </c>
      <c r="I31" s="240">
        <v>69.27569912453356</v>
      </c>
      <c r="J31" s="240">
        <v>0.4663067021836308</v>
      </c>
      <c r="K31" s="116"/>
      <c r="L31" s="116"/>
      <c r="M31" s="116"/>
      <c r="N31" s="116"/>
      <c r="O31" s="97"/>
      <c r="P31" s="97"/>
      <c r="Q31" s="97"/>
      <c r="R31" s="97"/>
      <c r="S31" s="97"/>
      <c r="T31" s="97"/>
      <c r="U31" s="97"/>
      <c r="V31" s="97"/>
      <c r="W31" s="97"/>
    </row>
    <row r="32" spans="1:23" ht="16.5">
      <c r="A32" s="24" t="s">
        <v>125</v>
      </c>
      <c r="B32" s="243">
        <v>2449.5499499999996</v>
      </c>
      <c r="C32" s="243">
        <v>139.77251</v>
      </c>
      <c r="D32" s="243">
        <v>-94.29395142564861</v>
      </c>
      <c r="E32" s="243">
        <v>-1.2409156479072525</v>
      </c>
      <c r="F32" s="241"/>
      <c r="G32" s="243">
        <v>5730.297269999999</v>
      </c>
      <c r="H32" s="243">
        <v>5038.043449999999</v>
      </c>
      <c r="I32" s="243">
        <v>-12.080591763086673</v>
      </c>
      <c r="J32" s="243">
        <v>-0.031767328587564134</v>
      </c>
      <c r="K32" s="116"/>
      <c r="L32" s="116"/>
      <c r="M32" s="116"/>
      <c r="N32" s="116"/>
      <c r="O32" s="97"/>
      <c r="P32" s="97"/>
      <c r="Q32" s="97"/>
      <c r="R32" s="97"/>
      <c r="S32" s="97"/>
      <c r="T32" s="97"/>
      <c r="U32" s="97"/>
      <c r="V32" s="97"/>
      <c r="W32" s="97"/>
    </row>
    <row r="33" spans="1:23" ht="16.5">
      <c r="A33" s="21"/>
      <c r="B33" s="240"/>
      <c r="C33" s="240"/>
      <c r="D33" s="240"/>
      <c r="E33" s="240"/>
      <c r="F33" s="241"/>
      <c r="G33" s="240"/>
      <c r="H33" s="240"/>
      <c r="I33" s="240"/>
      <c r="J33" s="240"/>
      <c r="K33" s="116"/>
      <c r="L33" s="116"/>
      <c r="M33" s="116"/>
      <c r="N33" s="116"/>
      <c r="O33" s="97"/>
      <c r="P33" s="97"/>
      <c r="Q33" s="97"/>
      <c r="R33" s="97"/>
      <c r="S33" s="97"/>
      <c r="T33" s="97"/>
      <c r="U33" s="97"/>
      <c r="V33" s="97"/>
      <c r="W33" s="97"/>
    </row>
    <row r="34" spans="1:23" ht="16.5">
      <c r="A34" s="24" t="s">
        <v>127</v>
      </c>
      <c r="B34" s="243">
        <v>103209.97592697195</v>
      </c>
      <c r="C34" s="243">
        <v>137628.73029445394</v>
      </c>
      <c r="D34" s="243">
        <v>33.34828252632826</v>
      </c>
      <c r="E34" s="243">
        <v>18.491292769784994</v>
      </c>
      <c r="F34" s="241"/>
      <c r="G34" s="243">
        <v>879072.7307721538</v>
      </c>
      <c r="H34" s="243">
        <v>1071017.149449326</v>
      </c>
      <c r="I34" s="243">
        <v>21.83487349318338</v>
      </c>
      <c r="J34" s="243">
        <v>8.808274136597346</v>
      </c>
      <c r="K34" s="116"/>
      <c r="L34" s="116"/>
      <c r="M34" s="116"/>
      <c r="N34" s="116"/>
      <c r="O34" s="97"/>
      <c r="P34" s="97"/>
      <c r="Q34" s="97"/>
      <c r="R34" s="97"/>
      <c r="S34" s="97"/>
      <c r="T34" s="97"/>
      <c r="U34" s="97"/>
      <c r="V34" s="97"/>
      <c r="W34" s="97"/>
    </row>
    <row r="35" spans="1:23" ht="16.5">
      <c r="A35" s="21" t="s">
        <v>128</v>
      </c>
      <c r="B35" s="240">
        <v>1757.4504100000006</v>
      </c>
      <c r="C35" s="240">
        <v>60917.66309</v>
      </c>
      <c r="D35" s="240" t="s">
        <v>105</v>
      </c>
      <c r="E35" s="240">
        <v>31.783509690930682</v>
      </c>
      <c r="F35" s="241"/>
      <c r="G35" s="240">
        <v>249175.57710599998</v>
      </c>
      <c r="H35" s="240">
        <v>313871.20671999996</v>
      </c>
      <c r="I35" s="240">
        <v>25.96387268984965</v>
      </c>
      <c r="J35" s="240">
        <v>2.9688638253051205</v>
      </c>
      <c r="K35" s="116"/>
      <c r="L35" s="116"/>
      <c r="M35" s="116"/>
      <c r="N35" s="116"/>
      <c r="O35" s="97"/>
      <c r="P35" s="97"/>
      <c r="Q35" s="97"/>
      <c r="R35" s="97"/>
      <c r="S35" s="97"/>
      <c r="T35" s="97"/>
      <c r="U35" s="97"/>
      <c r="V35" s="97"/>
      <c r="W35" s="97"/>
    </row>
    <row r="36" spans="1:23" ht="16.5">
      <c r="A36" s="24" t="s">
        <v>129</v>
      </c>
      <c r="B36" s="243">
        <v>540.42462</v>
      </c>
      <c r="C36" s="243">
        <v>612.5678300000001</v>
      </c>
      <c r="D36" s="243">
        <v>13.34935665958372</v>
      </c>
      <c r="E36" s="243">
        <v>0.03875855596687232</v>
      </c>
      <c r="F36" s="241"/>
      <c r="G36" s="243">
        <v>8404.089989999999</v>
      </c>
      <c r="H36" s="243">
        <v>7032.041205999999</v>
      </c>
      <c r="I36" s="243">
        <v>-16.32596492460928</v>
      </c>
      <c r="J36" s="243">
        <v>-0.06296292385861561</v>
      </c>
      <c r="K36" s="116"/>
      <c r="L36" s="116"/>
      <c r="M36" s="116"/>
      <c r="N36" s="116"/>
      <c r="O36" s="97"/>
      <c r="P36" s="97"/>
      <c r="Q36" s="97"/>
      <c r="R36" s="97"/>
      <c r="S36" s="97"/>
      <c r="T36" s="97"/>
      <c r="U36" s="97"/>
      <c r="V36" s="97"/>
      <c r="W36" s="97"/>
    </row>
    <row r="37" spans="1:23" ht="16.5">
      <c r="A37" s="21"/>
      <c r="B37" s="240"/>
      <c r="C37" s="240"/>
      <c r="D37" s="240"/>
      <c r="E37" s="240"/>
      <c r="F37" s="241"/>
      <c r="G37" s="240"/>
      <c r="H37" s="240"/>
      <c r="I37" s="240"/>
      <c r="J37" s="240"/>
      <c r="K37" s="116"/>
      <c r="L37" s="116"/>
      <c r="M37" s="116"/>
      <c r="N37" s="116"/>
      <c r="O37" s="97"/>
      <c r="P37" s="97"/>
      <c r="Q37" s="97"/>
      <c r="R37" s="97"/>
      <c r="S37" s="97"/>
      <c r="T37" s="97"/>
      <c r="U37" s="97"/>
      <c r="V37" s="97"/>
      <c r="W37" s="97"/>
    </row>
    <row r="38" spans="1:23" ht="16.5">
      <c r="A38" s="22" t="s">
        <v>130</v>
      </c>
      <c r="B38" s="238">
        <v>5886.612149457001</v>
      </c>
      <c r="C38" s="238">
        <v>4969.2810670359995</v>
      </c>
      <c r="D38" s="238">
        <v>-15.583345040077404</v>
      </c>
      <c r="E38" s="238">
        <v>-0.4928312463247186</v>
      </c>
      <c r="F38" s="241"/>
      <c r="G38" s="238">
        <v>96702.09938382299</v>
      </c>
      <c r="H38" s="238">
        <v>83662.82699730301</v>
      </c>
      <c r="I38" s="238">
        <v>-13.483959985982764</v>
      </c>
      <c r="J38" s="238">
        <v>-0.5983684574616458</v>
      </c>
      <c r="K38" s="116"/>
      <c r="L38" s="116"/>
      <c r="M38" s="116"/>
      <c r="N38" s="116"/>
      <c r="O38" s="97"/>
      <c r="P38" s="97"/>
      <c r="Q38" s="97"/>
      <c r="R38" s="97"/>
      <c r="S38" s="97"/>
      <c r="T38" s="97"/>
      <c r="U38" s="97"/>
      <c r="V38" s="97"/>
      <c r="W38" s="97"/>
    </row>
    <row r="39" spans="1:23" ht="16.5">
      <c r="A39" s="21" t="s">
        <v>136</v>
      </c>
      <c r="B39" s="240">
        <v>882.0943100000001</v>
      </c>
      <c r="C39" s="240">
        <v>1702.8012900339995</v>
      </c>
      <c r="D39" s="240">
        <v>93.04072940159872</v>
      </c>
      <c r="E39" s="240">
        <v>0.4409204610946824</v>
      </c>
      <c r="F39" s="239"/>
      <c r="G39" s="240">
        <v>30572.613991999995</v>
      </c>
      <c r="H39" s="240">
        <v>23626.078150099005</v>
      </c>
      <c r="I39" s="240">
        <v>-22.721432468020907</v>
      </c>
      <c r="J39" s="240">
        <v>-0.3187745307565948</v>
      </c>
      <c r="K39" s="116"/>
      <c r="L39" s="116"/>
      <c r="M39" s="139"/>
      <c r="N39" s="116"/>
      <c r="O39" s="97"/>
      <c r="P39" s="97"/>
      <c r="Q39" s="97"/>
      <c r="R39" s="97"/>
      <c r="S39" s="97"/>
      <c r="T39" s="97"/>
      <c r="U39" s="97"/>
      <c r="V39" s="97"/>
      <c r="W39" s="97"/>
    </row>
    <row r="40" spans="1:23" ht="16.5">
      <c r="A40" s="24" t="s">
        <v>135</v>
      </c>
      <c r="B40" s="243">
        <v>569.8904396</v>
      </c>
      <c r="C40" s="243">
        <v>1455.190030025</v>
      </c>
      <c r="D40" s="243">
        <v>155.34557678250965</v>
      </c>
      <c r="E40" s="243">
        <v>0.4756224975702699</v>
      </c>
      <c r="F40" s="241"/>
      <c r="G40" s="243">
        <v>23455.474169645993</v>
      </c>
      <c r="H40" s="243">
        <v>23459.597890049004</v>
      </c>
      <c r="I40" s="243">
        <v>0.017581057510014375</v>
      </c>
      <c r="J40" s="243">
        <v>0.00018923634259714265</v>
      </c>
      <c r="K40" s="116"/>
      <c r="L40" s="116"/>
      <c r="M40" s="116"/>
      <c r="N40" s="116"/>
      <c r="O40" s="97"/>
      <c r="P40" s="97"/>
      <c r="Q40" s="97"/>
      <c r="R40" s="97"/>
      <c r="S40" s="97"/>
      <c r="T40" s="97"/>
      <c r="U40" s="97"/>
      <c r="V40" s="97"/>
      <c r="W40" s="97"/>
    </row>
    <row r="41" spans="1:23" ht="16.5">
      <c r="A41" s="21" t="s">
        <v>192</v>
      </c>
      <c r="B41" s="240">
        <v>86.63683</v>
      </c>
      <c r="C41" s="240">
        <v>6.22</v>
      </c>
      <c r="D41" s="240">
        <v>-92.82060527837872</v>
      </c>
      <c r="E41" s="240">
        <v>-0.043203514318720423</v>
      </c>
      <c r="F41" s="241"/>
      <c r="G41" s="240">
        <v>1326.35965</v>
      </c>
      <c r="H41" s="240">
        <v>912.12651</v>
      </c>
      <c r="I41" s="240">
        <v>-31.230830943929874</v>
      </c>
      <c r="J41" s="240">
        <v>-0.01900903958932066</v>
      </c>
      <c r="K41" s="116"/>
      <c r="L41" s="116"/>
      <c r="M41" s="116"/>
      <c r="N41" s="116"/>
      <c r="O41" s="97"/>
      <c r="P41" s="97"/>
      <c r="Q41" s="97"/>
      <c r="R41" s="97"/>
      <c r="S41" s="97"/>
      <c r="T41" s="97"/>
      <c r="U41" s="97"/>
      <c r="V41" s="97"/>
      <c r="W41" s="97"/>
    </row>
    <row r="42" spans="1:23" ht="16.5">
      <c r="A42" s="24" t="s">
        <v>138</v>
      </c>
      <c r="B42" s="243">
        <v>0</v>
      </c>
      <c r="C42" s="243">
        <v>94.54366</v>
      </c>
      <c r="D42" s="243" t="s">
        <v>98</v>
      </c>
      <c r="E42" s="243">
        <v>0.0507930786199137</v>
      </c>
      <c r="F42" s="241"/>
      <c r="G42" s="243">
        <v>496.06865000000005</v>
      </c>
      <c r="H42" s="243">
        <v>704.49537</v>
      </c>
      <c r="I42" s="243">
        <v>42.01570085108179</v>
      </c>
      <c r="J42" s="243">
        <v>0.009564642201134005</v>
      </c>
      <c r="K42" s="116"/>
      <c r="L42" s="116"/>
      <c r="M42" s="116"/>
      <c r="N42" s="116"/>
      <c r="O42" s="97"/>
      <c r="P42" s="97"/>
      <c r="Q42" s="97"/>
      <c r="R42" s="97"/>
      <c r="S42" s="97"/>
      <c r="T42" s="97"/>
      <c r="U42" s="97"/>
      <c r="V42" s="97"/>
      <c r="W42" s="97"/>
    </row>
    <row r="43" spans="1:23" ht="16.5">
      <c r="A43" s="21" t="s">
        <v>137</v>
      </c>
      <c r="B43" s="240">
        <v>0</v>
      </c>
      <c r="C43" s="240">
        <v>6.17026</v>
      </c>
      <c r="D43" s="240" t="s">
        <v>98</v>
      </c>
      <c r="E43" s="240">
        <v>0.0033149393760016133</v>
      </c>
      <c r="F43" s="241"/>
      <c r="G43" s="240">
        <v>0.53939</v>
      </c>
      <c r="H43" s="240">
        <v>41.900059999999996</v>
      </c>
      <c r="I43" s="240" t="s">
        <v>105</v>
      </c>
      <c r="J43" s="240">
        <v>0.001898029243799343</v>
      </c>
      <c r="K43" s="116"/>
      <c r="L43" s="116"/>
      <c r="M43" s="116"/>
      <c r="N43" s="116"/>
      <c r="O43" s="97"/>
      <c r="P43" s="97"/>
      <c r="Q43" s="97"/>
      <c r="R43" s="97"/>
      <c r="S43" s="97"/>
      <c r="T43" s="97"/>
      <c r="U43" s="97"/>
      <c r="V43" s="97"/>
      <c r="W43" s="97"/>
    </row>
    <row r="44" spans="1:23" ht="16.5">
      <c r="A44" s="24" t="s">
        <v>193</v>
      </c>
      <c r="B44" s="243">
        <v>0.10981</v>
      </c>
      <c r="C44" s="243">
        <v>0</v>
      </c>
      <c r="D44" s="243">
        <v>-100</v>
      </c>
      <c r="E44" s="243">
        <v>-5.899483860951357E-05</v>
      </c>
      <c r="F44" s="241"/>
      <c r="G44" s="243">
        <v>0.23262</v>
      </c>
      <c r="H44" s="243">
        <v>51.24555000000001</v>
      </c>
      <c r="I44" s="243" t="s">
        <v>105</v>
      </c>
      <c r="J44" s="243">
        <v>0.0023409686775356596</v>
      </c>
      <c r="K44" s="116"/>
      <c r="L44" s="116"/>
      <c r="M44" s="116"/>
      <c r="N44" s="116"/>
      <c r="O44" s="97"/>
      <c r="P44" s="97"/>
      <c r="Q44" s="97"/>
      <c r="R44" s="97"/>
      <c r="S44" s="97"/>
      <c r="T44" s="97"/>
      <c r="U44" s="97"/>
      <c r="V44" s="97"/>
      <c r="W44" s="97"/>
    </row>
    <row r="45" spans="1:23" ht="16.5">
      <c r="A45" s="21" t="s">
        <v>134</v>
      </c>
      <c r="B45" s="240">
        <v>188.89757999999998</v>
      </c>
      <c r="C45" s="240">
        <v>0.09793</v>
      </c>
      <c r="D45" s="240">
        <v>-99.94815709126607</v>
      </c>
      <c r="E45" s="240">
        <v>-0.10143160806194926</v>
      </c>
      <c r="F45" s="241"/>
      <c r="G45" s="240">
        <v>821.0303599999999</v>
      </c>
      <c r="H45" s="240">
        <v>627.1454900000001</v>
      </c>
      <c r="I45" s="240">
        <v>-23.6148234518392</v>
      </c>
      <c r="J45" s="240">
        <v>-0.008897320889391623</v>
      </c>
      <c r="K45" s="116"/>
      <c r="L45" s="116"/>
      <c r="M45" s="116"/>
      <c r="N45" s="116"/>
      <c r="O45" s="97"/>
      <c r="P45" s="97"/>
      <c r="Q45" s="97"/>
      <c r="R45" s="97"/>
      <c r="S45" s="97"/>
      <c r="T45" s="97"/>
      <c r="U45" s="97"/>
      <c r="V45" s="97"/>
      <c r="W45" s="97"/>
    </row>
    <row r="46" spans="1:23" ht="16.5">
      <c r="A46" s="24" t="s">
        <v>194</v>
      </c>
      <c r="B46" s="243">
        <v>0</v>
      </c>
      <c r="C46" s="243">
        <v>0</v>
      </c>
      <c r="D46" s="243" t="s">
        <v>98</v>
      </c>
      <c r="E46" s="243">
        <v>0</v>
      </c>
      <c r="F46" s="241"/>
      <c r="G46" s="243">
        <v>47.6579</v>
      </c>
      <c r="H46" s="243">
        <v>118.91210000000001</v>
      </c>
      <c r="I46" s="243">
        <v>149.51183329521447</v>
      </c>
      <c r="J46" s="243">
        <v>0.003269834732936559</v>
      </c>
      <c r="K46" s="116"/>
      <c r="L46" s="116"/>
      <c r="M46" s="116"/>
      <c r="N46" s="116"/>
      <c r="O46" s="97"/>
      <c r="P46" s="97"/>
      <c r="Q46" s="97"/>
      <c r="R46" s="97"/>
      <c r="S46" s="97"/>
      <c r="T46" s="97"/>
      <c r="U46" s="97"/>
      <c r="V46" s="97"/>
      <c r="W46" s="97"/>
    </row>
    <row r="47" spans="1:23" ht="16.5">
      <c r="A47" s="21" t="s">
        <v>133</v>
      </c>
      <c r="B47" s="240">
        <v>209.76619999400003</v>
      </c>
      <c r="C47" s="240">
        <v>88.84831</v>
      </c>
      <c r="D47" s="240">
        <v>-57.64412474338509</v>
      </c>
      <c r="E47" s="240">
        <v>-0.06496249344503185</v>
      </c>
      <c r="F47" s="241"/>
      <c r="G47" s="240">
        <v>2531.3697219840005</v>
      </c>
      <c r="H47" s="240">
        <v>1398.3132099760003</v>
      </c>
      <c r="I47" s="240">
        <v>-44.7606093320872</v>
      </c>
      <c r="J47" s="240">
        <v>-0.05199563727252159</v>
      </c>
      <c r="K47" s="116"/>
      <c r="L47" s="116"/>
      <c r="M47" s="116"/>
      <c r="N47" s="116"/>
      <c r="O47" s="97"/>
      <c r="P47" s="97"/>
      <c r="Q47" s="97"/>
      <c r="R47" s="97"/>
      <c r="S47" s="97"/>
      <c r="T47" s="97"/>
      <c r="U47" s="97"/>
      <c r="V47" s="97"/>
      <c r="W47" s="97"/>
    </row>
    <row r="48" spans="1:23" ht="16.5">
      <c r="A48" s="24" t="s">
        <v>151</v>
      </c>
      <c r="B48" s="243">
        <v>0</v>
      </c>
      <c r="C48" s="243">
        <v>0</v>
      </c>
      <c r="D48" s="243" t="s">
        <v>98</v>
      </c>
      <c r="E48" s="243">
        <v>0</v>
      </c>
      <c r="F48" s="241"/>
      <c r="G48" s="243">
        <v>3704.8411300000002</v>
      </c>
      <c r="H48" s="243">
        <v>3388.7893799999997</v>
      </c>
      <c r="I48" s="243">
        <v>-8.530777404752058</v>
      </c>
      <c r="J48" s="243">
        <v>-0.01450352385621316</v>
      </c>
      <c r="K48" s="116"/>
      <c r="L48" s="116"/>
      <c r="M48" s="116"/>
      <c r="N48" s="116"/>
      <c r="O48" s="97"/>
      <c r="P48" s="97"/>
      <c r="Q48" s="97"/>
      <c r="R48" s="97"/>
      <c r="S48" s="97"/>
      <c r="T48" s="97"/>
      <c r="U48" s="97"/>
      <c r="V48" s="97"/>
      <c r="W48" s="97"/>
    </row>
    <row r="49" spans="1:23" ht="16.5">
      <c r="A49" s="21" t="s">
        <v>195</v>
      </c>
      <c r="B49" s="240">
        <v>3949.2169798630002</v>
      </c>
      <c r="C49" s="240">
        <v>1615.4095869770008</v>
      </c>
      <c r="D49" s="240">
        <v>-59.09544612985433</v>
      </c>
      <c r="E49" s="240">
        <v>-1.2538256123212748</v>
      </c>
      <c r="F49" s="241"/>
      <c r="G49" s="240">
        <v>33745.911800193004</v>
      </c>
      <c r="H49" s="240">
        <v>29334.223287178997</v>
      </c>
      <c r="I49" s="240">
        <v>-13.073253255491451</v>
      </c>
      <c r="J49" s="240">
        <v>-0.20245111629560697</v>
      </c>
      <c r="K49" s="116"/>
      <c r="L49" s="116"/>
      <c r="M49" s="116"/>
      <c r="N49" s="116"/>
      <c r="O49" s="97"/>
      <c r="P49" s="97"/>
      <c r="Q49" s="97"/>
      <c r="R49" s="97"/>
      <c r="S49" s="97"/>
      <c r="T49" s="97"/>
      <c r="U49" s="97"/>
      <c r="V49" s="97"/>
      <c r="W49" s="97"/>
    </row>
    <row r="50" spans="1:23" ht="16.5">
      <c r="A50" s="24"/>
      <c r="B50" s="243"/>
      <c r="C50" s="243"/>
      <c r="D50" s="243"/>
      <c r="E50" s="243"/>
      <c r="F50" s="241"/>
      <c r="G50" s="244"/>
      <c r="H50" s="244"/>
      <c r="I50" s="244"/>
      <c r="J50" s="244"/>
      <c r="K50" s="116"/>
      <c r="L50" s="116"/>
      <c r="M50" s="116"/>
      <c r="N50" s="116"/>
      <c r="O50" s="97"/>
      <c r="P50" s="97"/>
      <c r="Q50" s="97"/>
      <c r="R50" s="97"/>
      <c r="S50" s="97"/>
      <c r="T50" s="97"/>
      <c r="U50" s="97"/>
      <c r="V50" s="97"/>
      <c r="W50" s="97"/>
    </row>
    <row r="51" spans="1:23" ht="16.5">
      <c r="A51" s="21" t="s">
        <v>141</v>
      </c>
      <c r="B51" s="240">
        <v>2827.8000899999997</v>
      </c>
      <c r="C51" s="240">
        <v>7096.94788</v>
      </c>
      <c r="D51" s="240">
        <v>150.97063632952924</v>
      </c>
      <c r="E51" s="240">
        <v>2.2935769499245198</v>
      </c>
      <c r="F51" s="241"/>
      <c r="G51" s="245">
        <v>22483.26395</v>
      </c>
      <c r="H51" s="245">
        <v>34040.374519993995</v>
      </c>
      <c r="I51" s="245">
        <v>51.403170801604176</v>
      </c>
      <c r="J51" s="245">
        <v>0.5303524782280145</v>
      </c>
      <c r="K51" s="116"/>
      <c r="L51" s="116"/>
      <c r="M51" s="116"/>
      <c r="N51" s="116"/>
      <c r="O51" s="97"/>
      <c r="P51" s="97"/>
      <c r="Q51" s="97"/>
      <c r="R51" s="97"/>
      <c r="S51" s="97"/>
      <c r="T51" s="97"/>
      <c r="U51" s="97"/>
      <c r="V51" s="97"/>
      <c r="W51" s="97"/>
    </row>
    <row r="52" spans="1:23" ht="16.5">
      <c r="A52" s="24" t="s">
        <v>140</v>
      </c>
      <c r="B52" s="243">
        <v>21475.6584552</v>
      </c>
      <c r="C52" s="243">
        <v>12912.62109</v>
      </c>
      <c r="D52" s="243">
        <v>-39.87322383182431</v>
      </c>
      <c r="E52" s="243">
        <v>-4.600446292388746</v>
      </c>
      <c r="F52" s="241"/>
      <c r="G52" s="244">
        <v>188546.47689519997</v>
      </c>
      <c r="H52" s="244">
        <v>188651.84278000004</v>
      </c>
      <c r="I52" s="244">
        <v>0.05588324244246223</v>
      </c>
      <c r="J52" s="244">
        <v>0.0048352101319759245</v>
      </c>
      <c r="K52" s="116"/>
      <c r="L52" s="116"/>
      <c r="M52" s="116"/>
      <c r="N52" s="116"/>
      <c r="O52" s="97"/>
      <c r="P52" s="97"/>
      <c r="Q52" s="97"/>
      <c r="R52" s="97"/>
      <c r="S52" s="97"/>
      <c r="T52" s="97"/>
      <c r="U52" s="97"/>
      <c r="V52" s="97"/>
      <c r="W52" s="97"/>
    </row>
    <row r="53" spans="1:23" ht="16.5">
      <c r="A53" s="21" t="s">
        <v>169</v>
      </c>
      <c r="B53" s="240">
        <v>5101.03653</v>
      </c>
      <c r="C53" s="240">
        <v>18.683919999999997</v>
      </c>
      <c r="D53" s="240">
        <v>-99.63372307000515</v>
      </c>
      <c r="E53" s="240">
        <v>-2.7304669154320194</v>
      </c>
      <c r="F53" s="241"/>
      <c r="G53" s="245">
        <v>8415.98085</v>
      </c>
      <c r="H53" s="245">
        <v>26600.840350000002</v>
      </c>
      <c r="I53" s="245">
        <v>216.07534313721737</v>
      </c>
      <c r="J53" s="245">
        <v>0.8344979693361423</v>
      </c>
      <c r="K53" s="116"/>
      <c r="L53" s="116"/>
      <c r="M53" s="116"/>
      <c r="N53" s="116"/>
      <c r="O53" s="97"/>
      <c r="P53" s="97"/>
      <c r="Q53" s="97"/>
      <c r="R53" s="97"/>
      <c r="S53" s="97"/>
      <c r="T53" s="97"/>
      <c r="U53" s="97"/>
      <c r="V53" s="97"/>
      <c r="W53" s="97"/>
    </row>
    <row r="54" spans="1:23" ht="16.5">
      <c r="A54" s="24" t="s">
        <v>174</v>
      </c>
      <c r="B54" s="243">
        <v>68.32797000000001</v>
      </c>
      <c r="C54" s="243">
        <v>270.81382999999994</v>
      </c>
      <c r="D54" s="243">
        <v>296.34403012412037</v>
      </c>
      <c r="E54" s="243">
        <v>0.10878445161104232</v>
      </c>
      <c r="F54" s="241"/>
      <c r="G54" s="244">
        <v>80791.507259998</v>
      </c>
      <c r="H54" s="244">
        <v>7964.689032339</v>
      </c>
      <c r="I54" s="244">
        <v>-90.14167540319856</v>
      </c>
      <c r="J54" s="244">
        <v>-3.342001730846135</v>
      </c>
      <c r="K54" s="116"/>
      <c r="L54" s="116"/>
      <c r="M54" s="116"/>
      <c r="N54" s="116"/>
      <c r="O54" s="97"/>
      <c r="P54" s="97"/>
      <c r="Q54" s="97"/>
      <c r="R54" s="97"/>
      <c r="S54" s="97"/>
      <c r="T54" s="97"/>
      <c r="U54" s="97"/>
      <c r="V54" s="97"/>
      <c r="W54" s="97"/>
    </row>
    <row r="55" spans="1:23" ht="16.5">
      <c r="A55" s="21" t="s">
        <v>156</v>
      </c>
      <c r="B55" s="240">
        <v>103.25792</v>
      </c>
      <c r="C55" s="240">
        <v>313.25933999999995</v>
      </c>
      <c r="D55" s="240">
        <v>203.37560547413693</v>
      </c>
      <c r="E55" s="240">
        <v>0.1128221462587075</v>
      </c>
      <c r="F55" s="241"/>
      <c r="G55" s="245">
        <v>26471.588259999997</v>
      </c>
      <c r="H55" s="245">
        <v>2601.99273</v>
      </c>
      <c r="I55" s="245">
        <v>-90.17062102793525</v>
      </c>
      <c r="J55" s="245">
        <v>-1.0953688698370232</v>
      </c>
      <c r="K55" s="116"/>
      <c r="L55" s="116"/>
      <c r="M55" s="116"/>
      <c r="N55" s="116"/>
      <c r="O55" s="97"/>
      <c r="P55" s="97"/>
      <c r="Q55" s="97"/>
      <c r="R55" s="97"/>
      <c r="S55" s="97"/>
      <c r="T55" s="97"/>
      <c r="U55" s="97"/>
      <c r="V55" s="97"/>
      <c r="W55" s="97"/>
    </row>
    <row r="56" spans="1:23" ht="16.5">
      <c r="A56" s="24"/>
      <c r="B56" s="243"/>
      <c r="C56" s="243"/>
      <c r="D56" s="243"/>
      <c r="E56" s="243"/>
      <c r="F56" s="241"/>
      <c r="G56" s="244"/>
      <c r="H56" s="244"/>
      <c r="I56" s="244"/>
      <c r="J56" s="244"/>
      <c r="K56" s="116"/>
      <c r="L56" s="116"/>
      <c r="M56" s="116"/>
      <c r="N56" s="116"/>
      <c r="O56" s="97"/>
      <c r="P56" s="97"/>
      <c r="Q56" s="97"/>
      <c r="R56" s="97"/>
      <c r="S56" s="97"/>
      <c r="T56" s="97"/>
      <c r="U56" s="97"/>
      <c r="V56" s="97"/>
      <c r="W56" s="97"/>
    </row>
    <row r="57" spans="1:23" ht="17.25" thickBot="1">
      <c r="A57" s="170" t="s">
        <v>142</v>
      </c>
      <c r="B57" s="246">
        <v>13786.017546731968</v>
      </c>
      <c r="C57" s="246">
        <v>24528.632114752858</v>
      </c>
      <c r="D57" s="246">
        <v>77.92398734156168</v>
      </c>
      <c r="E57" s="246">
        <v>5.7714125551826045</v>
      </c>
      <c r="F57" s="247"/>
      <c r="G57" s="246">
        <v>184590.1890511848</v>
      </c>
      <c r="H57" s="246">
        <v>223685.00560050373</v>
      </c>
      <c r="I57" s="246">
        <v>21.179249422881497</v>
      </c>
      <c r="J57" s="246">
        <v>1.7940498809999414</v>
      </c>
      <c r="K57" s="116"/>
      <c r="L57" s="116"/>
      <c r="M57" s="117"/>
      <c r="N57" s="116"/>
      <c r="O57" s="97"/>
      <c r="P57" s="97"/>
      <c r="Q57" s="97"/>
      <c r="R57" s="97"/>
      <c r="S57" s="97"/>
      <c r="T57" s="97"/>
      <c r="U57" s="97"/>
      <c r="V57" s="97"/>
      <c r="W57" s="97"/>
    </row>
    <row r="58" spans="1:10" ht="16.5">
      <c r="A58" s="98" t="s">
        <v>53</v>
      </c>
      <c r="B58" s="107"/>
      <c r="C58" s="108"/>
      <c r="D58" s="108"/>
      <c r="E58" s="108"/>
      <c r="F58" s="99"/>
      <c r="G58" s="153"/>
      <c r="H58" s="153"/>
      <c r="I58" s="154"/>
      <c r="J58" s="154"/>
    </row>
    <row r="59" spans="1:10" ht="16.5">
      <c r="A59" s="309" t="s">
        <v>50</v>
      </c>
      <c r="B59" s="309"/>
      <c r="C59" s="309"/>
      <c r="D59" s="309"/>
      <c r="E59" s="309"/>
      <c r="F59" s="99"/>
      <c r="G59" s="99"/>
      <c r="H59" s="99"/>
      <c r="I59" s="99"/>
      <c r="J59" s="99"/>
    </row>
    <row r="60" spans="1:10" ht="16.5">
      <c r="A60" s="120" t="s">
        <v>14</v>
      </c>
      <c r="B60" s="100"/>
      <c r="C60" s="100"/>
      <c r="D60" s="100"/>
      <c r="E60" s="100"/>
      <c r="F60" s="100"/>
      <c r="G60" s="100"/>
      <c r="H60" s="100"/>
      <c r="I60" s="100"/>
      <c r="J60" s="100"/>
    </row>
    <row r="61" spans="1:10" ht="16.5">
      <c r="A61" s="120" t="s">
        <v>15</v>
      </c>
      <c r="B61" s="100"/>
      <c r="C61" s="100"/>
      <c r="D61" s="100"/>
      <c r="E61" s="100"/>
      <c r="F61" s="100"/>
      <c r="G61" s="100"/>
      <c r="H61" s="100"/>
      <c r="I61" s="100"/>
      <c r="J61" s="100"/>
    </row>
    <row r="62" spans="1:10" ht="16.5">
      <c r="A62" s="120" t="s">
        <v>49</v>
      </c>
      <c r="I62" s="140"/>
      <c r="J62" s="140"/>
    </row>
  </sheetData>
  <sheetProtection/>
  <mergeCells count="5">
    <mergeCell ref="C13:D13"/>
    <mergeCell ref="C14:D14"/>
    <mergeCell ref="A59:E59"/>
    <mergeCell ref="A6:J7"/>
    <mergeCell ref="A8:J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M23"/>
  <sheetViews>
    <sheetView zoomScalePageLayoutView="0" workbookViewId="0" topLeftCell="A1">
      <selection activeCell="O17" sqref="O17"/>
    </sheetView>
  </sheetViews>
  <sheetFormatPr defaultColWidth="11.421875" defaultRowHeight="15"/>
  <cols>
    <col min="1" max="1" width="16.140625" style="92" customWidth="1"/>
    <col min="2" max="2" width="21.140625" style="92" customWidth="1"/>
    <col min="3" max="4" width="14.421875" style="92" bestFit="1" customWidth="1"/>
    <col min="5" max="5" width="9.57421875" style="92" customWidth="1"/>
    <col min="6" max="6" width="14.00390625" style="92" customWidth="1"/>
    <col min="7" max="7" width="13.140625" style="92" customWidth="1"/>
    <col min="8" max="8" width="2.00390625" style="92" customWidth="1"/>
    <col min="9" max="16384" width="11.421875" style="92" customWidth="1"/>
  </cols>
  <sheetData>
    <row r="1" ht="15" customHeight="1"/>
    <row r="2" ht="16.5"/>
    <row r="3" ht="16.5"/>
    <row r="4" ht="12" customHeight="1"/>
    <row r="5" ht="16.5"/>
    <row r="6" spans="1:13" ht="16.5" customHeight="1">
      <c r="A6" s="306" t="s">
        <v>6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</row>
    <row r="7" spans="1:13" ht="16.5" customHeight="1">
      <c r="A7" s="306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</row>
    <row r="8" spans="1:13" ht="16.5" customHeight="1">
      <c r="A8" s="307" t="s">
        <v>208</v>
      </c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</row>
    <row r="9" spans="1:13" ht="16.5">
      <c r="A9" s="307"/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</row>
    <row r="10" spans="1:13" ht="16.5">
      <c r="A10" s="307"/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</row>
    <row r="11" spans="1:13" ht="16.5">
      <c r="A11" s="307"/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</row>
    <row r="12" spans="1:7" ht="17.25" thickBot="1">
      <c r="A12" s="25"/>
      <c r="B12" s="25"/>
      <c r="C12" s="26"/>
      <c r="D12" s="26"/>
      <c r="E12" s="26"/>
      <c r="F12" s="26"/>
      <c r="G12" s="26"/>
    </row>
    <row r="13" spans="1:13" ht="15.75" customHeight="1" thickBot="1">
      <c r="A13" s="78"/>
      <c r="B13" s="78"/>
      <c r="C13" s="317" t="s">
        <v>201</v>
      </c>
      <c r="D13" s="317"/>
      <c r="E13" s="317"/>
      <c r="F13" s="317"/>
      <c r="G13" s="317"/>
      <c r="H13" s="176"/>
      <c r="I13" s="317" t="s">
        <v>206</v>
      </c>
      <c r="J13" s="317"/>
      <c r="K13" s="317"/>
      <c r="L13" s="317"/>
      <c r="M13" s="317"/>
    </row>
    <row r="14" spans="1:13" ht="16.5" customHeight="1" thickBot="1">
      <c r="A14" s="318" t="s">
        <v>16</v>
      </c>
      <c r="B14" s="318" t="s">
        <v>17</v>
      </c>
      <c r="C14" s="317" t="s">
        <v>1</v>
      </c>
      <c r="D14" s="317"/>
      <c r="E14" s="317"/>
      <c r="F14" s="317"/>
      <c r="G14" s="320" t="s">
        <v>62</v>
      </c>
      <c r="H14" s="177"/>
      <c r="I14" s="317" t="s">
        <v>1</v>
      </c>
      <c r="J14" s="317"/>
      <c r="K14" s="317"/>
      <c r="L14" s="317"/>
      <c r="M14" s="320" t="s">
        <v>61</v>
      </c>
    </row>
    <row r="15" spans="1:13" ht="37.5" customHeight="1" thickBot="1">
      <c r="A15" s="319"/>
      <c r="B15" s="319"/>
      <c r="C15" s="269">
        <v>2020</v>
      </c>
      <c r="D15" s="269">
        <v>2021</v>
      </c>
      <c r="E15" s="27" t="s">
        <v>2</v>
      </c>
      <c r="F15" s="27" t="s">
        <v>3</v>
      </c>
      <c r="G15" s="321"/>
      <c r="H15" s="177"/>
      <c r="I15" s="269">
        <v>2020</v>
      </c>
      <c r="J15" s="269">
        <v>2021</v>
      </c>
      <c r="K15" s="27" t="s">
        <v>2</v>
      </c>
      <c r="L15" s="27" t="s">
        <v>3</v>
      </c>
      <c r="M15" s="321"/>
    </row>
    <row r="16" spans="1:13" s="106" customFormat="1" ht="16.5">
      <c r="A16" s="90"/>
      <c r="B16" s="28" t="s">
        <v>18</v>
      </c>
      <c r="C16" s="29">
        <v>186134.92737361582</v>
      </c>
      <c r="D16" s="29">
        <v>299446.45380781277</v>
      </c>
      <c r="E16" s="83">
        <v>60.8760150676904</v>
      </c>
      <c r="F16" s="83">
        <v>60.8760150676904</v>
      </c>
      <c r="G16" s="30">
        <v>100</v>
      </c>
      <c r="H16" s="178"/>
      <c r="I16" s="29">
        <v>2179137.6573949433</v>
      </c>
      <c r="J16" s="29">
        <v>2540797.476389613</v>
      </c>
      <c r="K16" s="179">
        <v>16.596465017589445</v>
      </c>
      <c r="L16" s="179">
        <v>16.596465017589438</v>
      </c>
      <c r="M16" s="179">
        <v>99.99999999999999</v>
      </c>
    </row>
    <row r="17" spans="1:13" s="136" customFormat="1" ht="80.25" customHeight="1">
      <c r="A17" s="31" t="str">
        <f>+'[1]Cuadro E.3'!A15</f>
        <v>211</v>
      </c>
      <c r="B17" s="32" t="str">
        <f>+'[1]Cuadro E.3'!B15</f>
        <v>Salida al resto del mundo de bienes procesados o transformados por un usuario industrial de zona franca.</v>
      </c>
      <c r="C17" s="33">
        <v>185430.78960051385</v>
      </c>
      <c r="D17" s="33">
        <v>298191.9036749687</v>
      </c>
      <c r="E17" s="84">
        <v>60.810351030367606</v>
      </c>
      <c r="F17" s="84">
        <v>60.58030895411544</v>
      </c>
      <c r="G17" s="34">
        <v>99.58104358328809</v>
      </c>
      <c r="H17" s="180"/>
      <c r="I17" s="33">
        <v>2159447.5553869735</v>
      </c>
      <c r="J17" s="33">
        <v>2528185.9524413315</v>
      </c>
      <c r="K17" s="84">
        <v>17.075589362404298</v>
      </c>
      <c r="L17" s="158">
        <v>16.92129892772205</v>
      </c>
      <c r="M17" s="158">
        <v>99.50363915009069</v>
      </c>
    </row>
    <row r="18" spans="1:13" s="136" customFormat="1" ht="17.25" thickBot="1">
      <c r="A18" s="322" t="str">
        <f>+'[1]Cuadro E.3'!A16</f>
        <v>Demás códigos de operación</v>
      </c>
      <c r="B18" s="322"/>
      <c r="C18" s="148">
        <v>704.1377731019747</v>
      </c>
      <c r="D18" s="148">
        <v>1254.5501328440732</v>
      </c>
      <c r="E18" s="149">
        <v>78.16827626180857</v>
      </c>
      <c r="F18" s="149">
        <v>0.29570611357496257</v>
      </c>
      <c r="G18" s="150">
        <v>0.418956416711902</v>
      </c>
      <c r="H18" s="181"/>
      <c r="I18" s="148">
        <v>19690.10200796975</v>
      </c>
      <c r="J18" s="148">
        <v>12611.523948281538</v>
      </c>
      <c r="K18" s="162">
        <v>-35.9499308679208</v>
      </c>
      <c r="L18" s="162">
        <v>-0.32483391013261265</v>
      </c>
      <c r="M18" s="162">
        <v>0.49636084990930035</v>
      </c>
    </row>
    <row r="19" spans="1:9" ht="16.5">
      <c r="A19" s="98" t="s">
        <v>53</v>
      </c>
      <c r="B19" s="107"/>
      <c r="C19" s="108"/>
      <c r="D19" s="108"/>
      <c r="E19" s="108"/>
      <c r="F19" s="121"/>
      <c r="G19" s="121"/>
      <c r="H19" s="121"/>
      <c r="I19" s="121"/>
    </row>
    <row r="20" spans="1:7" ht="16.5">
      <c r="A20" s="309" t="s">
        <v>50</v>
      </c>
      <c r="B20" s="309"/>
      <c r="C20" s="309"/>
      <c r="D20" s="309"/>
      <c r="E20" s="309"/>
      <c r="F20" s="119"/>
      <c r="G20" s="119"/>
    </row>
    <row r="21" spans="1:7" ht="36.75" customHeight="1">
      <c r="A21" s="308" t="s">
        <v>54</v>
      </c>
      <c r="B21" s="308"/>
      <c r="C21" s="308"/>
      <c r="D21" s="308"/>
      <c r="E21" s="308"/>
      <c r="F21" s="308"/>
      <c r="G21" s="308"/>
    </row>
    <row r="22" spans="1:7" ht="16.5">
      <c r="A22" s="111"/>
      <c r="B22" s="111"/>
      <c r="C22" s="111"/>
      <c r="D22" s="111"/>
      <c r="E22" s="111"/>
      <c r="F22" s="111"/>
      <c r="G22" s="111"/>
    </row>
    <row r="23" spans="1:7" ht="16.5">
      <c r="A23" s="111"/>
      <c r="B23" s="111"/>
      <c r="C23" s="111"/>
      <c r="D23" s="111"/>
      <c r="E23" s="111"/>
      <c r="F23" s="111"/>
      <c r="G23" s="111"/>
    </row>
  </sheetData>
  <sheetProtection/>
  <mergeCells count="13">
    <mergeCell ref="I13:M13"/>
    <mergeCell ref="I14:L14"/>
    <mergeCell ref="M14:M15"/>
    <mergeCell ref="A6:M7"/>
    <mergeCell ref="A8:M11"/>
    <mergeCell ref="A20:E20"/>
    <mergeCell ref="A21:G21"/>
    <mergeCell ref="C13:G13"/>
    <mergeCell ref="A14:A15"/>
    <mergeCell ref="B14:B15"/>
    <mergeCell ref="G14:G15"/>
    <mergeCell ref="A18:B18"/>
    <mergeCell ref="C14:F1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M26"/>
  <sheetViews>
    <sheetView tabSelected="1" zoomScale="68" zoomScaleNormal="68" zoomScalePageLayoutView="0" workbookViewId="0" topLeftCell="A8">
      <selection activeCell="I18" sqref="I18"/>
    </sheetView>
  </sheetViews>
  <sheetFormatPr defaultColWidth="11.421875" defaultRowHeight="15"/>
  <cols>
    <col min="1" max="1" width="12.57421875" style="92" customWidth="1"/>
    <col min="2" max="2" width="40.7109375" style="92" customWidth="1"/>
    <col min="3" max="4" width="11.57421875" style="92" bestFit="1" customWidth="1"/>
    <col min="5" max="5" width="11.00390625" style="92" customWidth="1"/>
    <col min="6" max="6" width="17.421875" style="92" customWidth="1"/>
    <col min="7" max="7" width="2.421875" style="92" customWidth="1"/>
    <col min="8" max="8" width="17.140625" style="92" customWidth="1"/>
    <col min="9" max="9" width="52.00390625" style="92" customWidth="1"/>
    <col min="10" max="10" width="11.00390625" style="92" bestFit="1" customWidth="1"/>
    <col min="11" max="12" width="11.421875" style="92" customWidth="1"/>
    <col min="13" max="13" width="17.00390625" style="92" customWidth="1"/>
    <col min="14" max="16384" width="11.421875" style="92" customWidth="1"/>
  </cols>
  <sheetData>
    <row r="1" ht="16.5"/>
    <row r="2" ht="16.5"/>
    <row r="3" ht="16.5"/>
    <row r="4" ht="6" customHeight="1"/>
    <row r="5" ht="16.5"/>
    <row r="6" spans="1:13" ht="20.25" customHeight="1">
      <c r="A6" s="306" t="s">
        <v>6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</row>
    <row r="7" spans="1:13" ht="20.25" customHeight="1">
      <c r="A7" s="306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</row>
    <row r="8" spans="1:13" ht="16.5" customHeight="1">
      <c r="A8" s="307" t="s">
        <v>228</v>
      </c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</row>
    <row r="9" spans="1:13" ht="16.5">
      <c r="A9" s="307"/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</row>
    <row r="10" spans="1:13" ht="16.5">
      <c r="A10" s="307"/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</row>
    <row r="11" spans="1:13" ht="16.5">
      <c r="A11" s="307"/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</row>
    <row r="12" spans="1:9" ht="17.25" thickBot="1">
      <c r="A12" s="95"/>
      <c r="B12" s="95"/>
      <c r="C12" s="112"/>
      <c r="D12" s="112"/>
      <c r="E12" s="112"/>
      <c r="F12" s="112"/>
      <c r="G12" s="112"/>
      <c r="H12" s="112"/>
      <c r="I12" s="112"/>
    </row>
    <row r="13" spans="1:13" ht="17.25" thickBot="1">
      <c r="A13" s="78"/>
      <c r="B13" s="78"/>
      <c r="C13" s="317" t="s">
        <v>201</v>
      </c>
      <c r="D13" s="317"/>
      <c r="E13" s="317"/>
      <c r="F13" s="317"/>
      <c r="G13" s="278"/>
      <c r="H13" s="278"/>
      <c r="I13" s="278"/>
      <c r="J13" s="317" t="s">
        <v>206</v>
      </c>
      <c r="K13" s="317"/>
      <c r="L13" s="317"/>
      <c r="M13" s="317"/>
    </row>
    <row r="14" spans="1:13" ht="15.75" customHeight="1" thickBot="1">
      <c r="A14" s="325" t="s">
        <v>63</v>
      </c>
      <c r="B14" s="326" t="s">
        <v>64</v>
      </c>
      <c r="C14" s="317" t="s">
        <v>1</v>
      </c>
      <c r="D14" s="317"/>
      <c r="E14" s="317"/>
      <c r="F14" s="317"/>
      <c r="G14" s="279"/>
      <c r="H14" s="318" t="s">
        <v>63</v>
      </c>
      <c r="I14" s="328" t="s">
        <v>64</v>
      </c>
      <c r="J14" s="317" t="s">
        <v>1</v>
      </c>
      <c r="K14" s="317"/>
      <c r="L14" s="317"/>
      <c r="M14" s="317"/>
    </row>
    <row r="15" spans="1:13" ht="24.75" thickBot="1">
      <c r="A15" s="319"/>
      <c r="B15" s="327"/>
      <c r="C15" s="269">
        <v>2020</v>
      </c>
      <c r="D15" s="269">
        <v>2021</v>
      </c>
      <c r="E15" s="27" t="s">
        <v>2</v>
      </c>
      <c r="F15" s="27" t="s">
        <v>3</v>
      </c>
      <c r="G15" s="27"/>
      <c r="H15" s="319"/>
      <c r="I15" s="327"/>
      <c r="J15" s="269">
        <v>2020</v>
      </c>
      <c r="K15" s="269">
        <v>2021</v>
      </c>
      <c r="L15" s="27" t="s">
        <v>2</v>
      </c>
      <c r="M15" s="27" t="s">
        <v>3</v>
      </c>
    </row>
    <row r="16" spans="1:13" s="106" customFormat="1" ht="16.5">
      <c r="A16" s="67"/>
      <c r="B16" s="68" t="s">
        <v>18</v>
      </c>
      <c r="C16" s="63">
        <f>186134927.28/1000</f>
        <v>186134.92728</v>
      </c>
      <c r="D16" s="63">
        <f>299446453.807813/1000</f>
        <v>299446.453807813</v>
      </c>
      <c r="E16" s="156">
        <v>60.87601514860261</v>
      </c>
      <c r="F16" s="156">
        <v>60.876015148602605</v>
      </c>
      <c r="G16" s="156"/>
      <c r="H16" s="156"/>
      <c r="I16" s="68" t="s">
        <v>18</v>
      </c>
      <c r="J16" s="182">
        <f>2179137656.92999/1000</f>
        <v>2179137.65692999</v>
      </c>
      <c r="K16" s="182">
        <f>2540797476.36846/1000</f>
        <v>2540797.4763684603</v>
      </c>
      <c r="L16" s="183">
        <v>16.59646504149659</v>
      </c>
      <c r="M16" s="183">
        <v>16.596465041496597</v>
      </c>
    </row>
    <row r="17" spans="1:13" ht="60" customHeight="1">
      <c r="A17" s="69" t="s">
        <v>218</v>
      </c>
      <c r="B17" s="70" t="s">
        <v>223</v>
      </c>
      <c r="C17" s="157">
        <v>13738.488160000012</v>
      </c>
      <c r="D17" s="157">
        <v>27824.69729143702</v>
      </c>
      <c r="E17" s="158">
        <v>102.53099880705503</v>
      </c>
      <c r="F17" s="158">
        <v>7.567740959356511</v>
      </c>
      <c r="G17" s="158"/>
      <c r="H17" s="158" t="s">
        <v>218</v>
      </c>
      <c r="I17" s="188" t="s">
        <v>223</v>
      </c>
      <c r="J17" s="157">
        <v>205082.0570500003</v>
      </c>
      <c r="K17" s="157">
        <v>237107.8456423522</v>
      </c>
      <c r="L17" s="158">
        <v>15.616085118818468</v>
      </c>
      <c r="M17" s="158">
        <v>1.4696542226465168</v>
      </c>
    </row>
    <row r="18" spans="1:13" ht="60" customHeight="1">
      <c r="A18" s="71" t="s">
        <v>219</v>
      </c>
      <c r="B18" s="72" t="s">
        <v>224</v>
      </c>
      <c r="C18" s="159">
        <v>7735.696469999999</v>
      </c>
      <c r="D18" s="159">
        <v>13254.875548446002</v>
      </c>
      <c r="E18" s="160">
        <v>71.34689293782495</v>
      </c>
      <c r="F18" s="160">
        <v>2.9651496143674247</v>
      </c>
      <c r="G18" s="160"/>
      <c r="H18" s="160" t="s">
        <v>230</v>
      </c>
      <c r="I18" s="189" t="s">
        <v>232</v>
      </c>
      <c r="J18" s="159">
        <v>36923.30518000005</v>
      </c>
      <c r="K18" s="159">
        <v>68136.8054999999</v>
      </c>
      <c r="L18" s="160">
        <v>84.53604076838445</v>
      </c>
      <c r="M18" s="160">
        <v>1.4323785475752855</v>
      </c>
    </row>
    <row r="19" spans="1:13" ht="69.75" customHeight="1">
      <c r="A19" s="69" t="s">
        <v>220</v>
      </c>
      <c r="B19" s="70" t="s">
        <v>225</v>
      </c>
      <c r="C19" s="157">
        <v>4611.828700000001</v>
      </c>
      <c r="D19" s="157">
        <v>8279.967909547999</v>
      </c>
      <c r="E19" s="158">
        <v>79.53762917404103</v>
      </c>
      <c r="F19" s="158">
        <v>1.9706882867985724</v>
      </c>
      <c r="G19" s="158"/>
      <c r="H19" s="158" t="s">
        <v>219</v>
      </c>
      <c r="I19" s="188" t="s">
        <v>224</v>
      </c>
      <c r="J19" s="157">
        <v>111227.99455000037</v>
      </c>
      <c r="K19" s="157">
        <v>138784.77452707215</v>
      </c>
      <c r="L19" s="158">
        <v>24.775039852655233</v>
      </c>
      <c r="M19" s="158">
        <v>1.2645727033093608</v>
      </c>
    </row>
    <row r="20" spans="1:13" ht="60" customHeight="1">
      <c r="A20" s="71" t="s">
        <v>221</v>
      </c>
      <c r="B20" s="72" t="s">
        <v>226</v>
      </c>
      <c r="C20" s="159">
        <v>39.23005</v>
      </c>
      <c r="D20" s="159">
        <v>59.29891</v>
      </c>
      <c r="E20" s="160">
        <v>51.156855522743406</v>
      </c>
      <c r="F20" s="160">
        <v>0.010781888328680371</v>
      </c>
      <c r="G20" s="160"/>
      <c r="H20" s="267" t="s">
        <v>221</v>
      </c>
      <c r="I20" s="189" t="s">
        <v>226</v>
      </c>
      <c r="J20" s="159">
        <v>255.21576</v>
      </c>
      <c r="K20" s="159">
        <v>564.0800493880008</v>
      </c>
      <c r="L20" s="160">
        <v>121.02085286112461</v>
      </c>
      <c r="M20" s="160">
        <v>0.014173693360112696</v>
      </c>
    </row>
    <row r="21" spans="1:13" ht="60" customHeight="1">
      <c r="A21" s="69" t="s">
        <v>222</v>
      </c>
      <c r="B21" s="70" t="s">
        <v>227</v>
      </c>
      <c r="C21" s="157">
        <v>1121.4373600000001</v>
      </c>
      <c r="D21" s="157">
        <v>1032.7048</v>
      </c>
      <c r="E21" s="158">
        <v>-7.912395570627339</v>
      </c>
      <c r="F21" s="158">
        <v>-0.047671096068134036</v>
      </c>
      <c r="G21" s="158"/>
      <c r="H21" s="158" t="s">
        <v>231</v>
      </c>
      <c r="I21" s="188" t="s">
        <v>233</v>
      </c>
      <c r="J21" s="157">
        <v>4355.96854</v>
      </c>
      <c r="K21" s="157">
        <v>3865.21406</v>
      </c>
      <c r="L21" s="158">
        <v>-11.266254002835396</v>
      </c>
      <c r="M21" s="158">
        <v>-0.02252058186591963</v>
      </c>
    </row>
    <row r="22" spans="1:13" ht="17.25" thickBot="1">
      <c r="A22" s="322" t="s">
        <v>229</v>
      </c>
      <c r="B22" s="322"/>
      <c r="C22" s="161">
        <v>158888.24653999988</v>
      </c>
      <c r="D22" s="161">
        <v>248994.90934838203</v>
      </c>
      <c r="E22" s="162">
        <v>56.71071634974456</v>
      </c>
      <c r="F22" s="162">
        <v>48.409325495819544</v>
      </c>
      <c r="G22" s="162"/>
      <c r="H22" s="322" t="s">
        <v>229</v>
      </c>
      <c r="I22" s="322"/>
      <c r="J22" s="161">
        <v>1821293.1158499857</v>
      </c>
      <c r="K22" s="161">
        <v>2092338.7565896474</v>
      </c>
      <c r="L22" s="162">
        <v>14.882043883044393</v>
      </c>
      <c r="M22" s="162">
        <v>12.43820645647123</v>
      </c>
    </row>
    <row r="23" spans="1:9" ht="18.75" customHeight="1">
      <c r="A23" s="98" t="s">
        <v>53</v>
      </c>
      <c r="B23" s="107"/>
      <c r="C23" s="108"/>
      <c r="D23" s="108"/>
      <c r="E23" s="108"/>
      <c r="F23" s="113"/>
      <c r="G23" s="113"/>
      <c r="H23" s="113"/>
      <c r="I23" s="113"/>
    </row>
    <row r="24" spans="1:9" ht="18.75" customHeight="1">
      <c r="A24" s="323" t="s">
        <v>71</v>
      </c>
      <c r="B24" s="323"/>
      <c r="C24" s="323"/>
      <c r="D24" s="323"/>
      <c r="E24" s="323"/>
      <c r="F24" s="323"/>
      <c r="G24" s="175"/>
      <c r="H24" s="186"/>
      <c r="I24" s="186"/>
    </row>
    <row r="25" spans="1:9" ht="24" customHeight="1">
      <c r="A25" s="324" t="s">
        <v>70</v>
      </c>
      <c r="B25" s="324"/>
      <c r="C25" s="324"/>
      <c r="D25" s="324"/>
      <c r="E25" s="324"/>
      <c r="F25" s="111"/>
      <c r="G25" s="111"/>
      <c r="H25" s="111"/>
      <c r="I25" s="111"/>
    </row>
    <row r="26" spans="1:9" ht="18.75" customHeight="1">
      <c r="A26" s="146" t="s">
        <v>72</v>
      </c>
      <c r="C26" s="97"/>
      <c r="D26" s="97"/>
      <c r="E26" s="97"/>
      <c r="F26" s="97"/>
      <c r="G26" s="97"/>
      <c r="H26" s="97"/>
      <c r="I26" s="97"/>
    </row>
  </sheetData>
  <sheetProtection/>
  <mergeCells count="14">
    <mergeCell ref="J13:M13"/>
    <mergeCell ref="H22:I22"/>
    <mergeCell ref="H14:H15"/>
    <mergeCell ref="I14:I15"/>
    <mergeCell ref="J14:M14"/>
    <mergeCell ref="A6:M7"/>
    <mergeCell ref="A8:M11"/>
    <mergeCell ref="A24:F24"/>
    <mergeCell ref="A22:B22"/>
    <mergeCell ref="A25:E25"/>
    <mergeCell ref="C13:F13"/>
    <mergeCell ref="A14:A15"/>
    <mergeCell ref="B14:B15"/>
    <mergeCell ref="C14:F1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6"/>
  <sheetViews>
    <sheetView zoomScale="96" zoomScaleNormal="96" zoomScalePageLayoutView="0" workbookViewId="0" topLeftCell="A2">
      <selection activeCell="A19" sqref="A19:L50"/>
    </sheetView>
  </sheetViews>
  <sheetFormatPr defaultColWidth="11.421875" defaultRowHeight="15"/>
  <cols>
    <col min="1" max="1" width="38.7109375" style="92" customWidth="1"/>
    <col min="2" max="3" width="11.7109375" style="92" bestFit="1" customWidth="1"/>
    <col min="4" max="4" width="12.00390625" style="92" bestFit="1" customWidth="1"/>
    <col min="5" max="5" width="13.28125" style="92" bestFit="1" customWidth="1"/>
    <col min="6" max="6" width="15.28125" style="92" customWidth="1"/>
    <col min="7" max="7" width="1.7109375" style="92" customWidth="1"/>
    <col min="8" max="16384" width="11.421875" style="92" customWidth="1"/>
  </cols>
  <sheetData>
    <row r="1" ht="15" customHeight="1">
      <c r="G1" s="102"/>
    </row>
    <row r="2" ht="16.5">
      <c r="G2" s="103"/>
    </row>
    <row r="3" ht="16.5">
      <c r="G3" s="103"/>
    </row>
    <row r="4" ht="6.75" customHeight="1">
      <c r="G4" s="103"/>
    </row>
    <row r="5" ht="16.5">
      <c r="G5" s="103"/>
    </row>
    <row r="6" spans="1:12" ht="16.5" customHeight="1">
      <c r="A6" s="306" t="s">
        <v>6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</row>
    <row r="7" spans="1:12" ht="16.5" customHeight="1">
      <c r="A7" s="306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</row>
    <row r="8" spans="1:12" ht="16.5" customHeight="1">
      <c r="A8" s="307" t="s">
        <v>209</v>
      </c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</row>
    <row r="9" spans="1:12" ht="16.5">
      <c r="A9" s="307"/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</row>
    <row r="10" spans="1:12" ht="16.5">
      <c r="A10" s="307"/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</row>
    <row r="11" spans="1:12" ht="16.5">
      <c r="A11" s="307"/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</row>
    <row r="12" spans="2:7" ht="17.25" thickBot="1">
      <c r="B12" s="97"/>
      <c r="C12" s="97"/>
      <c r="D12" s="97"/>
      <c r="E12" s="97"/>
      <c r="F12" s="97"/>
      <c r="G12" s="97"/>
    </row>
    <row r="13" spans="1:12" ht="17.25" thickBot="1">
      <c r="A13" s="167"/>
      <c r="B13" s="317" t="s">
        <v>201</v>
      </c>
      <c r="C13" s="317"/>
      <c r="D13" s="317"/>
      <c r="E13" s="317"/>
      <c r="F13" s="317"/>
      <c r="G13" s="317"/>
      <c r="H13" s="317" t="s">
        <v>202</v>
      </c>
      <c r="I13" s="317"/>
      <c r="J13" s="317"/>
      <c r="K13" s="317"/>
      <c r="L13" s="317"/>
    </row>
    <row r="14" spans="1:12" ht="15.75" customHeight="1" thickBot="1">
      <c r="A14" s="85" t="s">
        <v>0</v>
      </c>
      <c r="B14" s="317" t="s">
        <v>21</v>
      </c>
      <c r="C14" s="317"/>
      <c r="D14" s="317"/>
      <c r="E14" s="317"/>
      <c r="F14" s="320" t="s">
        <v>61</v>
      </c>
      <c r="G14" s="17"/>
      <c r="H14" s="317" t="s">
        <v>21</v>
      </c>
      <c r="I14" s="317"/>
      <c r="J14" s="317"/>
      <c r="K14" s="317"/>
      <c r="L14" s="320" t="s">
        <v>61</v>
      </c>
    </row>
    <row r="15" spans="1:12" ht="24.75" thickBot="1">
      <c r="A15" s="86"/>
      <c r="B15" s="269">
        <v>2020</v>
      </c>
      <c r="C15" s="269">
        <v>2021</v>
      </c>
      <c r="D15" s="27" t="s">
        <v>2</v>
      </c>
      <c r="E15" s="27" t="s">
        <v>3</v>
      </c>
      <c r="F15" s="321"/>
      <c r="G15" s="17"/>
      <c r="H15" s="269">
        <v>2020</v>
      </c>
      <c r="I15" s="269">
        <v>2021</v>
      </c>
      <c r="J15" s="27" t="s">
        <v>2</v>
      </c>
      <c r="K15" s="27" t="s">
        <v>3</v>
      </c>
      <c r="L15" s="321"/>
    </row>
    <row r="16" spans="1:12" ht="16.5">
      <c r="A16" s="35" t="s">
        <v>4</v>
      </c>
      <c r="B16" s="198">
        <v>88734.86692999999</v>
      </c>
      <c r="C16" s="198">
        <v>154949.38690999994</v>
      </c>
      <c r="D16" s="5">
        <v>74.62063365940968</v>
      </c>
      <c r="E16" s="5">
        <v>74.62063365940966</v>
      </c>
      <c r="F16" s="5">
        <v>99.99999999999999</v>
      </c>
      <c r="G16" s="36"/>
      <c r="H16" s="5">
        <v>938040.5709399999</v>
      </c>
      <c r="I16" s="5">
        <v>1488257.507992</v>
      </c>
      <c r="J16" s="5">
        <v>58.65598504984</v>
      </c>
      <c r="K16" s="5">
        <v>58.65598504984001</v>
      </c>
      <c r="L16" s="5">
        <v>100.00000000000003</v>
      </c>
    </row>
    <row r="17" spans="1:12" s="106" customFormat="1" ht="16.5">
      <c r="A17" s="37" t="s">
        <v>149</v>
      </c>
      <c r="B17" s="197">
        <v>34330.26264999996</v>
      </c>
      <c r="C17" s="197">
        <v>60547.27340999994</v>
      </c>
      <c r="D17" s="2">
        <v>76.36705558382909</v>
      </c>
      <c r="E17" s="2">
        <v>29.545331690959447</v>
      </c>
      <c r="F17" s="2">
        <v>39.075516604120494</v>
      </c>
      <c r="G17" s="36"/>
      <c r="H17" s="2">
        <v>416259.5039599998</v>
      </c>
      <c r="I17" s="2">
        <v>623155.0934219998</v>
      </c>
      <c r="J17" s="2">
        <v>49.70351126971062</v>
      </c>
      <c r="K17" s="2">
        <v>22.056145104115515</v>
      </c>
      <c r="L17" s="2">
        <v>41.87145638947783</v>
      </c>
    </row>
    <row r="18" spans="1:12" s="106" customFormat="1" ht="16.5">
      <c r="A18" s="38" t="s">
        <v>150</v>
      </c>
      <c r="B18" s="198">
        <v>54404.60428000003</v>
      </c>
      <c r="C18" s="198">
        <v>94402.11349999999</v>
      </c>
      <c r="D18" s="5">
        <v>73.51861069358732</v>
      </c>
      <c r="E18" s="5">
        <v>45.07530196845021</v>
      </c>
      <c r="F18" s="5">
        <v>60.92448339587949</v>
      </c>
      <c r="G18" s="36"/>
      <c r="H18" s="5">
        <v>521781.06698000006</v>
      </c>
      <c r="I18" s="5">
        <v>865102.4145700003</v>
      </c>
      <c r="J18" s="5">
        <v>65.797969553993</v>
      </c>
      <c r="K18" s="5">
        <v>36.5998399457245</v>
      </c>
      <c r="L18" s="5">
        <v>58.12854361052219</v>
      </c>
    </row>
    <row r="19" spans="1:12" ht="16.5">
      <c r="A19" s="39" t="s">
        <v>100</v>
      </c>
      <c r="B19" s="200">
        <v>25.65008</v>
      </c>
      <c r="C19" s="200">
        <v>10030.6845</v>
      </c>
      <c r="D19" s="11" t="s">
        <v>105</v>
      </c>
      <c r="E19" s="11">
        <v>11.275200793271761</v>
      </c>
      <c r="F19" s="11">
        <v>6.473523193625912</v>
      </c>
      <c r="G19" s="40"/>
      <c r="H19" s="11">
        <v>72.39838</v>
      </c>
      <c r="I19" s="11">
        <v>99843.23365000001</v>
      </c>
      <c r="J19" s="11" t="s">
        <v>105</v>
      </c>
      <c r="K19" s="11">
        <v>10.636089563804344</v>
      </c>
      <c r="L19" s="11">
        <v>6.708733744922367</v>
      </c>
    </row>
    <row r="20" spans="1:12" ht="16.5">
      <c r="A20" s="41" t="s">
        <v>96</v>
      </c>
      <c r="B20" s="199">
        <v>490.08118999999994</v>
      </c>
      <c r="C20" s="199">
        <v>8512.562160000001</v>
      </c>
      <c r="D20" s="9" t="s">
        <v>105</v>
      </c>
      <c r="E20" s="9">
        <v>9.04095678233075</v>
      </c>
      <c r="F20" s="9">
        <v>5.493769500968982</v>
      </c>
      <c r="G20" s="40"/>
      <c r="H20" s="9">
        <v>10465.188650000004</v>
      </c>
      <c r="I20" s="9">
        <v>46209.44829000001</v>
      </c>
      <c r="J20" s="9">
        <v>341.55389678522414</v>
      </c>
      <c r="K20" s="9">
        <v>3.8105238459122384</v>
      </c>
      <c r="L20" s="9">
        <v>3.10493634615337</v>
      </c>
    </row>
    <row r="21" spans="1:12" ht="16.5">
      <c r="A21" s="39" t="s">
        <v>91</v>
      </c>
      <c r="B21" s="200">
        <v>11.012</v>
      </c>
      <c r="C21" s="200">
        <v>5107.017499999998</v>
      </c>
      <c r="D21" s="11" t="s">
        <v>105</v>
      </c>
      <c r="E21" s="11">
        <v>5.74295727971291</v>
      </c>
      <c r="F21" s="11">
        <v>3.2959262387829473</v>
      </c>
      <c r="G21" s="40"/>
      <c r="H21" s="11">
        <v>8284.51677</v>
      </c>
      <c r="I21" s="11">
        <v>23856.738159999997</v>
      </c>
      <c r="J21" s="11">
        <v>187.96776954318358</v>
      </c>
      <c r="K21" s="11">
        <v>1.6600797313484268</v>
      </c>
      <c r="L21" s="11">
        <v>1.6029980048404522</v>
      </c>
    </row>
    <row r="22" spans="1:12" ht="16.5">
      <c r="A22" s="41" t="s">
        <v>77</v>
      </c>
      <c r="B22" s="199">
        <v>4339.299719999998</v>
      </c>
      <c r="C22" s="199">
        <v>8846.078310000004</v>
      </c>
      <c r="D22" s="9">
        <v>103.85958290062547</v>
      </c>
      <c r="E22" s="9">
        <v>5.078926408437908</v>
      </c>
      <c r="F22" s="9">
        <v>5.709011494920027</v>
      </c>
      <c r="G22" s="40"/>
      <c r="H22" s="9">
        <v>50589.67563</v>
      </c>
      <c r="I22" s="9">
        <v>65092.42255</v>
      </c>
      <c r="J22" s="9">
        <v>28.667404444474798</v>
      </c>
      <c r="K22" s="9">
        <v>1.546068194626909</v>
      </c>
      <c r="L22" s="9">
        <v>4.373733859930233</v>
      </c>
    </row>
    <row r="23" spans="1:12" ht="16.5">
      <c r="A23" s="39" t="s">
        <v>94</v>
      </c>
      <c r="B23" s="200">
        <v>1567.9287799999997</v>
      </c>
      <c r="C23" s="200">
        <v>5130.170990000004</v>
      </c>
      <c r="D23" s="11">
        <v>227.19413377946958</v>
      </c>
      <c r="E23" s="11">
        <v>4.014478562085567</v>
      </c>
      <c r="F23" s="11">
        <v>3.3108688535694486</v>
      </c>
      <c r="G23" s="40"/>
      <c r="H23" s="11">
        <v>41757.50055000001</v>
      </c>
      <c r="I23" s="11">
        <v>39805.71568</v>
      </c>
      <c r="J23" s="11">
        <v>-4.674094101161453</v>
      </c>
      <c r="K23" s="11">
        <v>-0.20807041086124334</v>
      </c>
      <c r="L23" s="11">
        <v>2.67465243522991</v>
      </c>
    </row>
    <row r="24" spans="1:12" ht="16.5">
      <c r="A24" s="41" t="s">
        <v>85</v>
      </c>
      <c r="B24" s="199">
        <v>15.50687</v>
      </c>
      <c r="C24" s="199">
        <v>2913.5698399999997</v>
      </c>
      <c r="D24" s="9" t="s">
        <v>105</v>
      </c>
      <c r="E24" s="9">
        <v>3.2659799583473608</v>
      </c>
      <c r="F24" s="9">
        <v>1.8803364750918978</v>
      </c>
      <c r="G24" s="40"/>
      <c r="H24" s="9">
        <v>4016.9192000000003</v>
      </c>
      <c r="I24" s="9">
        <v>16259.80337</v>
      </c>
      <c r="J24" s="9">
        <v>304.7829333983118</v>
      </c>
      <c r="K24" s="9">
        <v>1.3051550806306325</v>
      </c>
      <c r="L24" s="9">
        <v>1.0925396500729363</v>
      </c>
    </row>
    <row r="25" spans="1:12" ht="16.5">
      <c r="A25" s="39" t="s">
        <v>95</v>
      </c>
      <c r="B25" s="200">
        <v>4527.907730000001</v>
      </c>
      <c r="C25" s="200">
        <v>6768.225850000002</v>
      </c>
      <c r="D25" s="11">
        <v>49.477998528030966</v>
      </c>
      <c r="E25" s="11">
        <v>2.524732607946901</v>
      </c>
      <c r="F25" s="11">
        <v>4.368023639829712</v>
      </c>
      <c r="G25" s="40"/>
      <c r="H25" s="11">
        <v>58214.78088</v>
      </c>
      <c r="I25" s="11">
        <v>74665.90031999999</v>
      </c>
      <c r="J25" s="11">
        <v>28.25935130445858</v>
      </c>
      <c r="K25" s="11">
        <v>1.7537748312436536</v>
      </c>
      <c r="L25" s="11">
        <v>5.017001420724655</v>
      </c>
    </row>
    <row r="26" spans="1:12" ht="16.5">
      <c r="A26" s="41" t="s">
        <v>87</v>
      </c>
      <c r="B26" s="199">
        <v>882.7706100000004</v>
      </c>
      <c r="C26" s="199">
        <v>2954.50656</v>
      </c>
      <c r="D26" s="9">
        <v>234.6856506697701</v>
      </c>
      <c r="E26" s="9">
        <v>2.3347484722485956</v>
      </c>
      <c r="F26" s="9">
        <v>1.9067558890801428</v>
      </c>
      <c r="G26" s="40"/>
      <c r="H26" s="9">
        <v>11742.671629999999</v>
      </c>
      <c r="I26" s="9">
        <v>25391.470380000002</v>
      </c>
      <c r="J26" s="9">
        <v>116.23248252237812</v>
      </c>
      <c r="K26" s="9">
        <v>1.455032881607956</v>
      </c>
      <c r="L26" s="9">
        <v>1.7061207649648553</v>
      </c>
    </row>
    <row r="27" spans="1:12" ht="16.5">
      <c r="A27" s="39" t="s">
        <v>78</v>
      </c>
      <c r="B27" s="200">
        <v>2171.1658</v>
      </c>
      <c r="C27" s="200">
        <v>4180.956089999999</v>
      </c>
      <c r="D27" s="11">
        <v>92.56733364167759</v>
      </c>
      <c r="E27" s="11">
        <v>2.264938641971995</v>
      </c>
      <c r="F27" s="11">
        <v>2.698272108961906</v>
      </c>
      <c r="G27" s="40"/>
      <c r="H27" s="11">
        <v>20403.974580000002</v>
      </c>
      <c r="I27" s="11">
        <v>44988.69010999998</v>
      </c>
      <c r="J27" s="11">
        <v>120.48983610329502</v>
      </c>
      <c r="K27" s="11">
        <v>2.620858445958677</v>
      </c>
      <c r="L27" s="11">
        <v>3.0229103410134996</v>
      </c>
    </row>
    <row r="28" spans="1:12" ht="16.5">
      <c r="A28" s="41" t="s">
        <v>75</v>
      </c>
      <c r="B28" s="199">
        <v>3195.5459200000005</v>
      </c>
      <c r="C28" s="199">
        <v>5000.319279999999</v>
      </c>
      <c r="D28" s="9">
        <v>56.47777892047936</v>
      </c>
      <c r="E28" s="9">
        <v>2.033894254243627</v>
      </c>
      <c r="F28" s="9">
        <v>3.227066192204013</v>
      </c>
      <c r="G28" s="40"/>
      <c r="H28" s="9">
        <v>19060.455899999997</v>
      </c>
      <c r="I28" s="9">
        <v>64080.38363</v>
      </c>
      <c r="J28" s="9">
        <v>236.1954402675122</v>
      </c>
      <c r="K28" s="9">
        <v>4.799358271347052</v>
      </c>
      <c r="L28" s="9">
        <v>4.305732259765926</v>
      </c>
    </row>
    <row r="29" spans="1:12" ht="16.5">
      <c r="A29" s="39" t="s">
        <v>74</v>
      </c>
      <c r="B29" s="200">
        <v>4612.999980000001</v>
      </c>
      <c r="C29" s="200">
        <v>6106.938089999996</v>
      </c>
      <c r="D29" s="11">
        <v>32.3853916426853</v>
      </c>
      <c r="E29" s="11">
        <v>1.683597622542797</v>
      </c>
      <c r="F29" s="11">
        <v>3.941247017354848</v>
      </c>
      <c r="G29" s="40"/>
      <c r="H29" s="11">
        <v>46830.969520000006</v>
      </c>
      <c r="I29" s="11">
        <v>62357.345170000015</v>
      </c>
      <c r="J29" s="11">
        <v>33.15407690496177</v>
      </c>
      <c r="K29" s="11">
        <v>1.6551923371972284</v>
      </c>
      <c r="L29" s="11">
        <v>4.189956700042746</v>
      </c>
    </row>
    <row r="30" spans="1:12" ht="16.5">
      <c r="A30" s="41" t="s">
        <v>76</v>
      </c>
      <c r="B30" s="199">
        <v>1361.6250200000002</v>
      </c>
      <c r="C30" s="199">
        <v>2847.9189199999996</v>
      </c>
      <c r="D30" s="9">
        <v>109.15588933581724</v>
      </c>
      <c r="E30" s="9">
        <v>1.6749829592605212</v>
      </c>
      <c r="F30" s="9">
        <v>1.837967207740016</v>
      </c>
      <c r="G30" s="40"/>
      <c r="H30" s="9">
        <v>31531.882229999992</v>
      </c>
      <c r="I30" s="9">
        <v>30417.221839999995</v>
      </c>
      <c r="J30" s="9">
        <v>-3.5350264911857665</v>
      </c>
      <c r="K30" s="9">
        <v>-0.11882859063153406</v>
      </c>
      <c r="L30" s="9">
        <v>2.043814439144996</v>
      </c>
    </row>
    <row r="31" spans="1:12" ht="16.5">
      <c r="A31" s="39" t="s">
        <v>83</v>
      </c>
      <c r="B31" s="200">
        <v>1388.682189999999</v>
      </c>
      <c r="C31" s="200">
        <v>2608.9501</v>
      </c>
      <c r="D31" s="11">
        <v>87.87236696684371</v>
      </c>
      <c r="E31" s="11">
        <v>1.3751842451768481</v>
      </c>
      <c r="F31" s="11">
        <v>1.6837434158518936</v>
      </c>
      <c r="G31" s="40"/>
      <c r="H31" s="11">
        <v>12972.258609999999</v>
      </c>
      <c r="I31" s="11">
        <v>26152.73801000001</v>
      </c>
      <c r="J31" s="11">
        <v>101.6051236431526</v>
      </c>
      <c r="K31" s="11">
        <v>1.4051076049719256</v>
      </c>
      <c r="L31" s="11">
        <v>1.7572723718549244</v>
      </c>
    </row>
    <row r="32" spans="1:12" ht="16.5">
      <c r="A32" s="41" t="s">
        <v>88</v>
      </c>
      <c r="B32" s="199">
        <v>795.3361800000001</v>
      </c>
      <c r="C32" s="199">
        <v>1827.4699699999992</v>
      </c>
      <c r="D32" s="9">
        <v>129.77327273103546</v>
      </c>
      <c r="E32" s="9">
        <v>1.16316598616665</v>
      </c>
      <c r="F32" s="9">
        <v>1.1793979998523376</v>
      </c>
      <c r="G32" s="40"/>
      <c r="H32" s="9">
        <v>9263.13061</v>
      </c>
      <c r="I32" s="9">
        <v>17535.844679999995</v>
      </c>
      <c r="J32" s="9">
        <v>89.30797176787291</v>
      </c>
      <c r="K32" s="9">
        <v>0.8819143144000692</v>
      </c>
      <c r="L32" s="9">
        <v>1.1782802764865512</v>
      </c>
    </row>
    <row r="33" spans="1:12" ht="16.5">
      <c r="A33" s="39" t="s">
        <v>86</v>
      </c>
      <c r="B33" s="200">
        <v>850.7217300000001</v>
      </c>
      <c r="C33" s="200">
        <v>1600.5407200000002</v>
      </c>
      <c r="D33" s="11">
        <v>88.13916038091563</v>
      </c>
      <c r="E33" s="11">
        <v>0.8450105532828572</v>
      </c>
      <c r="F33" s="11">
        <v>1.0329442096661219</v>
      </c>
      <c r="G33" s="40"/>
      <c r="H33" s="11">
        <v>12443.6585</v>
      </c>
      <c r="I33" s="11">
        <v>13029.445529999999</v>
      </c>
      <c r="J33" s="11">
        <v>4.7075145143206765</v>
      </c>
      <c r="K33" s="11">
        <v>0.062447941821214506</v>
      </c>
      <c r="L33" s="11">
        <v>0.8754832722181057</v>
      </c>
    </row>
    <row r="34" spans="1:12" ht="16.5">
      <c r="A34" s="41" t="s">
        <v>99</v>
      </c>
      <c r="B34" s="199">
        <v>80.26744000000001</v>
      </c>
      <c r="C34" s="199">
        <v>628.4598599999998</v>
      </c>
      <c r="D34" s="9">
        <v>682.9573984170913</v>
      </c>
      <c r="E34" s="9">
        <v>0.6177869409918096</v>
      </c>
      <c r="F34" s="9">
        <v>0.4055904140911712</v>
      </c>
      <c r="G34" s="40"/>
      <c r="H34" s="9">
        <v>3105.26356</v>
      </c>
      <c r="I34" s="9">
        <v>2325.4078799999997</v>
      </c>
      <c r="J34" s="9">
        <v>-25.113993222526986</v>
      </c>
      <c r="K34" s="9">
        <v>-0.08313666851514914</v>
      </c>
      <c r="L34" s="9">
        <v>0.15625037115636708</v>
      </c>
    </row>
    <row r="35" spans="1:12" ht="16.5">
      <c r="A35" s="39" t="s">
        <v>89</v>
      </c>
      <c r="B35" s="200">
        <v>423.04568000000006</v>
      </c>
      <c r="C35" s="200">
        <v>929.1638</v>
      </c>
      <c r="D35" s="11">
        <v>119.636754120737</v>
      </c>
      <c r="E35" s="11">
        <v>0.5703711939966731</v>
      </c>
      <c r="F35" s="11">
        <v>0.5996563255456383</v>
      </c>
      <c r="G35" s="40"/>
      <c r="H35" s="11">
        <v>2683.7134800000003</v>
      </c>
      <c r="I35" s="11">
        <v>7138.569349999999</v>
      </c>
      <c r="J35" s="11">
        <v>165.9959568411155</v>
      </c>
      <c r="K35" s="11">
        <v>0.47491078829733746</v>
      </c>
      <c r="L35" s="11">
        <v>0.47965955566597895</v>
      </c>
    </row>
    <row r="36" spans="1:12" ht="16.5">
      <c r="A36" s="41" t="s">
        <v>73</v>
      </c>
      <c r="B36" s="199">
        <v>10299.383050000006</v>
      </c>
      <c r="C36" s="199">
        <v>10786.79407</v>
      </c>
      <c r="D36" s="9">
        <v>4.732429288567852</v>
      </c>
      <c r="E36" s="9">
        <v>0.5492891766936401</v>
      </c>
      <c r="F36" s="9">
        <v>6.961495159877819</v>
      </c>
      <c r="G36" s="40"/>
      <c r="H36" s="9">
        <v>84877.41880000001</v>
      </c>
      <c r="I36" s="9">
        <v>95250.52638999998</v>
      </c>
      <c r="J36" s="9">
        <v>12.221280685316938</v>
      </c>
      <c r="K36" s="9">
        <v>1.1058271796927925</v>
      </c>
      <c r="L36" s="9">
        <v>6.400137468045751</v>
      </c>
    </row>
    <row r="37" spans="1:12" ht="16.5">
      <c r="A37" s="39" t="s">
        <v>109</v>
      </c>
      <c r="B37" s="200">
        <v>99.93609</v>
      </c>
      <c r="C37" s="200">
        <v>370.9622199999999</v>
      </c>
      <c r="D37" s="11">
        <v>271.199453570777</v>
      </c>
      <c r="E37" s="11">
        <v>0.3054336354770256</v>
      </c>
      <c r="F37" s="11">
        <v>0.23940864007126905</v>
      </c>
      <c r="G37" s="40"/>
      <c r="H37" s="11">
        <v>1391.28414</v>
      </c>
      <c r="I37" s="11">
        <v>2513.5849399999997</v>
      </c>
      <c r="J37" s="11">
        <v>80.66654163110059</v>
      </c>
      <c r="K37" s="11">
        <v>0.11964309804589314</v>
      </c>
      <c r="L37" s="11">
        <v>0.16889449080565372</v>
      </c>
    </row>
    <row r="38" spans="1:12" ht="16.5">
      <c r="A38" s="41" t="s">
        <v>80</v>
      </c>
      <c r="B38" s="199">
        <v>264.74614</v>
      </c>
      <c r="C38" s="199">
        <v>447.25467999999995</v>
      </c>
      <c r="D38" s="9">
        <v>68.93718639297248</v>
      </c>
      <c r="E38" s="9">
        <v>0.20567849630515012</v>
      </c>
      <c r="F38" s="9">
        <v>0.28864565966936107</v>
      </c>
      <c r="G38" s="40"/>
      <c r="H38" s="9">
        <v>4564.27909</v>
      </c>
      <c r="I38" s="9">
        <v>3901.50834</v>
      </c>
      <c r="J38" s="9">
        <v>-14.520819979042955</v>
      </c>
      <c r="K38" s="9">
        <v>-0.0706548064691749</v>
      </c>
      <c r="L38" s="9">
        <v>0.2621527739016098</v>
      </c>
    </row>
    <row r="39" spans="1:12" ht="16.5">
      <c r="A39" s="39" t="s">
        <v>110</v>
      </c>
      <c r="B39" s="200">
        <v>0.13619</v>
      </c>
      <c r="C39" s="200">
        <v>181.84700000000004</v>
      </c>
      <c r="D39" s="11" t="s">
        <v>105</v>
      </c>
      <c r="E39" s="11">
        <v>0.20477949230863862</v>
      </c>
      <c r="F39" s="11">
        <v>0.11735896709654178</v>
      </c>
      <c r="G39" s="40"/>
      <c r="H39" s="11">
        <v>32.46319</v>
      </c>
      <c r="I39" s="11">
        <v>197.89180000000002</v>
      </c>
      <c r="J39" s="11">
        <v>509.5882752126332</v>
      </c>
      <c r="K39" s="11">
        <v>0.017635549583343273</v>
      </c>
      <c r="L39" s="11">
        <v>0.013296878996901641</v>
      </c>
    </row>
    <row r="40" spans="1:12" ht="16.5">
      <c r="A40" s="41" t="s">
        <v>102</v>
      </c>
      <c r="B40" s="199">
        <v>117.73735999999998</v>
      </c>
      <c r="C40" s="199">
        <v>272.74568999999985</v>
      </c>
      <c r="D40" s="9">
        <v>131.65602660022265</v>
      </c>
      <c r="E40" s="9">
        <v>0.17468705973524573</v>
      </c>
      <c r="F40" s="9">
        <v>0.17602243896480865</v>
      </c>
      <c r="G40" s="40"/>
      <c r="H40" s="9">
        <v>5619.479269999999</v>
      </c>
      <c r="I40" s="9">
        <v>5320.68751</v>
      </c>
      <c r="J40" s="9">
        <v>-5.317072021158986</v>
      </c>
      <c r="K40" s="9">
        <v>-0.03185275448167272</v>
      </c>
      <c r="L40" s="9">
        <v>0.35751121572897854</v>
      </c>
    </row>
    <row r="41" spans="1:12" ht="16.5">
      <c r="A41" s="39" t="s">
        <v>103</v>
      </c>
      <c r="B41" s="200">
        <v>0</v>
      </c>
      <c r="C41" s="200">
        <v>19.614099999999997</v>
      </c>
      <c r="D41" s="11" t="s">
        <v>98</v>
      </c>
      <c r="E41" s="11">
        <v>0.02210416342368881</v>
      </c>
      <c r="F41" s="11">
        <v>0.012658391485855026</v>
      </c>
      <c r="G41" s="40"/>
      <c r="H41" s="11">
        <v>134.58</v>
      </c>
      <c r="I41" s="11">
        <v>81.25816999999999</v>
      </c>
      <c r="J41" s="11">
        <v>-39.62091692673504</v>
      </c>
      <c r="K41" s="11">
        <v>-0.005684384199562586</v>
      </c>
      <c r="L41" s="11">
        <v>0.00545995364133159</v>
      </c>
    </row>
    <row r="42" spans="1:12" ht="16.5">
      <c r="A42" s="41" t="s">
        <v>104</v>
      </c>
      <c r="B42" s="199">
        <v>1.095</v>
      </c>
      <c r="C42" s="199">
        <v>16.47178</v>
      </c>
      <c r="D42" s="9" t="s">
        <v>105</v>
      </c>
      <c r="E42" s="9">
        <v>0.017328904107254968</v>
      </c>
      <c r="F42" s="9">
        <v>0.0106304260561982</v>
      </c>
      <c r="G42" s="40"/>
      <c r="H42" s="9">
        <v>1067.7499100000002</v>
      </c>
      <c r="I42" s="9">
        <v>119.15702999999998</v>
      </c>
      <c r="J42" s="9">
        <v>-88.84036150375326</v>
      </c>
      <c r="K42" s="9">
        <v>-0.10112493098773181</v>
      </c>
      <c r="L42" s="9">
        <v>0.008006479346492268</v>
      </c>
    </row>
    <row r="43" spans="1:12" ht="16.5">
      <c r="A43" s="39" t="s">
        <v>160</v>
      </c>
      <c r="B43" s="200">
        <v>0</v>
      </c>
      <c r="C43" s="200">
        <v>0</v>
      </c>
      <c r="D43" s="11" t="s">
        <v>98</v>
      </c>
      <c r="E43" s="11">
        <v>0</v>
      </c>
      <c r="F43" s="11">
        <v>0</v>
      </c>
      <c r="G43" s="40"/>
      <c r="H43" s="11">
        <v>111.98693</v>
      </c>
      <c r="I43" s="11">
        <v>43.437949999999994</v>
      </c>
      <c r="J43" s="11">
        <v>-61.211589602465224</v>
      </c>
      <c r="K43" s="11">
        <v>-0.007307677527349147</v>
      </c>
      <c r="L43" s="11">
        <v>0.002918711967971707</v>
      </c>
    </row>
    <row r="44" spans="1:12" ht="16.5">
      <c r="A44" s="41" t="s">
        <v>97</v>
      </c>
      <c r="B44" s="199">
        <v>0</v>
      </c>
      <c r="C44" s="199">
        <v>0</v>
      </c>
      <c r="D44" s="9" t="s">
        <v>98</v>
      </c>
      <c r="E44" s="9">
        <v>0</v>
      </c>
      <c r="F44" s="9">
        <v>0</v>
      </c>
      <c r="G44" s="40"/>
      <c r="H44" s="9">
        <v>228.41553</v>
      </c>
      <c r="I44" s="9">
        <v>0</v>
      </c>
      <c r="J44" s="9">
        <v>-100</v>
      </c>
      <c r="K44" s="9">
        <v>-0.02435028260783085</v>
      </c>
      <c r="L44" s="9">
        <v>0</v>
      </c>
    </row>
    <row r="45" spans="1:12" ht="16.5">
      <c r="A45" s="39" t="s">
        <v>81</v>
      </c>
      <c r="B45" s="200">
        <v>0</v>
      </c>
      <c r="C45" s="200">
        <v>0</v>
      </c>
      <c r="D45" s="11" t="s">
        <v>98</v>
      </c>
      <c r="E45" s="11">
        <v>0</v>
      </c>
      <c r="F45" s="11">
        <v>0</v>
      </c>
      <c r="G45" s="40"/>
      <c r="H45" s="11">
        <v>1.26756</v>
      </c>
      <c r="I45" s="11">
        <v>0</v>
      </c>
      <c r="J45" s="11">
        <v>-100</v>
      </c>
      <c r="K45" s="11">
        <v>-0.000135128483699782</v>
      </c>
      <c r="L45" s="11">
        <v>0</v>
      </c>
    </row>
    <row r="46" spans="1:12" ht="16.5">
      <c r="A46" s="41" t="s">
        <v>90</v>
      </c>
      <c r="B46" s="199">
        <v>3.78375</v>
      </c>
      <c r="C46" s="199">
        <v>0</v>
      </c>
      <c r="D46" s="9">
        <v>-100</v>
      </c>
      <c r="E46" s="9">
        <v>-0.004264107369411931</v>
      </c>
      <c r="F46" s="9">
        <v>0</v>
      </c>
      <c r="G46" s="40"/>
      <c r="H46" s="9">
        <v>1876.9303899999998</v>
      </c>
      <c r="I46" s="9">
        <v>932.35815</v>
      </c>
      <c r="J46" s="9">
        <v>-50.32537408060189</v>
      </c>
      <c r="K46" s="9">
        <v>-0.10069630986786152</v>
      </c>
      <c r="L46" s="9">
        <v>0.06264763624528691</v>
      </c>
    </row>
    <row r="47" spans="1:12" ht="16.5">
      <c r="A47" s="39" t="s">
        <v>84</v>
      </c>
      <c r="B47" s="200">
        <v>987.0609799999999</v>
      </c>
      <c r="C47" s="200">
        <v>654.7442</v>
      </c>
      <c r="D47" s="11">
        <v>-33.667299866316256</v>
      </c>
      <c r="E47" s="11">
        <v>-0.3745053004498825</v>
      </c>
      <c r="F47" s="11">
        <v>0.4225535918901689</v>
      </c>
      <c r="G47" s="40"/>
      <c r="H47" s="11">
        <v>8025.753600000001</v>
      </c>
      <c r="I47" s="11">
        <v>5283.45849</v>
      </c>
      <c r="J47" s="11">
        <v>-34.16869301843506</v>
      </c>
      <c r="K47" s="11">
        <v>-0.2923429108457407</v>
      </c>
      <c r="L47" s="11">
        <v>0.3550096983638668</v>
      </c>
    </row>
    <row r="48" spans="1:12" ht="16.5">
      <c r="A48" s="41" t="s">
        <v>82</v>
      </c>
      <c r="B48" s="199">
        <v>1586.9596999999997</v>
      </c>
      <c r="C48" s="199">
        <v>988.83989</v>
      </c>
      <c r="D48" s="9">
        <v>-37.68966596946348</v>
      </c>
      <c r="E48" s="9">
        <v>-0.6740527491542154</v>
      </c>
      <c r="F48" s="9">
        <v>0.6381696047460664</v>
      </c>
      <c r="G48" s="40"/>
      <c r="H48" s="9">
        <v>14479.484129999999</v>
      </c>
      <c r="I48" s="9">
        <v>20023.34071</v>
      </c>
      <c r="J48" s="9">
        <v>38.28766639906529</v>
      </c>
      <c r="K48" s="9">
        <v>0.5910039236836596</v>
      </c>
      <c r="L48" s="9">
        <v>1.3454217836949514</v>
      </c>
    </row>
    <row r="49" spans="1:12" ht="16.5">
      <c r="A49" s="39" t="s">
        <v>79</v>
      </c>
      <c r="B49" s="200">
        <v>5898.770380000001</v>
      </c>
      <c r="C49" s="200">
        <v>696.05097</v>
      </c>
      <c r="D49" s="11">
        <v>-88.20006670610562</v>
      </c>
      <c r="E49" s="11">
        <v>-5.863218811275453</v>
      </c>
      <c r="F49" s="11">
        <v>0.44921182579721397</v>
      </c>
      <c r="G49" s="40"/>
      <c r="H49" s="11">
        <v>12111.92022</v>
      </c>
      <c r="I49" s="11">
        <v>12391.291519999999</v>
      </c>
      <c r="J49" s="11">
        <v>2.3065814084432423</v>
      </c>
      <c r="K49" s="11">
        <v>0.029782432514623973</v>
      </c>
      <c r="L49" s="11">
        <v>0.8326039985323969</v>
      </c>
    </row>
    <row r="50" spans="1:12" ht="16.5">
      <c r="A50" s="39" t="s">
        <v>101</v>
      </c>
      <c r="B50" s="200">
        <v>7211.070699999998</v>
      </c>
      <c r="C50" s="200">
        <v>415.29867999999993</v>
      </c>
      <c r="D50" s="11">
        <v>-94.2408180799004</v>
      </c>
      <c r="E50" s="11">
        <v>-7.658513789580549</v>
      </c>
      <c r="F50" s="11">
        <v>0.26802215115650635</v>
      </c>
      <c r="G50" s="40"/>
      <c r="H50" s="11">
        <v>36075.437079999996</v>
      </c>
      <c r="I50" s="11">
        <v>35519.76477999999</v>
      </c>
      <c r="J50" s="11">
        <v>-1.5403064937723698</v>
      </c>
      <c r="K50" s="11">
        <v>-0.05923755509243835</v>
      </c>
      <c r="L50" s="11">
        <v>2.3866679381261298</v>
      </c>
    </row>
    <row r="51" spans="1:12" ht="16.5">
      <c r="A51" s="256" t="s">
        <v>111</v>
      </c>
      <c r="B51" s="203">
        <v>1194.3780200000183</v>
      </c>
      <c r="C51" s="203">
        <v>3557.9576799999777</v>
      </c>
      <c r="D51" s="204">
        <v>197.89209282333604</v>
      </c>
      <c r="E51" s="204">
        <v>2.6636425362135374</v>
      </c>
      <c r="F51" s="204">
        <v>2.296206361930664</v>
      </c>
      <c r="G51" s="257"/>
      <c r="H51" s="204">
        <v>7743.658459999948</v>
      </c>
      <c r="I51" s="204">
        <v>24373.770190000418</v>
      </c>
      <c r="J51" s="204">
        <v>214.7578152614001</v>
      </c>
      <c r="K51" s="204">
        <v>1.7728563396075314</v>
      </c>
      <c r="L51" s="204">
        <v>1.637738768936984</v>
      </c>
    </row>
    <row r="52" spans="1:7" ht="16.5">
      <c r="A52" s="309" t="s">
        <v>50</v>
      </c>
      <c r="B52" s="309"/>
      <c r="C52" s="309"/>
      <c r="D52" s="309"/>
      <c r="E52" s="309"/>
      <c r="F52" s="132"/>
      <c r="G52" s="132"/>
    </row>
    <row r="53" spans="1:7" ht="16.5">
      <c r="A53" s="254" t="s">
        <v>158</v>
      </c>
      <c r="B53" s="254"/>
      <c r="C53" s="254"/>
      <c r="D53" s="254"/>
      <c r="E53" s="254"/>
      <c r="F53" s="132"/>
      <c r="G53" s="132"/>
    </row>
    <row r="54" spans="1:6" ht="16.5">
      <c r="A54" s="123" t="s">
        <v>46</v>
      </c>
      <c r="B54" s="132"/>
      <c r="C54" s="132"/>
      <c r="D54" s="132"/>
      <c r="E54" s="133"/>
      <c r="F54" s="54"/>
    </row>
    <row r="55" spans="1:6" ht="16.5">
      <c r="A55" s="125" t="s">
        <v>37</v>
      </c>
      <c r="B55" s="134"/>
      <c r="C55" s="135"/>
      <c r="D55" s="135"/>
      <c r="E55" s="135"/>
      <c r="F55" s="135"/>
    </row>
    <row r="56" spans="1:6" ht="16.5">
      <c r="A56" s="329" t="s">
        <v>38</v>
      </c>
      <c r="B56" s="329"/>
      <c r="C56" s="329"/>
      <c r="D56" s="329"/>
      <c r="E56" s="329"/>
      <c r="F56" s="329"/>
    </row>
  </sheetData>
  <sheetProtection/>
  <mergeCells count="10">
    <mergeCell ref="A6:L7"/>
    <mergeCell ref="A8:L11"/>
    <mergeCell ref="A56:F56"/>
    <mergeCell ref="B13:G13"/>
    <mergeCell ref="B14:E14"/>
    <mergeCell ref="F14:F15"/>
    <mergeCell ref="A52:E52"/>
    <mergeCell ref="H13:L13"/>
    <mergeCell ref="H14:K14"/>
    <mergeCell ref="L14:L1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I11" sqref="I11"/>
    </sheetView>
  </sheetViews>
  <sheetFormatPr defaultColWidth="11.421875" defaultRowHeight="15"/>
  <cols>
    <col min="1" max="1" width="38.7109375" style="92" customWidth="1"/>
    <col min="2" max="3" width="11.7109375" style="92" bestFit="1" customWidth="1"/>
    <col min="4" max="4" width="12.00390625" style="92" bestFit="1" customWidth="1"/>
    <col min="5" max="5" width="13.28125" style="92" bestFit="1" customWidth="1"/>
    <col min="6" max="6" width="15.28125" style="92" customWidth="1"/>
    <col min="7" max="7" width="1.7109375" style="92" customWidth="1"/>
    <col min="8" max="16384" width="11.421875" style="92" customWidth="1"/>
  </cols>
  <sheetData>
    <row r="1" ht="15" customHeight="1">
      <c r="G1" s="102"/>
    </row>
    <row r="2" ht="16.5">
      <c r="G2" s="103"/>
    </row>
    <row r="3" ht="16.5">
      <c r="G3" s="103"/>
    </row>
    <row r="4" ht="6.75" customHeight="1">
      <c r="G4" s="103"/>
    </row>
    <row r="5" ht="16.5">
      <c r="G5" s="103"/>
    </row>
    <row r="6" spans="1:7" ht="16.5" customHeight="1">
      <c r="A6" s="306" t="s">
        <v>6</v>
      </c>
      <c r="B6" s="306"/>
      <c r="C6" s="306"/>
      <c r="D6" s="306"/>
      <c r="E6" s="306"/>
      <c r="F6" s="306"/>
      <c r="G6" s="306"/>
    </row>
    <row r="7" spans="1:7" ht="16.5" customHeight="1">
      <c r="A7" s="306"/>
      <c r="B7" s="306"/>
      <c r="C7" s="306"/>
      <c r="D7" s="306"/>
      <c r="E7" s="306"/>
      <c r="F7" s="306"/>
      <c r="G7" s="306"/>
    </row>
    <row r="8" spans="1:7" ht="16.5" customHeight="1">
      <c r="A8" s="307" t="s">
        <v>210</v>
      </c>
      <c r="B8" s="307"/>
      <c r="C8" s="307"/>
      <c r="D8" s="307"/>
      <c r="E8" s="307"/>
      <c r="F8" s="307"/>
      <c r="G8" s="307"/>
    </row>
    <row r="9" spans="1:7" ht="16.5">
      <c r="A9" s="307"/>
      <c r="B9" s="307"/>
      <c r="C9" s="307"/>
      <c r="D9" s="307"/>
      <c r="E9" s="307"/>
      <c r="F9" s="307"/>
      <c r="G9" s="307"/>
    </row>
    <row r="10" spans="1:7" ht="16.5">
      <c r="A10" s="307"/>
      <c r="B10" s="307"/>
      <c r="C10" s="307"/>
      <c r="D10" s="307"/>
      <c r="E10" s="307"/>
      <c r="F10" s="307"/>
      <c r="G10" s="307"/>
    </row>
    <row r="11" spans="1:7" ht="16.5">
      <c r="A11" s="307"/>
      <c r="B11" s="307"/>
      <c r="C11" s="307"/>
      <c r="D11" s="307"/>
      <c r="E11" s="307"/>
      <c r="F11" s="307"/>
      <c r="G11" s="307"/>
    </row>
    <row r="12" spans="2:7" ht="17.25" thickBot="1">
      <c r="B12" s="97"/>
      <c r="C12" s="97"/>
      <c r="D12" s="97"/>
      <c r="E12" s="97"/>
      <c r="F12" s="97"/>
      <c r="G12" s="97"/>
    </row>
    <row r="13" spans="1:7" ht="17.25" thickBot="1">
      <c r="A13" s="167"/>
      <c r="B13" s="317" t="s">
        <v>201</v>
      </c>
      <c r="C13" s="317"/>
      <c r="D13" s="317"/>
      <c r="E13" s="317"/>
      <c r="F13" s="317"/>
      <c r="G13" s="317"/>
    </row>
    <row r="14" spans="1:7" ht="15.75" customHeight="1" thickBot="1">
      <c r="A14" s="223" t="s">
        <v>0</v>
      </c>
      <c r="B14" s="317" t="s">
        <v>21</v>
      </c>
      <c r="C14" s="317"/>
      <c r="D14" s="317"/>
      <c r="E14" s="317"/>
      <c r="F14" s="320" t="s">
        <v>61</v>
      </c>
      <c r="G14" s="17"/>
    </row>
    <row r="15" spans="1:7" ht="24.75" thickBot="1">
      <c r="A15" s="224"/>
      <c r="B15" s="269">
        <v>2019</v>
      </c>
      <c r="C15" s="269">
        <v>2021</v>
      </c>
      <c r="D15" s="27" t="s">
        <v>2</v>
      </c>
      <c r="E15" s="27" t="s">
        <v>3</v>
      </c>
      <c r="F15" s="321"/>
      <c r="G15" s="17"/>
    </row>
    <row r="16" spans="1:7" ht="16.5">
      <c r="A16" s="35" t="s">
        <v>4</v>
      </c>
      <c r="B16" s="5">
        <v>85744.44469</v>
      </c>
      <c r="C16" s="5">
        <v>154949.38690999994</v>
      </c>
      <c r="D16" s="5">
        <v>80.71070081589905</v>
      </c>
      <c r="E16" s="5">
        <v>80.71070081589907</v>
      </c>
      <c r="F16" s="5">
        <v>100.00000000000001</v>
      </c>
      <c r="G16" s="36"/>
    </row>
    <row r="17" spans="1:7" s="106" customFormat="1" ht="16.5">
      <c r="A17" s="37" t="s">
        <v>149</v>
      </c>
      <c r="B17" s="2">
        <v>36938.05734</v>
      </c>
      <c r="C17" s="2">
        <v>60547.27340999992</v>
      </c>
      <c r="D17" s="2">
        <v>63.91569500444096</v>
      </c>
      <c r="E17" s="2">
        <v>27.534397307436713</v>
      </c>
      <c r="F17" s="2">
        <v>39.07551660412049</v>
      </c>
      <c r="G17" s="36"/>
    </row>
    <row r="18" spans="1:7" s="106" customFormat="1" ht="16.5">
      <c r="A18" s="38" t="s">
        <v>150</v>
      </c>
      <c r="B18" s="5">
        <v>48806.38735</v>
      </c>
      <c r="C18" s="5">
        <v>94402.11350000004</v>
      </c>
      <c r="D18" s="5">
        <v>93.42163726035346</v>
      </c>
      <c r="E18" s="5">
        <v>53.17630350846236</v>
      </c>
      <c r="F18" s="5">
        <v>60.92448339587953</v>
      </c>
      <c r="G18" s="36"/>
    </row>
    <row r="19" spans="1:7" ht="16.5">
      <c r="A19" s="229" t="s">
        <v>73</v>
      </c>
      <c r="B19" s="11">
        <v>6009.553089999999</v>
      </c>
      <c r="C19" s="11">
        <v>10786.79407</v>
      </c>
      <c r="D19" s="11">
        <v>79.49411392919403</v>
      </c>
      <c r="E19" s="11">
        <v>5.571487455859807</v>
      </c>
      <c r="F19" s="11">
        <v>6.961495159877819</v>
      </c>
      <c r="G19" s="40"/>
    </row>
    <row r="20" spans="1:7" ht="16.5">
      <c r="A20" s="228" t="s">
        <v>74</v>
      </c>
      <c r="B20" s="9">
        <v>5371.87273</v>
      </c>
      <c r="C20" s="9">
        <v>6106.938089999996</v>
      </c>
      <c r="D20" s="9">
        <v>13.683595962631756</v>
      </c>
      <c r="E20" s="9">
        <v>0.8572746172157826</v>
      </c>
      <c r="F20" s="9">
        <v>3.941247017354848</v>
      </c>
      <c r="G20" s="40"/>
    </row>
    <row r="21" spans="1:7" ht="16.5">
      <c r="A21" s="229" t="s">
        <v>75</v>
      </c>
      <c r="B21" s="11">
        <v>1826.0044300000002</v>
      </c>
      <c r="C21" s="11">
        <v>5000.319279999999</v>
      </c>
      <c r="D21" s="11">
        <v>173.8393838398299</v>
      </c>
      <c r="E21" s="11">
        <v>3.70206473606121</v>
      </c>
      <c r="F21" s="11">
        <v>3.227066192204013</v>
      </c>
      <c r="G21" s="40"/>
    </row>
    <row r="22" spans="1:7" ht="16.5">
      <c r="A22" s="228" t="s">
        <v>76</v>
      </c>
      <c r="B22" s="9">
        <v>3839.89323</v>
      </c>
      <c r="C22" s="9">
        <v>2847.9189199999996</v>
      </c>
      <c r="D22" s="9">
        <v>-25.833382612047274</v>
      </c>
      <c r="E22" s="9">
        <v>-1.1568963022460277</v>
      </c>
      <c r="F22" s="9">
        <v>1.837967207740016</v>
      </c>
      <c r="G22" s="40"/>
    </row>
    <row r="23" spans="1:7" ht="16.5">
      <c r="A23" s="229" t="s">
        <v>77</v>
      </c>
      <c r="B23" s="11">
        <v>2732.5605599999985</v>
      </c>
      <c r="C23" s="11">
        <v>8846.078310000004</v>
      </c>
      <c r="D23" s="11">
        <v>223.7285365049699</v>
      </c>
      <c r="E23" s="11">
        <v>7.129928675965871</v>
      </c>
      <c r="F23" s="11">
        <v>5.709011494920027</v>
      </c>
      <c r="G23" s="40"/>
    </row>
    <row r="24" spans="1:7" ht="16.5">
      <c r="A24" s="228" t="s">
        <v>110</v>
      </c>
      <c r="B24" s="9">
        <v>9.507760000000001</v>
      </c>
      <c r="C24" s="9">
        <v>181.84700000000004</v>
      </c>
      <c r="D24" s="9" t="s">
        <v>105</v>
      </c>
      <c r="E24" s="9">
        <v>0.20099172677958835</v>
      </c>
      <c r="F24" s="9">
        <v>0.11735896709654178</v>
      </c>
      <c r="G24" s="40"/>
    </row>
    <row r="25" spans="1:7" ht="16.5">
      <c r="A25" s="229" t="s">
        <v>78</v>
      </c>
      <c r="B25" s="11">
        <v>1602.6902899999998</v>
      </c>
      <c r="C25" s="11">
        <v>4180.956089999999</v>
      </c>
      <c r="D25" s="11">
        <v>160.87111877367147</v>
      </c>
      <c r="E25" s="11">
        <v>3.0069187681154705</v>
      </c>
      <c r="F25" s="11">
        <v>2.698272108961906</v>
      </c>
      <c r="G25" s="40"/>
    </row>
    <row r="26" spans="1:7" ht="16.5">
      <c r="A26" s="228" t="s">
        <v>79</v>
      </c>
      <c r="B26" s="9">
        <v>218.61008999999996</v>
      </c>
      <c r="C26" s="9">
        <v>696.05097</v>
      </c>
      <c r="D26" s="9">
        <v>218.39837310345564</v>
      </c>
      <c r="E26" s="9">
        <v>0.5568184408052756</v>
      </c>
      <c r="F26" s="9">
        <v>0.44921182579721397</v>
      </c>
      <c r="G26" s="40"/>
    </row>
    <row r="27" spans="1:7" ht="16.5">
      <c r="A27" s="229" t="s">
        <v>190</v>
      </c>
      <c r="B27" s="11">
        <v>4269.0396900000005</v>
      </c>
      <c r="C27" s="11">
        <v>6768.225850000002</v>
      </c>
      <c r="D27" s="11">
        <v>58.542115826522114</v>
      </c>
      <c r="E27" s="11">
        <v>2.9146916386659742</v>
      </c>
      <c r="F27" s="11">
        <v>4.368023639829712</v>
      </c>
      <c r="G27" s="40"/>
    </row>
    <row r="28" spans="1:7" ht="16.5">
      <c r="A28" s="228" t="s">
        <v>184</v>
      </c>
      <c r="B28" s="9">
        <v>3.4454499999999997</v>
      </c>
      <c r="C28" s="9">
        <v>10030.6845</v>
      </c>
      <c r="D28" s="9" t="s">
        <v>105</v>
      </c>
      <c r="E28" s="9">
        <v>11.694330852864491</v>
      </c>
      <c r="F28" s="9">
        <v>6.473523193625912</v>
      </c>
      <c r="G28" s="40"/>
    </row>
    <row r="29" spans="1:7" ht="16.5">
      <c r="A29" s="229" t="s">
        <v>80</v>
      </c>
      <c r="B29" s="11">
        <v>384.12660999999997</v>
      </c>
      <c r="C29" s="11">
        <v>447.25467999999995</v>
      </c>
      <c r="D29" s="11">
        <v>16.43418298982202</v>
      </c>
      <c r="E29" s="11">
        <v>0.07362351022067128</v>
      </c>
      <c r="F29" s="11">
        <v>0.28864565966936107</v>
      </c>
      <c r="G29" s="40"/>
    </row>
    <row r="30" spans="1:7" ht="16.5">
      <c r="A30" s="228" t="s">
        <v>188</v>
      </c>
      <c r="B30" s="9">
        <v>4554.80783</v>
      </c>
      <c r="C30" s="9">
        <v>8512.56216</v>
      </c>
      <c r="D30" s="9">
        <v>86.89179604751843</v>
      </c>
      <c r="E30" s="9">
        <v>4.615755976155474</v>
      </c>
      <c r="F30" s="9">
        <v>5.493769500968981</v>
      </c>
      <c r="G30" s="40"/>
    </row>
    <row r="31" spans="1:7" ht="16.5">
      <c r="A31" s="229" t="s">
        <v>82</v>
      </c>
      <c r="B31" s="11">
        <v>1136.60715</v>
      </c>
      <c r="C31" s="11">
        <v>988.83989</v>
      </c>
      <c r="D31" s="11">
        <v>-13.000732926939628</v>
      </c>
      <c r="E31" s="11">
        <v>-0.1723344999600114</v>
      </c>
      <c r="F31" s="11">
        <v>0.6381696047460664</v>
      </c>
      <c r="G31" s="40"/>
    </row>
    <row r="32" spans="1:7" ht="16.5">
      <c r="A32" s="228" t="s">
        <v>83</v>
      </c>
      <c r="B32" s="9">
        <v>855.8</v>
      </c>
      <c r="C32" s="9">
        <v>2608.9501</v>
      </c>
      <c r="D32" s="9">
        <v>204.85511801822858</v>
      </c>
      <c r="E32" s="9">
        <v>2.044622373307483</v>
      </c>
      <c r="F32" s="9">
        <v>1.6837434158518936</v>
      </c>
      <c r="G32" s="40"/>
    </row>
    <row r="33" spans="1:7" ht="16.5">
      <c r="A33" s="229" t="s">
        <v>185</v>
      </c>
      <c r="B33" s="11">
        <v>6291.45464</v>
      </c>
      <c r="C33" s="11">
        <v>628.4598599999998</v>
      </c>
      <c r="D33" s="11">
        <v>-90.01089738445607</v>
      </c>
      <c r="E33" s="11">
        <v>-6.60450341765459</v>
      </c>
      <c r="F33" s="11">
        <v>0.4055904140911712</v>
      </c>
      <c r="G33" s="40"/>
    </row>
    <row r="34" spans="1:7" ht="16.5">
      <c r="A34" s="228" t="s">
        <v>84</v>
      </c>
      <c r="B34" s="9">
        <v>12.40869</v>
      </c>
      <c r="C34" s="9">
        <v>654.7442</v>
      </c>
      <c r="D34" s="9" t="s">
        <v>105</v>
      </c>
      <c r="E34" s="9">
        <v>0.7491278441679764</v>
      </c>
      <c r="F34" s="9">
        <v>0.4225535918901689</v>
      </c>
      <c r="G34" s="40"/>
    </row>
    <row r="35" spans="1:7" ht="16.5">
      <c r="A35" s="229" t="s">
        <v>191</v>
      </c>
      <c r="B35" s="11">
        <v>3566.9612099999995</v>
      </c>
      <c r="C35" s="11">
        <v>5130.170990000003</v>
      </c>
      <c r="D35" s="11">
        <v>43.82469244738447</v>
      </c>
      <c r="E35" s="11">
        <v>1.8231032758467607</v>
      </c>
      <c r="F35" s="11">
        <v>3.3108688535694477</v>
      </c>
      <c r="G35" s="40"/>
    </row>
    <row r="36" spans="1:7" ht="16.5">
      <c r="A36" s="228" t="s">
        <v>85</v>
      </c>
      <c r="B36" s="9">
        <v>0</v>
      </c>
      <c r="C36" s="9">
        <v>2913.5698399999997</v>
      </c>
      <c r="D36" s="9" t="s">
        <v>98</v>
      </c>
      <c r="E36" s="9">
        <v>3.3979692218355417</v>
      </c>
      <c r="F36" s="9">
        <v>1.8803364750918978</v>
      </c>
      <c r="G36" s="40"/>
    </row>
    <row r="37" spans="1:7" ht="16.5">
      <c r="A37" s="229" t="s">
        <v>86</v>
      </c>
      <c r="B37" s="11">
        <v>2131.848769999999</v>
      </c>
      <c r="C37" s="11">
        <v>1600.5407200000002</v>
      </c>
      <c r="D37" s="11">
        <v>-24.92240807494047</v>
      </c>
      <c r="E37" s="11">
        <v>-0.6196413679287179</v>
      </c>
      <c r="F37" s="11">
        <v>1.0329442096661219</v>
      </c>
      <c r="G37" s="40"/>
    </row>
    <row r="38" spans="1:7" ht="16.5">
      <c r="A38" s="228" t="s">
        <v>87</v>
      </c>
      <c r="B38" s="9">
        <v>1038.4720499999999</v>
      </c>
      <c r="C38" s="9">
        <v>2954.50656</v>
      </c>
      <c r="D38" s="9">
        <v>184.50515928666547</v>
      </c>
      <c r="E38" s="9">
        <v>2.234587344902892</v>
      </c>
      <c r="F38" s="9">
        <v>1.9067558890801428</v>
      </c>
      <c r="G38" s="40"/>
    </row>
    <row r="39" spans="1:7" ht="16.5">
      <c r="A39" s="229" t="s">
        <v>102</v>
      </c>
      <c r="B39" s="11">
        <v>59.81301000000003</v>
      </c>
      <c r="C39" s="11">
        <v>272.74568999999985</v>
      </c>
      <c r="D39" s="11">
        <v>355.9972654778613</v>
      </c>
      <c r="E39" s="11">
        <v>0.24833408248176952</v>
      </c>
      <c r="F39" s="11">
        <v>0.17602243896480865</v>
      </c>
      <c r="G39" s="40"/>
    </row>
    <row r="40" spans="1:7" ht="16.5">
      <c r="A40" s="228" t="s">
        <v>187</v>
      </c>
      <c r="B40" s="9">
        <v>106.67916000000002</v>
      </c>
      <c r="C40" s="9">
        <v>370.9622199999999</v>
      </c>
      <c r="D40" s="9">
        <v>247.73635262969808</v>
      </c>
      <c r="E40" s="9">
        <v>0.30822178737699846</v>
      </c>
      <c r="F40" s="9">
        <v>0.23940864007126905</v>
      </c>
      <c r="G40" s="40"/>
    </row>
    <row r="41" spans="1:7" ht="16.5">
      <c r="A41" s="229" t="s">
        <v>88</v>
      </c>
      <c r="B41" s="11">
        <v>776.0685100000001</v>
      </c>
      <c r="C41" s="11">
        <v>1827.4699699999994</v>
      </c>
      <c r="D41" s="11">
        <v>135.47791805133275</v>
      </c>
      <c r="E41" s="11">
        <v>1.2262035911495262</v>
      </c>
      <c r="F41" s="11">
        <v>1.1793979998523378</v>
      </c>
      <c r="G41" s="40"/>
    </row>
    <row r="42" spans="1:7" ht="16.5">
      <c r="A42" s="228" t="s">
        <v>89</v>
      </c>
      <c r="B42" s="9">
        <v>0</v>
      </c>
      <c r="C42" s="9">
        <v>929.1638</v>
      </c>
      <c r="D42" s="9" t="s">
        <v>98</v>
      </c>
      <c r="E42" s="9">
        <v>1.083643148380392</v>
      </c>
      <c r="F42" s="9">
        <v>0.5996563255456383</v>
      </c>
      <c r="G42" s="40"/>
    </row>
    <row r="43" spans="1:7" ht="16.5">
      <c r="A43" s="229" t="s">
        <v>103</v>
      </c>
      <c r="B43" s="11">
        <v>0</v>
      </c>
      <c r="C43" s="11">
        <v>19.614099999999997</v>
      </c>
      <c r="D43" s="11" t="s">
        <v>98</v>
      </c>
      <c r="E43" s="11">
        <v>0.022875067966108716</v>
      </c>
      <c r="F43" s="11">
        <v>0.012658391485855026</v>
      </c>
      <c r="G43" s="40"/>
    </row>
    <row r="44" spans="1:7" ht="16.5">
      <c r="A44" s="228" t="s">
        <v>91</v>
      </c>
      <c r="B44" s="9">
        <v>297.87811999999997</v>
      </c>
      <c r="C44" s="9">
        <v>5107.017499999998</v>
      </c>
      <c r="D44" s="9" t="s">
        <v>105</v>
      </c>
      <c r="E44" s="9">
        <v>5.60868916626253</v>
      </c>
      <c r="F44" s="9">
        <v>3.2959262387829473</v>
      </c>
      <c r="G44" s="40"/>
    </row>
    <row r="45" spans="1:7" ht="16.5">
      <c r="A45" s="229" t="s">
        <v>197</v>
      </c>
      <c r="B45" s="11">
        <v>1527.4899</v>
      </c>
      <c r="C45" s="11">
        <v>415.29867999999993</v>
      </c>
      <c r="D45" s="11">
        <v>-72.81169060430449</v>
      </c>
      <c r="E45" s="11">
        <v>-1.2971000325688855</v>
      </c>
      <c r="F45" s="11">
        <v>0.26802215115650635</v>
      </c>
      <c r="G45" s="40"/>
    </row>
    <row r="46" spans="1:7" ht="16.5">
      <c r="A46" s="228" t="s">
        <v>104</v>
      </c>
      <c r="B46" s="9">
        <v>5.97288</v>
      </c>
      <c r="C46" s="9">
        <v>16.47178</v>
      </c>
      <c r="D46" s="9">
        <v>175.77617497756526</v>
      </c>
      <c r="E46" s="9">
        <v>0.012244408413813473</v>
      </c>
      <c r="F46" s="9">
        <v>0.0106304260561982</v>
      </c>
      <c r="G46" s="40"/>
    </row>
    <row r="47" spans="1:7" ht="16.5">
      <c r="A47" s="253" t="s">
        <v>183</v>
      </c>
      <c r="B47" s="230">
        <v>176.82150000001275</v>
      </c>
      <c r="C47" s="230">
        <v>3557.957680000007</v>
      </c>
      <c r="D47" s="230" t="s">
        <v>105</v>
      </c>
      <c r="E47" s="230">
        <v>3.943271418019133</v>
      </c>
      <c r="F47" s="230">
        <v>2.2962063619306825</v>
      </c>
      <c r="G47" s="40"/>
    </row>
    <row r="48" spans="1:7" ht="16.5">
      <c r="A48" s="309" t="s">
        <v>50</v>
      </c>
      <c r="B48" s="309"/>
      <c r="C48" s="309"/>
      <c r="D48" s="309"/>
      <c r="E48" s="309"/>
      <c r="F48" s="132"/>
      <c r="G48" s="132"/>
    </row>
    <row r="49" spans="1:7" ht="16.5">
      <c r="A49" s="254" t="s">
        <v>159</v>
      </c>
      <c r="B49" s="254"/>
      <c r="C49" s="254"/>
      <c r="D49" s="254"/>
      <c r="E49" s="254"/>
      <c r="F49" s="132"/>
      <c r="G49" s="132"/>
    </row>
    <row r="50" spans="1:6" ht="16.5">
      <c r="A50" s="225" t="s">
        <v>46</v>
      </c>
      <c r="B50" s="132"/>
      <c r="C50" s="132"/>
      <c r="D50" s="132"/>
      <c r="E50" s="133"/>
      <c r="F50" s="54"/>
    </row>
    <row r="51" spans="1:6" ht="16.5">
      <c r="A51" s="125" t="s">
        <v>37</v>
      </c>
      <c r="B51" s="134"/>
      <c r="C51" s="135"/>
      <c r="D51" s="135"/>
      <c r="E51" s="135"/>
      <c r="F51" s="135"/>
    </row>
    <row r="52" spans="1:6" ht="16.5">
      <c r="A52" s="329" t="s">
        <v>38</v>
      </c>
      <c r="B52" s="329"/>
      <c r="C52" s="329"/>
      <c r="D52" s="329"/>
      <c r="E52" s="329"/>
      <c r="F52" s="329"/>
    </row>
  </sheetData>
  <sheetProtection/>
  <mergeCells count="7">
    <mergeCell ref="A48:E48"/>
    <mergeCell ref="A52:F52"/>
    <mergeCell ref="A6:G7"/>
    <mergeCell ref="A8:G11"/>
    <mergeCell ref="B13:G13"/>
    <mergeCell ref="B14:E14"/>
    <mergeCell ref="F14:F1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LENOVO</cp:lastModifiedBy>
  <dcterms:created xsi:type="dcterms:W3CDTF">2016-02-24T02:07:01Z</dcterms:created>
  <dcterms:modified xsi:type="dcterms:W3CDTF">2022-01-20T12:58:21Z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