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15" windowWidth="14715" windowHeight="7425" activeTab="0"/>
  </bookViews>
  <sheets>
    <sheet name="Hoja1" sheetId="1" r:id="rId1"/>
    <sheet name="Hoja2" sheetId="2" r:id="rId2"/>
    <sheet name="Hoja3" sheetId="3" r:id="rId3"/>
  </sheets>
  <externalReferences>
    <externalReference r:id="rId6"/>
  </externalReferences>
  <definedNames/>
  <calcPr fullCalcOnLoad="1"/>
</workbook>
</file>

<file path=xl/sharedStrings.xml><?xml version="1.0" encoding="utf-8"?>
<sst xmlns="http://schemas.openxmlformats.org/spreadsheetml/2006/main" count="2365" uniqueCount="178">
  <si>
    <t>SACRIFICIO DE GANADO VACUNO Y PORCINO EN 63 MUNICIPIOS*</t>
  </si>
  <si>
    <t>MOVIMIENTO POR CIUDADES SEGÚN MESES</t>
  </si>
  <si>
    <t>DICIEMBRE DE 2008</t>
  </si>
  <si>
    <t>MUNICIPIO</t>
  </si>
  <si>
    <t>P E R I O D O S</t>
  </si>
  <si>
    <t>Carácter de la Información</t>
  </si>
  <si>
    <t>V    A    C    U    N   O</t>
  </si>
  <si>
    <t>P    O    R    C   I    N    O</t>
  </si>
  <si>
    <t>T   o  t   a   l</t>
  </si>
  <si>
    <t>M  a  c  h  o  s</t>
  </si>
  <si>
    <t>H  e  m  b  r  a  s</t>
  </si>
  <si>
    <t>T    o    t    a    l</t>
  </si>
  <si>
    <t>M a c h o s</t>
  </si>
  <si>
    <t>H e m b r a s</t>
  </si>
  <si>
    <t>Cabezas</t>
  </si>
  <si>
    <t>K i l o s</t>
  </si>
  <si>
    <t>nom_ciudad</t>
  </si>
  <si>
    <t>nombre_mes</t>
  </si>
  <si>
    <t>estaPo</t>
  </si>
  <si>
    <t>TO_VA_CA</t>
  </si>
  <si>
    <t>TO_VA_KI</t>
  </si>
  <si>
    <t>VA_CA_M</t>
  </si>
  <si>
    <t>VA_KI_M</t>
  </si>
  <si>
    <t>VA_CA_H</t>
  </si>
  <si>
    <t>VA_KI_H</t>
  </si>
  <si>
    <t>TO_PO_CA</t>
  </si>
  <si>
    <t>TO_PO_KI</t>
  </si>
  <si>
    <t>PO_CA_M</t>
  </si>
  <si>
    <t>PO_KI_M</t>
  </si>
  <si>
    <t>PO_CA_H</t>
  </si>
  <si>
    <t>PO_KI_H</t>
  </si>
  <si>
    <t>ACACIAS</t>
  </si>
  <si>
    <t>ENERO</t>
  </si>
  <si>
    <t>P</t>
  </si>
  <si>
    <t>FEBRERO</t>
  </si>
  <si>
    <t>MARZO</t>
  </si>
  <si>
    <t>ABRIL</t>
  </si>
  <si>
    <t>MAYO</t>
  </si>
  <si>
    <t>JUNIO</t>
  </si>
  <si>
    <t>JULIO</t>
  </si>
  <si>
    <t>AGOSTO</t>
  </si>
  <si>
    <t>SEPTIEMBRE</t>
  </si>
  <si>
    <t>OCTUBRE</t>
  </si>
  <si>
    <t>NOVIEMBRE</t>
  </si>
  <si>
    <t>DICIEMBRE</t>
  </si>
  <si>
    <t>Total ACACIAS</t>
  </si>
  <si>
    <t>AGUACHICA</t>
  </si>
  <si>
    <t>Total AGUACHICA</t>
  </si>
  <si>
    <t>ANDES</t>
  </si>
  <si>
    <t>Total ANDES</t>
  </si>
  <si>
    <t>ARAUCA</t>
  </si>
  <si>
    <t>Total ARAUCA</t>
  </si>
  <si>
    <t>ARMENIA</t>
  </si>
  <si>
    <t>Total ARMENIA</t>
  </si>
  <si>
    <t>BARRANCABERMEJA</t>
  </si>
  <si>
    <t>Total BARRANCABERMEJA</t>
  </si>
  <si>
    <t>BOGOTA D.C.</t>
  </si>
  <si>
    <t>Total BOGOTA D.C.</t>
  </si>
  <si>
    <t>BUCARAMANGA</t>
  </si>
  <si>
    <t>Total BUCARAMANGA</t>
  </si>
  <si>
    <t>BUGA</t>
  </si>
  <si>
    <t>Total BUGA</t>
  </si>
  <si>
    <t>CANDELARIA</t>
  </si>
  <si>
    <t>Total CANDELARIA</t>
  </si>
  <si>
    <t>CAQUEZA</t>
  </si>
  <si>
    <t>Total CAQUEZA</t>
  </si>
  <si>
    <t>CARTAGO</t>
  </si>
  <si>
    <t>Total CARTAGO</t>
  </si>
  <si>
    <t>CHIA</t>
  </si>
  <si>
    <t>Total CHIA</t>
  </si>
  <si>
    <t>CHINCHINA</t>
  </si>
  <si>
    <t>Total CHINCHINA</t>
  </si>
  <si>
    <t>CHIPAQUE</t>
  </si>
  <si>
    <t>Total CHIPAQUE</t>
  </si>
  <si>
    <t>COPACABANA</t>
  </si>
  <si>
    <t>Total COPACABANA</t>
  </si>
  <si>
    <t>CUCUTA</t>
  </si>
  <si>
    <t>Total CUCUTA</t>
  </si>
  <si>
    <t>DUITAMA</t>
  </si>
  <si>
    <t>Total DUITAMA</t>
  </si>
  <si>
    <t>ENVIGADO</t>
  </si>
  <si>
    <t>Total ENVIGADO</t>
  </si>
  <si>
    <t>ESPINAL</t>
  </si>
  <si>
    <t>Total ESPINAL</t>
  </si>
  <si>
    <t>FACATATIVA</t>
  </si>
  <si>
    <t>Total FACATATIVA</t>
  </si>
  <si>
    <t>FLORENCIA</t>
  </si>
  <si>
    <t>Total FLORENCIA</t>
  </si>
  <si>
    <t>FUNZA</t>
  </si>
  <si>
    <t>Total FUNZA</t>
  </si>
  <si>
    <t>FUSAGASUGA</t>
  </si>
  <si>
    <t>Total FUSAGASUGA</t>
  </si>
  <si>
    <t>GALAPA</t>
  </si>
  <si>
    <t>Total GALAPA</t>
  </si>
  <si>
    <t>GENOVA</t>
  </si>
  <si>
    <t>Total GENOVA</t>
  </si>
  <si>
    <t>GIRARDOT</t>
  </si>
  <si>
    <t>Total GIRARDOT</t>
  </si>
  <si>
    <t>IBAGUE</t>
  </si>
  <si>
    <t>Total IBAGUE</t>
  </si>
  <si>
    <t>LA CEJA</t>
  </si>
  <si>
    <t>Total LA CEJA</t>
  </si>
  <si>
    <t>LA DORADA</t>
  </si>
  <si>
    <t>Total LA DORADA</t>
  </si>
  <si>
    <t>MADRID</t>
  </si>
  <si>
    <t>Total MADRID</t>
  </si>
  <si>
    <t>MAICAO</t>
  </si>
  <si>
    <t>Total MAICAO</t>
  </si>
  <si>
    <t>MALAMBO</t>
  </si>
  <si>
    <t>Total MALAMBO</t>
  </si>
  <si>
    <t>MANIZALES</t>
  </si>
  <si>
    <t>Total MANIZALES</t>
  </si>
  <si>
    <t>MEDELLIN</t>
  </si>
  <si>
    <t>Total MEDELLIN</t>
  </si>
  <si>
    <t>MONTERIA</t>
  </si>
  <si>
    <t>Total MONTERIA</t>
  </si>
  <si>
    <t>NEIVA</t>
  </si>
  <si>
    <t>Total NEIVA</t>
  </si>
  <si>
    <t>PASTO</t>
  </si>
  <si>
    <t>Total PASTO</t>
  </si>
  <si>
    <t>PEREIRA</t>
  </si>
  <si>
    <t>Total PEREIRA</t>
  </si>
  <si>
    <t>PIEDECUESTA</t>
  </si>
  <si>
    <t>Total PIEDECUESTA</t>
  </si>
  <si>
    <t>PITALITO</t>
  </si>
  <si>
    <t>Total PITALITO</t>
  </si>
  <si>
    <t>POPAYAN</t>
  </si>
  <si>
    <t>Total POPAYAN</t>
  </si>
  <si>
    <t>RIOHACHA</t>
  </si>
  <si>
    <t>Total RIOHACHA</t>
  </si>
  <si>
    <t>RIONEGRO</t>
  </si>
  <si>
    <t>Total RIONEGRO</t>
  </si>
  <si>
    <t>S ROSA DE CABAL</t>
  </si>
  <si>
    <t>Total S ROSA DE CABAL</t>
  </si>
  <si>
    <t>SABANAGRANDE</t>
  </si>
  <si>
    <t>Total SABANAGRANDE</t>
  </si>
  <si>
    <t>SABANALARGA</t>
  </si>
  <si>
    <t>Total SABANALARGA</t>
  </si>
  <si>
    <t>SAN CAYETANO</t>
  </si>
  <si>
    <t>Total SAN CAYETANO</t>
  </si>
  <si>
    <t>SAN GIL</t>
  </si>
  <si>
    <t>Total SAN GIL</t>
  </si>
  <si>
    <t>SANTA MARTA</t>
  </si>
  <si>
    <t>Total SANTA MARTA</t>
  </si>
  <si>
    <t>SANTA ROSA</t>
  </si>
  <si>
    <t>Total SANTA ROSA</t>
  </si>
  <si>
    <t>SOGAMOSO</t>
  </si>
  <si>
    <t>Total SOGAMOSO</t>
  </si>
  <si>
    <t>SOLEDAD</t>
  </si>
  <si>
    <t>Total SOLEDAD</t>
  </si>
  <si>
    <t>STA.ROSA D.OSOS</t>
  </si>
  <si>
    <t>Total STA.ROSA D.OSOS</t>
  </si>
  <si>
    <t>TULUA</t>
  </si>
  <si>
    <t>Total TULUA</t>
  </si>
  <si>
    <t>TUNJA</t>
  </si>
  <si>
    <t>Total TUNJA</t>
  </si>
  <si>
    <t>TURBACO</t>
  </si>
  <si>
    <t>Total TURBACO</t>
  </si>
  <si>
    <t>VALLEDUPAR</t>
  </si>
  <si>
    <t>Total VALLEDUPAR</t>
  </si>
  <si>
    <t>VILLA ROSARIO</t>
  </si>
  <si>
    <t>Total VILLA ROSARIO</t>
  </si>
  <si>
    <t>VILLAVICENCIO</t>
  </si>
  <si>
    <t>Total VILLAVICENCIO</t>
  </si>
  <si>
    <t>YOPAL</t>
  </si>
  <si>
    <t>Total YOPAL</t>
  </si>
  <si>
    <t>ZIPAQUIRA</t>
  </si>
  <si>
    <t>Total ZIPAQUIRA</t>
  </si>
  <si>
    <t>Totales</t>
  </si>
  <si>
    <t>Total General</t>
  </si>
  <si>
    <t>Fuente: DANE</t>
  </si>
  <si>
    <t>* P = Provisional</t>
  </si>
  <si>
    <t xml:space="preserve">  D = Definitiva</t>
  </si>
  <si>
    <t>*Notas:</t>
  </si>
  <si>
    <t>Cifras actualizadas por inclusión de nuevas fuentes con información histórica</t>
  </si>
  <si>
    <t>Se excluye el municipio de Cartagena, porque desde Junio de 2002, no tiene sacrificio de ganado.</t>
  </si>
  <si>
    <t>A partir de Enero de 2008, los resultados de sacrificio de ganado que se han presentado para Cali, se publicaran para Candelaria, que es el municipio que principalmente lo surte de carne, debido al cierre del matadero de Cali desde 1987.</t>
  </si>
  <si>
    <r>
      <t>R</t>
    </r>
    <r>
      <rPr>
        <sz val="10"/>
        <rFont val="Arial"/>
        <family val="2"/>
      </rPr>
      <t xml:space="preserve"> Resultados revisados por actualización de información  en esa ciudad</t>
    </r>
  </si>
</sst>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Red]#,##0"/>
  </numFmts>
  <fonts count="12">
    <font>
      <sz val="10"/>
      <name val="Arial"/>
      <family val="0"/>
    </font>
    <font>
      <b/>
      <sz val="11"/>
      <name val="Arial"/>
      <family val="2"/>
    </font>
    <font>
      <sz val="11"/>
      <name val="Arial"/>
      <family val="2"/>
    </font>
    <font>
      <b/>
      <sz val="9"/>
      <name val="Tahoma"/>
      <family val="2"/>
    </font>
    <font>
      <b/>
      <sz val="6"/>
      <name val="Tahoma"/>
      <family val="2"/>
    </font>
    <font>
      <b/>
      <sz val="7"/>
      <name val="Tahoma"/>
      <family val="2"/>
    </font>
    <font>
      <b/>
      <sz val="10"/>
      <name val="Tahoma"/>
      <family val="2"/>
    </font>
    <font>
      <sz val="9"/>
      <name val="Tahoma"/>
      <family val="2"/>
    </font>
    <font>
      <sz val="6"/>
      <name val="Tahoma"/>
      <family val="2"/>
    </font>
    <font>
      <sz val="7"/>
      <name val="Tahoma"/>
      <family val="2"/>
    </font>
    <font>
      <b/>
      <sz val="10"/>
      <name val="Arial"/>
      <family val="0"/>
    </font>
    <font>
      <vertAlign val="superscript"/>
      <sz val="10"/>
      <name val="Arial"/>
      <family val="2"/>
    </font>
  </fonts>
  <fills count="5">
    <fill>
      <patternFill/>
    </fill>
    <fill>
      <patternFill patternType="gray125"/>
    </fill>
    <fill>
      <patternFill patternType="solid">
        <fgColor indexed="65"/>
        <bgColor indexed="64"/>
      </patternFill>
    </fill>
    <fill>
      <patternFill patternType="solid">
        <fgColor indexed="9"/>
        <bgColor indexed="64"/>
      </patternFill>
    </fill>
    <fill>
      <patternFill patternType="solid">
        <fgColor indexed="22"/>
        <bgColor indexed="64"/>
      </patternFill>
    </fill>
  </fills>
  <borders count="11">
    <border>
      <left/>
      <right/>
      <top/>
      <bottom/>
      <diagonal/>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1">
    <xf numFmtId="0" fontId="0" fillId="0" borderId="0" xfId="0" applyAlignment="1">
      <alignment/>
    </xf>
    <xf numFmtId="3" fontId="0" fillId="2" borderId="0" xfId="0" applyNumberFormat="1" applyFill="1" applyAlignment="1">
      <alignment/>
    </xf>
    <xf numFmtId="3" fontId="0" fillId="2" borderId="0" xfId="0" applyNumberFormat="1" applyFill="1" applyAlignment="1">
      <alignment horizontal="center" vertical="center"/>
    </xf>
    <xf numFmtId="3" fontId="0" fillId="3" borderId="0" xfId="0" applyNumberFormat="1" applyFill="1" applyAlignment="1">
      <alignment/>
    </xf>
    <xf numFmtId="3" fontId="1" fillId="2" borderId="0" xfId="0" applyNumberFormat="1" applyFont="1" applyFill="1" applyAlignment="1">
      <alignment/>
    </xf>
    <xf numFmtId="3" fontId="1" fillId="2" borderId="0" xfId="0" applyNumberFormat="1" applyFont="1" applyFill="1" applyAlignment="1">
      <alignment horizontal="center" vertical="center"/>
    </xf>
    <xf numFmtId="3" fontId="2" fillId="3" borderId="0" xfId="0" applyNumberFormat="1" applyFont="1" applyFill="1" applyAlignment="1">
      <alignment/>
    </xf>
    <xf numFmtId="3" fontId="1" fillId="2" borderId="0" xfId="0" applyNumberFormat="1" applyFont="1" applyFill="1" applyAlignment="1">
      <alignment horizontal="left" vertical="center"/>
    </xf>
    <xf numFmtId="3" fontId="1" fillId="2" borderId="0" xfId="0" applyNumberFormat="1" applyFont="1" applyFill="1" applyBorder="1" applyAlignment="1">
      <alignment horizontal="left" vertical="center"/>
    </xf>
    <xf numFmtId="0" fontId="0" fillId="2" borderId="0" xfId="0" applyFill="1" applyAlignment="1">
      <alignment/>
    </xf>
    <xf numFmtId="3" fontId="3" fillId="0" borderId="1" xfId="0" applyNumberFormat="1" applyFont="1" applyFill="1" applyBorder="1" applyAlignment="1">
      <alignment horizontal="center" vertical="center" wrapText="1"/>
    </xf>
    <xf numFmtId="3" fontId="4" fillId="0" borderId="2" xfId="0" applyNumberFormat="1" applyFont="1" applyFill="1" applyBorder="1" applyAlignment="1">
      <alignment horizontal="center" vertical="center" wrapText="1"/>
    </xf>
    <xf numFmtId="3" fontId="5" fillId="0" borderId="2" xfId="0" applyNumberFormat="1" applyFont="1" applyFill="1" applyBorder="1" applyAlignment="1">
      <alignment horizontal="center" vertical="center" wrapText="1"/>
    </xf>
    <xf numFmtId="3" fontId="6" fillId="0" borderId="2" xfId="0" applyNumberFormat="1" applyFont="1" applyFill="1" applyBorder="1" applyAlignment="1">
      <alignment horizontal="center"/>
    </xf>
    <xf numFmtId="3" fontId="6" fillId="0" borderId="3" xfId="0" applyNumberFormat="1" applyFont="1" applyFill="1" applyBorder="1" applyAlignment="1">
      <alignment horizontal="center"/>
    </xf>
    <xf numFmtId="0" fontId="0" fillId="0" borderId="0" xfId="0" applyFill="1" applyAlignment="1">
      <alignment/>
    </xf>
    <xf numFmtId="3" fontId="7" fillId="0" borderId="4" xfId="0" applyNumberFormat="1" applyFont="1" applyFill="1" applyBorder="1" applyAlignment="1">
      <alignment horizontal="center" vertical="center" wrapText="1"/>
    </xf>
    <xf numFmtId="3" fontId="8" fillId="0" borderId="5" xfId="0" applyNumberFormat="1" applyFont="1" applyFill="1" applyBorder="1" applyAlignment="1">
      <alignment horizontal="center" vertical="center" wrapText="1"/>
    </xf>
    <xf numFmtId="3" fontId="9" fillId="0" borderId="5" xfId="0" applyNumberFormat="1" applyFont="1" applyFill="1" applyBorder="1" applyAlignment="1">
      <alignment horizontal="center" vertical="center" wrapText="1"/>
    </xf>
    <xf numFmtId="3" fontId="6" fillId="0" borderId="5" xfId="0" applyNumberFormat="1" applyFont="1" applyFill="1" applyBorder="1" applyAlignment="1">
      <alignment horizontal="center"/>
    </xf>
    <xf numFmtId="3" fontId="6" fillId="0" borderId="6" xfId="0" applyNumberFormat="1" applyFont="1" applyFill="1" applyBorder="1" applyAlignment="1">
      <alignment horizontal="center"/>
    </xf>
    <xf numFmtId="3" fontId="7" fillId="0" borderId="7" xfId="0" applyNumberFormat="1" applyFont="1" applyFill="1" applyBorder="1" applyAlignment="1">
      <alignment horizontal="center" vertical="center" wrapText="1"/>
    </xf>
    <xf numFmtId="3" fontId="8" fillId="0" borderId="8" xfId="0" applyNumberFormat="1" applyFont="1" applyFill="1" applyBorder="1" applyAlignment="1">
      <alignment horizontal="center" vertical="center" wrapText="1"/>
    </xf>
    <xf numFmtId="3" fontId="9" fillId="0" borderId="8" xfId="0" applyNumberFormat="1" applyFont="1" applyFill="1" applyBorder="1" applyAlignment="1">
      <alignment horizontal="center" vertical="center" wrapText="1"/>
    </xf>
    <xf numFmtId="3" fontId="6" fillId="0" borderId="8" xfId="0" applyNumberFormat="1" applyFont="1" applyFill="1" applyBorder="1" applyAlignment="1" quotePrefix="1">
      <alignment horizontal="center"/>
    </xf>
    <xf numFmtId="3" fontId="6" fillId="0" borderId="8" xfId="0" applyNumberFormat="1" applyFont="1" applyFill="1" applyBorder="1" applyAlignment="1">
      <alignment horizontal="center"/>
    </xf>
    <xf numFmtId="3" fontId="6" fillId="0" borderId="9" xfId="0" applyNumberFormat="1" applyFont="1" applyFill="1" applyBorder="1" applyAlignment="1">
      <alignment horizontal="center"/>
    </xf>
    <xf numFmtId="3" fontId="7" fillId="0" borderId="0" xfId="0" applyNumberFormat="1" applyFont="1" applyFill="1" applyBorder="1" applyAlignment="1">
      <alignment horizontal="center" vertical="center" wrapText="1"/>
    </xf>
    <xf numFmtId="3" fontId="8" fillId="0" borderId="0" xfId="0" applyNumberFormat="1" applyFont="1" applyFill="1" applyBorder="1" applyAlignment="1">
      <alignment horizontal="center" vertical="center" wrapText="1"/>
    </xf>
    <xf numFmtId="3" fontId="9" fillId="0" borderId="0" xfId="0" applyNumberFormat="1" applyFont="1" applyFill="1" applyBorder="1" applyAlignment="1">
      <alignment horizontal="center" vertical="center" wrapText="1"/>
    </xf>
    <xf numFmtId="3" fontId="6" fillId="0" borderId="0" xfId="0" applyNumberFormat="1" applyFont="1" applyFill="1" applyBorder="1" applyAlignment="1" quotePrefix="1">
      <alignment horizontal="center"/>
    </xf>
    <xf numFmtId="3" fontId="6" fillId="0" borderId="0" xfId="0" applyNumberFormat="1" applyFont="1" applyFill="1" applyBorder="1" applyAlignment="1">
      <alignment horizontal="center"/>
    </xf>
    <xf numFmtId="0" fontId="0" fillId="0" borderId="0" xfId="0" applyFont="1" applyFill="1" applyAlignment="1">
      <alignment/>
    </xf>
    <xf numFmtId="164" fontId="0" fillId="0" borderId="0" xfId="0" applyNumberFormat="1" applyFont="1" applyFill="1" applyAlignment="1">
      <alignment/>
    </xf>
    <xf numFmtId="0" fontId="0" fillId="0" borderId="0" xfId="0" applyBorder="1" applyAlignment="1">
      <alignment/>
    </xf>
    <xf numFmtId="164" fontId="0" fillId="0" borderId="0" xfId="0" applyNumberFormat="1" applyBorder="1" applyAlignment="1">
      <alignment/>
    </xf>
    <xf numFmtId="0" fontId="0" fillId="4" borderId="0" xfId="0" applyFill="1" applyBorder="1" applyAlignment="1">
      <alignment/>
    </xf>
    <xf numFmtId="164" fontId="0" fillId="4" borderId="0" xfId="0" applyNumberFormat="1" applyFill="1" applyBorder="1" applyAlignment="1">
      <alignment/>
    </xf>
    <xf numFmtId="0" fontId="10" fillId="4" borderId="0" xfId="0" applyNumberFormat="1" applyFont="1" applyFill="1" applyBorder="1" applyAlignment="1">
      <alignment/>
    </xf>
    <xf numFmtId="0" fontId="10" fillId="4" borderId="0" xfId="0" applyFont="1" applyFill="1" applyBorder="1" applyAlignment="1">
      <alignment/>
    </xf>
    <xf numFmtId="0" fontId="10" fillId="0" borderId="0" xfId="0" applyFont="1" applyBorder="1" applyAlignment="1">
      <alignment/>
    </xf>
    <xf numFmtId="0" fontId="10" fillId="0" borderId="0" xfId="0" applyNumberFormat="1" applyFont="1" applyBorder="1" applyAlignment="1">
      <alignment horizontal="center"/>
    </xf>
    <xf numFmtId="0" fontId="10" fillId="0" borderId="0" xfId="0" applyFont="1" applyBorder="1" applyAlignment="1">
      <alignment horizontal="center"/>
    </xf>
    <xf numFmtId="164" fontId="10" fillId="0" borderId="0" xfId="0" applyNumberFormat="1" applyFont="1" applyBorder="1" applyAlignment="1">
      <alignment horizontal="center"/>
    </xf>
    <xf numFmtId="0" fontId="0" fillId="0" borderId="0" xfId="0" applyFont="1" applyBorder="1" applyAlignment="1">
      <alignment horizontal="left"/>
    </xf>
    <xf numFmtId="0" fontId="0" fillId="4" borderId="0" xfId="0" applyFill="1" applyAlignment="1">
      <alignment/>
    </xf>
    <xf numFmtId="0" fontId="0" fillId="0" borderId="0" xfId="0" applyNumberFormat="1" applyFont="1" applyAlignment="1">
      <alignment/>
    </xf>
    <xf numFmtId="0" fontId="0" fillId="0" borderId="0" xfId="0" applyFont="1" applyAlignment="1">
      <alignment/>
    </xf>
    <xf numFmtId="164" fontId="0" fillId="4" borderId="0" xfId="0" applyNumberFormat="1" applyFont="1" applyFill="1" applyBorder="1" applyAlignment="1">
      <alignment/>
    </xf>
    <xf numFmtId="0" fontId="10" fillId="0" borderId="0" xfId="0" applyFont="1" applyBorder="1" applyAlignment="1">
      <alignment/>
    </xf>
    <xf numFmtId="0" fontId="10" fillId="0" borderId="10" xfId="0" applyNumberFormat="1" applyFont="1" applyBorder="1" applyAlignment="1">
      <alignment/>
    </xf>
    <xf numFmtId="0" fontId="0" fillId="0" borderId="10" xfId="0" applyBorder="1" applyAlignment="1">
      <alignment/>
    </xf>
    <xf numFmtId="164" fontId="0" fillId="0" borderId="10" xfId="0" applyNumberFormat="1" applyBorder="1" applyAlignment="1">
      <alignment/>
    </xf>
    <xf numFmtId="164" fontId="10" fillId="0" borderId="10" xfId="0" applyNumberFormat="1" applyFont="1" applyBorder="1" applyAlignment="1">
      <alignment/>
    </xf>
    <xf numFmtId="164" fontId="0" fillId="0" borderId="0" xfId="0" applyNumberFormat="1" applyAlignment="1">
      <alignment/>
    </xf>
    <xf numFmtId="0" fontId="0" fillId="0" borderId="0" xfId="0" applyFont="1" applyAlignment="1">
      <alignment/>
    </xf>
    <xf numFmtId="0" fontId="10" fillId="0" borderId="0" xfId="0" applyFont="1" applyAlignment="1">
      <alignment/>
    </xf>
    <xf numFmtId="1" fontId="0" fillId="0" borderId="0" xfId="0" applyNumberFormat="1" applyFont="1" applyAlignment="1">
      <alignment/>
    </xf>
    <xf numFmtId="0" fontId="0" fillId="0" borderId="0" xfId="0" applyFont="1" applyAlignment="1">
      <alignment horizontal="left"/>
    </xf>
    <xf numFmtId="0" fontId="0" fillId="0" borderId="0" xfId="0" applyFont="1" applyAlignment="1">
      <alignment horizontal="left" wrapText="1"/>
    </xf>
    <xf numFmtId="0" fontId="11"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0</xdr:colOff>
      <xdr:row>1</xdr:row>
      <xdr:rowOff>0</xdr:rowOff>
    </xdr:from>
    <xdr:to>
      <xdr:col>15</xdr:col>
      <xdr:colOff>9525</xdr:colOff>
      <xdr:row>6</xdr:row>
      <xdr:rowOff>9525</xdr:rowOff>
    </xdr:to>
    <xdr:pic>
      <xdr:nvPicPr>
        <xdr:cNvPr id="1" name="1 Imagen" descr="esag.JPG"/>
        <xdr:cNvPicPr preferRelativeResize="1">
          <a:picLocks noChangeAspect="1"/>
        </xdr:cNvPicPr>
      </xdr:nvPicPr>
      <xdr:blipFill>
        <a:blip r:embed="rId1"/>
        <a:stretch>
          <a:fillRect/>
        </a:stretch>
      </xdr:blipFill>
      <xdr:spPr>
        <a:xfrm>
          <a:off x="12096750" y="161925"/>
          <a:ext cx="771525" cy="981075"/>
        </a:xfrm>
        <a:prstGeom prst="rect">
          <a:avLst/>
        </a:prstGeom>
        <a:noFill/>
        <a:ln w="9525" cmpd="sng">
          <a:noFill/>
        </a:ln>
      </xdr:spPr>
    </xdr:pic>
    <xdr:clientData/>
  </xdr:twoCellAnchor>
  <xdr:twoCellAnchor editAs="oneCell">
    <xdr:from>
      <xdr:col>0</xdr:col>
      <xdr:colOff>0</xdr:colOff>
      <xdr:row>0</xdr:row>
      <xdr:rowOff>0</xdr:rowOff>
    </xdr:from>
    <xdr:to>
      <xdr:col>5</xdr:col>
      <xdr:colOff>190500</xdr:colOff>
      <xdr:row>3</xdr:row>
      <xdr:rowOff>152400</xdr:rowOff>
    </xdr:to>
    <xdr:pic>
      <xdr:nvPicPr>
        <xdr:cNvPr id="2" name="Picture 1"/>
        <xdr:cNvPicPr preferRelativeResize="1">
          <a:picLocks noChangeAspect="1"/>
        </xdr:cNvPicPr>
      </xdr:nvPicPr>
      <xdr:blipFill>
        <a:blip r:embed="rId2"/>
        <a:stretch>
          <a:fillRect/>
        </a:stretch>
      </xdr:blipFill>
      <xdr:spPr>
        <a:xfrm>
          <a:off x="0" y="0"/>
          <a:ext cx="5286375" cy="638175"/>
        </a:xfrm>
        <a:prstGeom prst="rect">
          <a:avLst/>
        </a:prstGeom>
        <a:solidFill>
          <a:srgbClr val="FFFFFF"/>
        </a:solid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_63_municipios_diciembre2008_corregid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63 municipios diciembre 2008"/>
      <sheetName val="Hoja2"/>
      <sheetName val="Hoja3"/>
    </sheetNames>
    <sheetDataSet>
      <sheetData sheetId="1">
        <row r="73">
          <cell r="D73">
            <v>199450</v>
          </cell>
          <cell r="E73">
            <v>83359858</v>
          </cell>
          <cell r="F73">
            <v>136787</v>
          </cell>
          <cell r="G73">
            <v>60065371</v>
          </cell>
          <cell r="H73">
            <v>62663</v>
          </cell>
          <cell r="I73">
            <v>23294487</v>
          </cell>
          <cell r="J73">
            <v>108761</v>
          </cell>
          <cell r="K73">
            <v>10472164</v>
          </cell>
          <cell r="L73">
            <v>68089</v>
          </cell>
          <cell r="M73">
            <v>6608917</v>
          </cell>
          <cell r="N73">
            <v>40672</v>
          </cell>
          <cell r="O73">
            <v>3863247</v>
          </cell>
        </row>
        <row r="136">
          <cell r="D136">
            <v>182465</v>
          </cell>
          <cell r="E136">
            <v>75605504</v>
          </cell>
          <cell r="F136">
            <v>123367</v>
          </cell>
          <cell r="G136">
            <v>53847788</v>
          </cell>
          <cell r="H136">
            <v>59098</v>
          </cell>
          <cell r="I136">
            <v>21757716</v>
          </cell>
          <cell r="J136">
            <v>109804</v>
          </cell>
          <cell r="K136">
            <v>10610223</v>
          </cell>
          <cell r="L136">
            <v>70460</v>
          </cell>
          <cell r="M136">
            <v>6844680</v>
          </cell>
          <cell r="N136">
            <v>39344</v>
          </cell>
          <cell r="O136">
            <v>3765543</v>
          </cell>
        </row>
        <row r="199">
          <cell r="D199">
            <v>167608</v>
          </cell>
          <cell r="E199">
            <v>69469836</v>
          </cell>
          <cell r="F199">
            <v>112340</v>
          </cell>
          <cell r="G199">
            <v>49312448</v>
          </cell>
          <cell r="H199">
            <v>55268</v>
          </cell>
          <cell r="I199">
            <v>20157388</v>
          </cell>
          <cell r="J199">
            <v>107958</v>
          </cell>
          <cell r="K199">
            <v>10333526</v>
          </cell>
          <cell r="L199">
            <v>67333</v>
          </cell>
          <cell r="M199">
            <v>6495865</v>
          </cell>
          <cell r="N199">
            <v>40625</v>
          </cell>
          <cell r="O199">
            <v>3837661</v>
          </cell>
        </row>
        <row r="262">
          <cell r="D262">
            <v>186079</v>
          </cell>
          <cell r="E262">
            <v>77770806</v>
          </cell>
          <cell r="F262">
            <v>126728</v>
          </cell>
          <cell r="G262">
            <v>55408937</v>
          </cell>
          <cell r="H262">
            <v>59351</v>
          </cell>
          <cell r="I262">
            <v>22361869</v>
          </cell>
          <cell r="J262">
            <v>123748</v>
          </cell>
          <cell r="K262">
            <v>11956860</v>
          </cell>
          <cell r="L262">
            <v>78120</v>
          </cell>
          <cell r="M262">
            <v>7639319</v>
          </cell>
          <cell r="N262">
            <v>45628</v>
          </cell>
          <cell r="O262">
            <v>4317541</v>
          </cell>
        </row>
        <row r="325">
          <cell r="D325">
            <v>199158</v>
          </cell>
          <cell r="E325">
            <v>82091536</v>
          </cell>
          <cell r="F325">
            <v>133641</v>
          </cell>
          <cell r="G325">
            <v>58481257</v>
          </cell>
          <cell r="H325">
            <v>65517</v>
          </cell>
          <cell r="I325">
            <v>23610279</v>
          </cell>
          <cell r="J325">
            <v>124030</v>
          </cell>
          <cell r="K325">
            <v>11935290</v>
          </cell>
          <cell r="L325">
            <v>78449</v>
          </cell>
          <cell r="M325">
            <v>7603451</v>
          </cell>
          <cell r="N325">
            <v>45581</v>
          </cell>
          <cell r="O325">
            <v>4331839</v>
          </cell>
        </row>
        <row r="388">
          <cell r="D388">
            <v>185777</v>
          </cell>
          <cell r="E388">
            <v>77096402</v>
          </cell>
          <cell r="F388">
            <v>125162</v>
          </cell>
          <cell r="G388">
            <v>54783518</v>
          </cell>
          <cell r="H388">
            <v>60615</v>
          </cell>
          <cell r="I388">
            <v>22312884</v>
          </cell>
          <cell r="J388">
            <v>111615</v>
          </cell>
          <cell r="K388">
            <v>10809478</v>
          </cell>
          <cell r="L388">
            <v>74195</v>
          </cell>
          <cell r="M388">
            <v>7254857</v>
          </cell>
          <cell r="N388">
            <v>37420</v>
          </cell>
          <cell r="O388">
            <v>3554621</v>
          </cell>
        </row>
        <row r="451">
          <cell r="D451">
            <v>205157</v>
          </cell>
          <cell r="E451">
            <v>85177893</v>
          </cell>
          <cell r="F451">
            <v>137464</v>
          </cell>
          <cell r="G451">
            <v>60272296</v>
          </cell>
          <cell r="H451">
            <v>67693</v>
          </cell>
          <cell r="I451">
            <v>24905597</v>
          </cell>
          <cell r="J451">
            <v>122263</v>
          </cell>
          <cell r="K451">
            <v>11830173</v>
          </cell>
          <cell r="L451">
            <v>76549</v>
          </cell>
          <cell r="M451">
            <v>7468695</v>
          </cell>
          <cell r="N451">
            <v>45714</v>
          </cell>
          <cell r="O451">
            <v>4361478</v>
          </cell>
        </row>
        <row r="514">
          <cell r="D514">
            <v>206490</v>
          </cell>
          <cell r="E514">
            <v>85827773</v>
          </cell>
          <cell r="F514">
            <v>137669</v>
          </cell>
          <cell r="G514">
            <v>60626393</v>
          </cell>
          <cell r="H514">
            <v>68821</v>
          </cell>
          <cell r="I514">
            <v>25201380</v>
          </cell>
          <cell r="J514">
            <v>111891</v>
          </cell>
          <cell r="K514">
            <v>10886001</v>
          </cell>
          <cell r="L514">
            <v>68146</v>
          </cell>
          <cell r="M514">
            <v>6701461</v>
          </cell>
          <cell r="N514">
            <v>43745</v>
          </cell>
          <cell r="O514">
            <v>4184540</v>
          </cell>
        </row>
        <row r="577">
          <cell r="D577">
            <v>208434</v>
          </cell>
          <cell r="E577">
            <v>85753373</v>
          </cell>
          <cell r="F577">
            <v>139182</v>
          </cell>
          <cell r="G577">
            <v>61076556</v>
          </cell>
          <cell r="H577">
            <v>69252</v>
          </cell>
          <cell r="I577">
            <v>24676817</v>
          </cell>
          <cell r="J577">
            <v>112843</v>
          </cell>
          <cell r="K577">
            <v>11006973</v>
          </cell>
          <cell r="L577">
            <v>69444</v>
          </cell>
          <cell r="M577">
            <v>6831922</v>
          </cell>
          <cell r="N577">
            <v>43399</v>
          </cell>
          <cell r="O577">
            <v>4175051</v>
          </cell>
        </row>
        <row r="640">
          <cell r="D640">
            <v>229765</v>
          </cell>
          <cell r="E640">
            <v>95452699</v>
          </cell>
          <cell r="F640">
            <v>155509</v>
          </cell>
          <cell r="G640">
            <v>68027454</v>
          </cell>
          <cell r="H640">
            <v>74256</v>
          </cell>
          <cell r="I640">
            <v>27425245</v>
          </cell>
          <cell r="J640">
            <v>117020</v>
          </cell>
          <cell r="K640">
            <v>11400310</v>
          </cell>
          <cell r="L640">
            <v>71192</v>
          </cell>
          <cell r="M640">
            <v>6936065</v>
          </cell>
          <cell r="N640">
            <v>45828</v>
          </cell>
          <cell r="O640">
            <v>4464245</v>
          </cell>
        </row>
        <row r="702">
          <cell r="D702">
            <v>217479</v>
          </cell>
          <cell r="E702">
            <v>91805296</v>
          </cell>
          <cell r="F702">
            <v>149335</v>
          </cell>
          <cell r="G702">
            <v>66652323</v>
          </cell>
          <cell r="H702">
            <v>68144</v>
          </cell>
          <cell r="I702">
            <v>25152973</v>
          </cell>
          <cell r="J702">
            <v>102097</v>
          </cell>
          <cell r="K702">
            <v>9986386</v>
          </cell>
          <cell r="L702">
            <v>65371</v>
          </cell>
          <cell r="M702">
            <v>6410079</v>
          </cell>
          <cell r="N702">
            <v>36726</v>
          </cell>
          <cell r="O702">
            <v>3576307</v>
          </cell>
        </row>
        <row r="765">
          <cell r="D765">
            <v>221796</v>
          </cell>
          <cell r="E765">
            <v>92190449</v>
          </cell>
          <cell r="F765">
            <v>147638</v>
          </cell>
          <cell r="G765">
            <v>65184411</v>
          </cell>
          <cell r="H765">
            <v>74158</v>
          </cell>
          <cell r="I765">
            <v>27006038</v>
          </cell>
          <cell r="J765">
            <v>144886</v>
          </cell>
          <cell r="K765">
            <v>14028993</v>
          </cell>
          <cell r="L765">
            <v>91708</v>
          </cell>
          <cell r="M765">
            <v>8902698</v>
          </cell>
          <cell r="N765">
            <v>53178</v>
          </cell>
          <cell r="O765">
            <v>5126295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P840"/>
  <sheetViews>
    <sheetView tabSelected="1" workbookViewId="0" topLeftCell="A1">
      <selection activeCell="A6" sqref="A6:O6"/>
    </sheetView>
  </sheetViews>
  <sheetFormatPr defaultColWidth="11.421875" defaultRowHeight="12.75" outlineLevelRow="2"/>
  <cols>
    <col min="1" max="1" width="23.140625" style="0" customWidth="1"/>
    <col min="2" max="2" width="16.421875" style="0" customWidth="1"/>
    <col min="5" max="5" width="14.00390625" style="0" customWidth="1"/>
    <col min="6" max="6" width="12.7109375" style="0" bestFit="1" customWidth="1"/>
    <col min="11" max="11" width="12.28125" style="0" bestFit="1" customWidth="1"/>
  </cols>
  <sheetData>
    <row r="1" spans="1:15" s="3" customFormat="1" ht="12.75">
      <c r="A1" s="1"/>
      <c r="B1" s="1"/>
      <c r="C1" s="2"/>
      <c r="D1" s="1"/>
      <c r="E1" s="1"/>
      <c r="F1" s="1"/>
      <c r="G1" s="1"/>
      <c r="H1" s="1"/>
      <c r="I1" s="1"/>
      <c r="J1" s="1"/>
      <c r="K1" s="1"/>
      <c r="L1" s="1"/>
      <c r="M1" s="1"/>
      <c r="N1" s="1"/>
      <c r="O1" s="1"/>
    </row>
    <row r="2" spans="1:15" s="3" customFormat="1" ht="12.75">
      <c r="A2" s="1"/>
      <c r="B2" s="1"/>
      <c r="C2" s="2"/>
      <c r="D2" s="1"/>
      <c r="E2" s="1"/>
      <c r="F2" s="1"/>
      <c r="G2" s="1"/>
      <c r="H2" s="1"/>
      <c r="I2" s="1"/>
      <c r="J2" s="1"/>
      <c r="K2" s="1"/>
      <c r="L2" s="1"/>
      <c r="M2" s="1"/>
      <c r="N2" s="1"/>
      <c r="O2" s="1"/>
    </row>
    <row r="3" spans="1:15" s="3" customFormat="1" ht="12.75">
      <c r="A3" s="1"/>
      <c r="B3" s="1"/>
      <c r="C3" s="2"/>
      <c r="D3" s="1"/>
      <c r="E3" s="1"/>
      <c r="F3" s="1"/>
      <c r="G3" s="1"/>
      <c r="H3" s="1"/>
      <c r="I3" s="1"/>
      <c r="J3" s="1"/>
      <c r="K3" s="1"/>
      <c r="L3" s="1"/>
      <c r="M3" s="1"/>
      <c r="N3" s="1"/>
      <c r="O3" s="1"/>
    </row>
    <row r="4" spans="1:15" s="3" customFormat="1" ht="15" customHeight="1">
      <c r="A4" s="1"/>
      <c r="B4" s="1"/>
      <c r="C4" s="2"/>
      <c r="D4" s="1"/>
      <c r="E4" s="1"/>
      <c r="F4" s="1"/>
      <c r="G4" s="1"/>
      <c r="H4" s="1"/>
      <c r="I4" s="1"/>
      <c r="J4" s="1"/>
      <c r="K4" s="1"/>
      <c r="L4" s="1"/>
      <c r="M4" s="1"/>
      <c r="N4" s="1"/>
      <c r="O4" s="1"/>
    </row>
    <row r="5" spans="1:15" s="6" customFormat="1" ht="21" customHeight="1">
      <c r="A5" s="4" t="s">
        <v>0</v>
      </c>
      <c r="B5" s="4"/>
      <c r="C5" s="5"/>
      <c r="D5" s="4"/>
      <c r="E5" s="4"/>
      <c r="F5" s="4"/>
      <c r="G5" s="4"/>
      <c r="H5" s="4"/>
      <c r="I5" s="4"/>
      <c r="J5" s="4"/>
      <c r="K5" s="4"/>
      <c r="L5" s="4"/>
      <c r="M5" s="4"/>
      <c r="N5" s="4"/>
      <c r="O5" s="4"/>
    </row>
    <row r="6" spans="1:15" s="3" customFormat="1" ht="15">
      <c r="A6" s="7" t="s">
        <v>1</v>
      </c>
      <c r="B6" s="7"/>
      <c r="C6" s="7"/>
      <c r="D6" s="7"/>
      <c r="E6" s="7"/>
      <c r="F6" s="7"/>
      <c r="G6" s="7"/>
      <c r="H6" s="7"/>
      <c r="I6" s="7"/>
      <c r="J6" s="7"/>
      <c r="K6" s="7"/>
      <c r="L6" s="7"/>
      <c r="M6" s="7"/>
      <c r="N6" s="7"/>
      <c r="O6" s="7"/>
    </row>
    <row r="7" spans="1:15" s="3" customFormat="1" ht="15">
      <c r="A7" s="8" t="s">
        <v>2</v>
      </c>
      <c r="B7" s="8"/>
      <c r="C7" s="8"/>
      <c r="D7" s="8"/>
      <c r="E7" s="8"/>
      <c r="F7" s="8"/>
      <c r="G7" s="8"/>
      <c r="H7" s="8"/>
      <c r="I7" s="8"/>
      <c r="J7" s="8"/>
      <c r="K7" s="8"/>
      <c r="L7" s="8"/>
      <c r="M7" s="8"/>
      <c r="N7" s="8"/>
      <c r="O7" s="8"/>
    </row>
    <row r="8" s="9" customFormat="1" ht="13.5" thickBot="1"/>
    <row r="9" spans="1:15" s="15" customFormat="1" ht="12.75">
      <c r="A9" s="10" t="s">
        <v>3</v>
      </c>
      <c r="B9" s="11" t="s">
        <v>4</v>
      </c>
      <c r="C9" s="12" t="s">
        <v>5</v>
      </c>
      <c r="D9" s="13" t="s">
        <v>6</v>
      </c>
      <c r="E9" s="13"/>
      <c r="F9" s="13"/>
      <c r="G9" s="13"/>
      <c r="H9" s="13"/>
      <c r="I9" s="13"/>
      <c r="J9" s="13" t="s">
        <v>7</v>
      </c>
      <c r="K9" s="13"/>
      <c r="L9" s="13"/>
      <c r="M9" s="13"/>
      <c r="N9" s="13"/>
      <c r="O9" s="14"/>
    </row>
    <row r="10" spans="1:15" s="15" customFormat="1" ht="12.75">
      <c r="A10" s="16"/>
      <c r="B10" s="17"/>
      <c r="C10" s="18"/>
      <c r="D10" s="19" t="s">
        <v>8</v>
      </c>
      <c r="E10" s="19"/>
      <c r="F10" s="19" t="s">
        <v>9</v>
      </c>
      <c r="G10" s="19"/>
      <c r="H10" s="19" t="s">
        <v>10</v>
      </c>
      <c r="I10" s="19"/>
      <c r="J10" s="19" t="s">
        <v>11</v>
      </c>
      <c r="K10" s="19"/>
      <c r="L10" s="19" t="s">
        <v>12</v>
      </c>
      <c r="M10" s="19"/>
      <c r="N10" s="19" t="s">
        <v>13</v>
      </c>
      <c r="O10" s="20"/>
    </row>
    <row r="11" spans="1:15" s="15" customFormat="1" ht="13.5" thickBot="1">
      <c r="A11" s="21"/>
      <c r="B11" s="22"/>
      <c r="C11" s="23"/>
      <c r="D11" s="24" t="s">
        <v>14</v>
      </c>
      <c r="E11" s="25" t="s">
        <v>15</v>
      </c>
      <c r="F11" s="25" t="s">
        <v>14</v>
      </c>
      <c r="G11" s="25" t="s">
        <v>15</v>
      </c>
      <c r="H11" s="25" t="s">
        <v>14</v>
      </c>
      <c r="I11" s="25" t="s">
        <v>15</v>
      </c>
      <c r="J11" s="24" t="s">
        <v>14</v>
      </c>
      <c r="K11" s="25" t="s">
        <v>15</v>
      </c>
      <c r="L11" s="25" t="s">
        <v>14</v>
      </c>
      <c r="M11" s="25" t="s">
        <v>15</v>
      </c>
      <c r="N11" s="25" t="s">
        <v>14</v>
      </c>
      <c r="O11" s="26" t="s">
        <v>15</v>
      </c>
    </row>
    <row r="12" spans="1:15" s="15" customFormat="1" ht="12.75">
      <c r="A12" s="27"/>
      <c r="B12" s="28"/>
      <c r="C12" s="29"/>
      <c r="D12" s="30"/>
      <c r="E12" s="31"/>
      <c r="F12" s="31"/>
      <c r="G12" s="31"/>
      <c r="H12" s="31"/>
      <c r="I12" s="31"/>
      <c r="J12" s="30"/>
      <c r="K12" s="31"/>
      <c r="L12" s="31"/>
      <c r="M12" s="31"/>
      <c r="N12" s="31"/>
      <c r="O12" s="31"/>
    </row>
    <row r="13" spans="1:15" s="32" customFormat="1" ht="12.75">
      <c r="A13" s="32" t="s">
        <v>16</v>
      </c>
      <c r="B13" s="32" t="s">
        <v>17</v>
      </c>
      <c r="C13" s="32" t="s">
        <v>18</v>
      </c>
      <c r="D13" s="33" t="s">
        <v>19</v>
      </c>
      <c r="E13" s="33" t="s">
        <v>20</v>
      </c>
      <c r="F13" s="33" t="s">
        <v>21</v>
      </c>
      <c r="G13" s="33" t="s">
        <v>22</v>
      </c>
      <c r="H13" s="33" t="s">
        <v>23</v>
      </c>
      <c r="I13" s="33" t="s">
        <v>24</v>
      </c>
      <c r="J13" s="33" t="s">
        <v>25</v>
      </c>
      <c r="K13" s="33" t="s">
        <v>26</v>
      </c>
      <c r="L13" s="33" t="s">
        <v>27</v>
      </c>
      <c r="M13" s="33" t="s">
        <v>28</v>
      </c>
      <c r="N13" s="33" t="s">
        <v>29</v>
      </c>
      <c r="O13" s="33" t="s">
        <v>30</v>
      </c>
    </row>
    <row r="14" spans="1:15" s="34" customFormat="1" ht="12.75" outlineLevel="2">
      <c r="A14" s="34" t="s">
        <v>31</v>
      </c>
      <c r="B14" s="34" t="s">
        <v>32</v>
      </c>
      <c r="C14" s="34" t="s">
        <v>33</v>
      </c>
      <c r="D14" s="35">
        <f aca="true" t="shared" si="0" ref="D14:D23">+F14++H14</f>
        <v>0</v>
      </c>
      <c r="E14" s="35">
        <f aca="true" t="shared" si="1" ref="E14:E23">+G14+I14</f>
        <v>0</v>
      </c>
      <c r="F14" s="35">
        <v>0</v>
      </c>
      <c r="G14" s="35">
        <v>0</v>
      </c>
      <c r="H14" s="35">
        <v>0</v>
      </c>
      <c r="I14" s="35">
        <v>0</v>
      </c>
      <c r="J14" s="35">
        <f aca="true" t="shared" si="2" ref="J14:K23">+L14+N14</f>
        <v>0</v>
      </c>
      <c r="K14" s="35">
        <f t="shared" si="2"/>
        <v>0</v>
      </c>
      <c r="L14" s="35">
        <v>0</v>
      </c>
      <c r="M14" s="35">
        <v>0</v>
      </c>
      <c r="N14" s="35">
        <v>0</v>
      </c>
      <c r="O14" s="35">
        <v>0</v>
      </c>
    </row>
    <row r="15" spans="1:15" s="34" customFormat="1" ht="12.75" outlineLevel="2">
      <c r="A15" s="36" t="s">
        <v>31</v>
      </c>
      <c r="B15" s="36" t="s">
        <v>34</v>
      </c>
      <c r="C15" s="36" t="s">
        <v>33</v>
      </c>
      <c r="D15" s="37">
        <f t="shared" si="0"/>
        <v>0</v>
      </c>
      <c r="E15" s="37">
        <f t="shared" si="1"/>
        <v>0</v>
      </c>
      <c r="F15" s="37">
        <v>0</v>
      </c>
      <c r="G15" s="37">
        <v>0</v>
      </c>
      <c r="H15" s="37">
        <v>0</v>
      </c>
      <c r="I15" s="37">
        <v>0</v>
      </c>
      <c r="J15" s="37">
        <f t="shared" si="2"/>
        <v>0</v>
      </c>
      <c r="K15" s="37">
        <f t="shared" si="2"/>
        <v>0</v>
      </c>
      <c r="L15" s="37">
        <v>0</v>
      </c>
      <c r="M15" s="37">
        <v>0</v>
      </c>
      <c r="N15" s="37">
        <v>0</v>
      </c>
      <c r="O15" s="37">
        <v>0</v>
      </c>
    </row>
    <row r="16" spans="1:15" s="34" customFormat="1" ht="12.75" outlineLevel="2">
      <c r="A16" s="34" t="s">
        <v>31</v>
      </c>
      <c r="B16" s="34" t="s">
        <v>35</v>
      </c>
      <c r="C16" s="34" t="s">
        <v>33</v>
      </c>
      <c r="D16" s="35">
        <f t="shared" si="0"/>
        <v>0</v>
      </c>
      <c r="E16" s="35">
        <f t="shared" si="1"/>
        <v>0</v>
      </c>
      <c r="F16" s="35">
        <v>0</v>
      </c>
      <c r="G16" s="35">
        <v>0</v>
      </c>
      <c r="H16" s="35">
        <v>0</v>
      </c>
      <c r="I16" s="35">
        <v>0</v>
      </c>
      <c r="J16" s="35">
        <f t="shared" si="2"/>
        <v>0</v>
      </c>
      <c r="K16" s="35">
        <f t="shared" si="2"/>
        <v>0</v>
      </c>
      <c r="L16" s="35">
        <v>0</v>
      </c>
      <c r="M16" s="35">
        <v>0</v>
      </c>
      <c r="N16" s="35">
        <v>0</v>
      </c>
      <c r="O16" s="35">
        <v>0</v>
      </c>
    </row>
    <row r="17" spans="1:15" s="34" customFormat="1" ht="12.75" outlineLevel="2">
      <c r="A17" s="36" t="s">
        <v>31</v>
      </c>
      <c r="B17" s="36" t="s">
        <v>36</v>
      </c>
      <c r="C17" s="36" t="s">
        <v>33</v>
      </c>
      <c r="D17" s="37">
        <f t="shared" si="0"/>
        <v>0</v>
      </c>
      <c r="E17" s="37">
        <f t="shared" si="1"/>
        <v>0</v>
      </c>
      <c r="F17" s="37">
        <v>0</v>
      </c>
      <c r="G17" s="37">
        <v>0</v>
      </c>
      <c r="H17" s="37">
        <v>0</v>
      </c>
      <c r="I17" s="37">
        <v>0</v>
      </c>
      <c r="J17" s="37">
        <f t="shared" si="2"/>
        <v>0</v>
      </c>
      <c r="K17" s="37">
        <f t="shared" si="2"/>
        <v>0</v>
      </c>
      <c r="L17" s="37">
        <v>0</v>
      </c>
      <c r="M17" s="37">
        <v>0</v>
      </c>
      <c r="N17" s="37">
        <v>0</v>
      </c>
      <c r="O17" s="37">
        <v>0</v>
      </c>
    </row>
    <row r="18" spans="1:15" s="34" customFormat="1" ht="12.75" outlineLevel="2">
      <c r="A18" s="34" t="s">
        <v>31</v>
      </c>
      <c r="B18" s="34" t="s">
        <v>37</v>
      </c>
      <c r="C18" s="34" t="s">
        <v>33</v>
      </c>
      <c r="D18" s="35">
        <f t="shared" si="0"/>
        <v>0</v>
      </c>
      <c r="E18" s="35">
        <f t="shared" si="1"/>
        <v>0</v>
      </c>
      <c r="F18" s="35">
        <v>0</v>
      </c>
      <c r="G18" s="35">
        <v>0</v>
      </c>
      <c r="H18" s="35">
        <v>0</v>
      </c>
      <c r="I18" s="35">
        <v>0</v>
      </c>
      <c r="J18" s="35">
        <f t="shared" si="2"/>
        <v>0</v>
      </c>
      <c r="K18" s="35">
        <f t="shared" si="2"/>
        <v>0</v>
      </c>
      <c r="L18" s="35">
        <v>0</v>
      </c>
      <c r="M18" s="35">
        <v>0</v>
      </c>
      <c r="N18" s="35">
        <v>0</v>
      </c>
      <c r="O18" s="35">
        <v>0</v>
      </c>
    </row>
    <row r="19" spans="1:15" s="34" customFormat="1" ht="12.75" outlineLevel="2">
      <c r="A19" s="36" t="s">
        <v>31</v>
      </c>
      <c r="B19" s="36" t="s">
        <v>38</v>
      </c>
      <c r="C19" s="36" t="s">
        <v>33</v>
      </c>
      <c r="D19" s="37">
        <f t="shared" si="0"/>
        <v>0</v>
      </c>
      <c r="E19" s="37">
        <f t="shared" si="1"/>
        <v>0</v>
      </c>
      <c r="F19" s="37">
        <v>0</v>
      </c>
      <c r="G19" s="37">
        <v>0</v>
      </c>
      <c r="H19" s="37">
        <v>0</v>
      </c>
      <c r="I19" s="37">
        <v>0</v>
      </c>
      <c r="J19" s="37">
        <f t="shared" si="2"/>
        <v>0</v>
      </c>
      <c r="K19" s="37">
        <f t="shared" si="2"/>
        <v>0</v>
      </c>
      <c r="L19" s="37">
        <v>0</v>
      </c>
      <c r="M19" s="37">
        <v>0</v>
      </c>
      <c r="N19" s="37">
        <v>0</v>
      </c>
      <c r="O19" s="37">
        <v>0</v>
      </c>
    </row>
    <row r="20" spans="1:15" s="34" customFormat="1" ht="12.75" outlineLevel="2">
      <c r="A20" s="34" t="s">
        <v>31</v>
      </c>
      <c r="B20" s="34" t="s">
        <v>39</v>
      </c>
      <c r="C20" s="34" t="s">
        <v>33</v>
      </c>
      <c r="D20" s="35">
        <f t="shared" si="0"/>
        <v>0</v>
      </c>
      <c r="E20" s="35">
        <f t="shared" si="1"/>
        <v>0</v>
      </c>
      <c r="F20" s="35">
        <v>0</v>
      </c>
      <c r="G20" s="35">
        <v>0</v>
      </c>
      <c r="H20" s="35">
        <v>0</v>
      </c>
      <c r="I20" s="35">
        <v>0</v>
      </c>
      <c r="J20" s="35">
        <f t="shared" si="2"/>
        <v>0</v>
      </c>
      <c r="K20" s="35">
        <f t="shared" si="2"/>
        <v>0</v>
      </c>
      <c r="L20" s="35">
        <v>0</v>
      </c>
      <c r="M20" s="35">
        <v>0</v>
      </c>
      <c r="N20" s="35">
        <v>0</v>
      </c>
      <c r="O20" s="35">
        <v>0</v>
      </c>
    </row>
    <row r="21" spans="1:15" s="34" customFormat="1" ht="12.75" outlineLevel="2">
      <c r="A21" s="36" t="s">
        <v>31</v>
      </c>
      <c r="B21" s="36" t="s">
        <v>40</v>
      </c>
      <c r="C21" s="36" t="s">
        <v>33</v>
      </c>
      <c r="D21" s="37">
        <f t="shared" si="0"/>
        <v>0</v>
      </c>
      <c r="E21" s="37">
        <f t="shared" si="1"/>
        <v>0</v>
      </c>
      <c r="F21" s="37">
        <v>0</v>
      </c>
      <c r="G21" s="37">
        <v>0</v>
      </c>
      <c r="H21" s="37">
        <v>0</v>
      </c>
      <c r="I21" s="37">
        <v>0</v>
      </c>
      <c r="J21" s="37">
        <f t="shared" si="2"/>
        <v>0</v>
      </c>
      <c r="K21" s="37">
        <f t="shared" si="2"/>
        <v>0</v>
      </c>
      <c r="L21" s="37">
        <v>0</v>
      </c>
      <c r="M21" s="37">
        <v>0</v>
      </c>
      <c r="N21" s="37">
        <v>0</v>
      </c>
      <c r="O21" s="37">
        <v>0</v>
      </c>
    </row>
    <row r="22" spans="1:15" s="34" customFormat="1" ht="12.75" outlineLevel="2">
      <c r="A22" s="34" t="s">
        <v>31</v>
      </c>
      <c r="B22" s="34" t="s">
        <v>41</v>
      </c>
      <c r="C22" s="34" t="s">
        <v>33</v>
      </c>
      <c r="D22" s="35">
        <f t="shared" si="0"/>
        <v>0</v>
      </c>
      <c r="E22" s="35">
        <f t="shared" si="1"/>
        <v>0</v>
      </c>
      <c r="F22" s="35">
        <v>0</v>
      </c>
      <c r="G22" s="35">
        <v>0</v>
      </c>
      <c r="H22" s="35">
        <v>0</v>
      </c>
      <c r="I22" s="35">
        <v>0</v>
      </c>
      <c r="J22" s="35">
        <f t="shared" si="2"/>
        <v>0</v>
      </c>
      <c r="K22" s="35">
        <f t="shared" si="2"/>
        <v>0</v>
      </c>
      <c r="L22" s="35">
        <v>0</v>
      </c>
      <c r="M22" s="35">
        <v>0</v>
      </c>
      <c r="N22" s="35">
        <v>0</v>
      </c>
      <c r="O22" s="35">
        <v>0</v>
      </c>
    </row>
    <row r="23" spans="1:15" s="34" customFormat="1" ht="12.75" outlineLevel="2">
      <c r="A23" s="36" t="s">
        <v>31</v>
      </c>
      <c r="B23" s="36" t="s">
        <v>42</v>
      </c>
      <c r="C23" s="36" t="s">
        <v>33</v>
      </c>
      <c r="D23" s="37">
        <f t="shared" si="0"/>
        <v>0</v>
      </c>
      <c r="E23" s="37">
        <f t="shared" si="1"/>
        <v>0</v>
      </c>
      <c r="F23" s="37">
        <v>0</v>
      </c>
      <c r="G23" s="37">
        <v>0</v>
      </c>
      <c r="H23" s="37">
        <v>0</v>
      </c>
      <c r="I23" s="37">
        <v>0</v>
      </c>
      <c r="J23" s="37">
        <f t="shared" si="2"/>
        <v>0</v>
      </c>
      <c r="K23" s="37">
        <f t="shared" si="2"/>
        <v>0</v>
      </c>
      <c r="L23" s="37">
        <v>0</v>
      </c>
      <c r="M23" s="37">
        <v>0</v>
      </c>
      <c r="N23" s="37">
        <v>0</v>
      </c>
      <c r="O23" s="37">
        <v>0</v>
      </c>
    </row>
    <row r="24" spans="1:15" s="34" customFormat="1" ht="12.75" outlineLevel="2">
      <c r="A24" s="34" t="s">
        <v>31</v>
      </c>
      <c r="B24" s="34" t="s">
        <v>43</v>
      </c>
      <c r="C24" s="34" t="s">
        <v>33</v>
      </c>
      <c r="D24" s="35">
        <v>0</v>
      </c>
      <c r="E24" s="35">
        <v>0</v>
      </c>
      <c r="F24" s="35">
        <v>0</v>
      </c>
      <c r="G24" s="35">
        <v>0</v>
      </c>
      <c r="H24" s="35">
        <v>0</v>
      </c>
      <c r="I24" s="35">
        <v>0</v>
      </c>
      <c r="J24" s="35">
        <v>0</v>
      </c>
      <c r="K24" s="35">
        <v>0</v>
      </c>
      <c r="L24" s="35">
        <v>0</v>
      </c>
      <c r="M24" s="35">
        <v>0</v>
      </c>
      <c r="N24" s="35">
        <v>0</v>
      </c>
      <c r="O24" s="35">
        <v>0</v>
      </c>
    </row>
    <row r="25" spans="1:15" s="34" customFormat="1" ht="12.75" outlineLevel="2">
      <c r="A25" s="36" t="s">
        <v>31</v>
      </c>
      <c r="B25" s="36" t="s">
        <v>44</v>
      </c>
      <c r="C25" s="36" t="s">
        <v>33</v>
      </c>
      <c r="D25" s="37">
        <v>0</v>
      </c>
      <c r="E25" s="37">
        <v>0</v>
      </c>
      <c r="F25" s="37">
        <v>0</v>
      </c>
      <c r="G25" s="37">
        <v>0</v>
      </c>
      <c r="H25" s="37">
        <v>0</v>
      </c>
      <c r="I25" s="37">
        <v>0</v>
      </c>
      <c r="J25" s="37">
        <v>0</v>
      </c>
      <c r="K25" s="37">
        <v>0</v>
      </c>
      <c r="L25" s="37">
        <v>0</v>
      </c>
      <c r="M25" s="37">
        <v>0</v>
      </c>
      <c r="N25" s="37">
        <v>0</v>
      </c>
      <c r="O25" s="37">
        <v>0</v>
      </c>
    </row>
    <row r="26" spans="1:15" s="34" customFormat="1" ht="12.75" outlineLevel="1">
      <c r="A26" s="38" t="s">
        <v>45</v>
      </c>
      <c r="B26" s="36"/>
      <c r="C26" s="36"/>
      <c r="D26" s="37">
        <f>SUBTOTAL(9,D14:D25)</f>
        <v>0</v>
      </c>
      <c r="E26" s="37">
        <f>SUBTOTAL(9,E14:E25)</f>
        <v>0</v>
      </c>
      <c r="F26" s="37">
        <f>SUBTOTAL(9,F14:F25)</f>
        <v>0</v>
      </c>
      <c r="G26" s="37">
        <f>SUBTOTAL(9,G14:G25)</f>
        <v>0</v>
      </c>
      <c r="H26" s="37">
        <f>SUBTOTAL(9,H14:H25)</f>
        <v>0</v>
      </c>
      <c r="I26" s="37">
        <f>SUBTOTAL(9,I14:I25)</f>
        <v>0</v>
      </c>
      <c r="J26" s="37">
        <f>SUBTOTAL(9,J14:J25)</f>
        <v>0</v>
      </c>
      <c r="K26" s="37">
        <f>SUBTOTAL(9,K14:K25)</f>
        <v>0</v>
      </c>
      <c r="L26" s="37">
        <f>SUBTOTAL(9,L14:L25)</f>
        <v>0</v>
      </c>
      <c r="M26" s="37">
        <f>SUBTOTAL(9,M14:M25)</f>
        <v>0</v>
      </c>
      <c r="N26" s="37">
        <f>SUBTOTAL(9,N14:N25)</f>
        <v>0</v>
      </c>
      <c r="O26" s="37">
        <f>SUBTOTAL(9,O14:O25)</f>
        <v>0</v>
      </c>
    </row>
    <row r="27" spans="1:15" s="34" customFormat="1" ht="12.75" outlineLevel="2">
      <c r="A27" s="34" t="s">
        <v>46</v>
      </c>
      <c r="B27" s="34" t="s">
        <v>32</v>
      </c>
      <c r="C27" s="34" t="s">
        <v>33</v>
      </c>
      <c r="D27" s="35">
        <f aca="true" t="shared" si="3" ref="D27:D36">+F27++H27</f>
        <v>0</v>
      </c>
      <c r="E27" s="35">
        <f aca="true" t="shared" si="4" ref="E27:E36">+G27+I27</f>
        <v>0</v>
      </c>
      <c r="F27" s="35">
        <v>0</v>
      </c>
      <c r="G27" s="35">
        <v>0</v>
      </c>
      <c r="H27" s="35">
        <v>0</v>
      </c>
      <c r="I27" s="35">
        <v>0</v>
      </c>
      <c r="J27" s="35">
        <f aca="true" t="shared" si="5" ref="J27:K36">+L27+N27</f>
        <v>0</v>
      </c>
      <c r="K27" s="35">
        <f t="shared" si="5"/>
        <v>0</v>
      </c>
      <c r="L27" s="35">
        <v>0</v>
      </c>
      <c r="M27" s="35">
        <v>0</v>
      </c>
      <c r="N27" s="35">
        <v>0</v>
      </c>
      <c r="O27" s="35">
        <v>0</v>
      </c>
    </row>
    <row r="28" spans="1:15" s="34" customFormat="1" ht="12.75" outlineLevel="2">
      <c r="A28" s="36" t="s">
        <v>46</v>
      </c>
      <c r="B28" s="36" t="s">
        <v>34</v>
      </c>
      <c r="C28" s="36" t="s">
        <v>33</v>
      </c>
      <c r="D28" s="37">
        <f t="shared" si="3"/>
        <v>489</v>
      </c>
      <c r="E28" s="37">
        <f t="shared" si="4"/>
        <v>207900</v>
      </c>
      <c r="F28" s="37">
        <v>368</v>
      </c>
      <c r="G28" s="37">
        <v>161920</v>
      </c>
      <c r="H28" s="37">
        <v>121</v>
      </c>
      <c r="I28" s="37">
        <v>45980</v>
      </c>
      <c r="J28" s="37">
        <f t="shared" si="5"/>
        <v>10</v>
      </c>
      <c r="K28" s="37">
        <f t="shared" si="5"/>
        <v>1000</v>
      </c>
      <c r="L28" s="37">
        <v>5</v>
      </c>
      <c r="M28" s="37">
        <v>500</v>
      </c>
      <c r="N28" s="37">
        <v>5</v>
      </c>
      <c r="O28" s="37">
        <v>500</v>
      </c>
    </row>
    <row r="29" spans="1:15" s="34" customFormat="1" ht="12.75" outlineLevel="2">
      <c r="A29" s="34" t="s">
        <v>46</v>
      </c>
      <c r="B29" s="34" t="s">
        <v>35</v>
      </c>
      <c r="C29" s="34" t="s">
        <v>33</v>
      </c>
      <c r="D29" s="35">
        <f t="shared" si="3"/>
        <v>0</v>
      </c>
      <c r="E29" s="35">
        <f t="shared" si="4"/>
        <v>0</v>
      </c>
      <c r="F29" s="35">
        <v>0</v>
      </c>
      <c r="G29" s="35">
        <v>0</v>
      </c>
      <c r="H29" s="35">
        <v>0</v>
      </c>
      <c r="I29" s="35">
        <v>0</v>
      </c>
      <c r="J29" s="35">
        <f t="shared" si="5"/>
        <v>18</v>
      </c>
      <c r="K29" s="35">
        <f t="shared" si="5"/>
        <v>1339</v>
      </c>
      <c r="L29" s="35">
        <v>7</v>
      </c>
      <c r="M29" s="35">
        <v>525</v>
      </c>
      <c r="N29" s="35">
        <v>11</v>
      </c>
      <c r="O29" s="35">
        <v>814</v>
      </c>
    </row>
    <row r="30" spans="1:15" s="34" customFormat="1" ht="12.75" outlineLevel="2">
      <c r="A30" s="36" t="s">
        <v>46</v>
      </c>
      <c r="B30" s="36" t="s">
        <v>36</v>
      </c>
      <c r="C30" s="36" t="s">
        <v>33</v>
      </c>
      <c r="D30" s="37">
        <f t="shared" si="3"/>
        <v>36</v>
      </c>
      <c r="E30" s="37">
        <f t="shared" si="4"/>
        <v>14652</v>
      </c>
      <c r="F30" s="37">
        <v>15</v>
      </c>
      <c r="G30" s="37">
        <v>6105</v>
      </c>
      <c r="H30" s="37">
        <v>21</v>
      </c>
      <c r="I30" s="37">
        <v>8547</v>
      </c>
      <c r="J30" s="37">
        <f t="shared" si="5"/>
        <v>35</v>
      </c>
      <c r="K30" s="37">
        <f t="shared" si="5"/>
        <v>2641</v>
      </c>
      <c r="L30" s="37">
        <v>27</v>
      </c>
      <c r="M30" s="37">
        <v>2025</v>
      </c>
      <c r="N30" s="37">
        <v>8</v>
      </c>
      <c r="O30" s="37">
        <v>616</v>
      </c>
    </row>
    <row r="31" spans="1:15" s="34" customFormat="1" ht="12.75" outlineLevel="2">
      <c r="A31" s="34" t="s">
        <v>46</v>
      </c>
      <c r="B31" s="34" t="s">
        <v>37</v>
      </c>
      <c r="C31" s="34" t="s">
        <v>33</v>
      </c>
      <c r="D31" s="35">
        <f t="shared" si="3"/>
        <v>1499</v>
      </c>
      <c r="E31" s="35">
        <f t="shared" si="4"/>
        <v>665357</v>
      </c>
      <c r="F31" s="35">
        <v>1411</v>
      </c>
      <c r="G31" s="35">
        <v>630157</v>
      </c>
      <c r="H31" s="35">
        <v>88</v>
      </c>
      <c r="I31" s="35">
        <v>35200</v>
      </c>
      <c r="J31" s="35">
        <f t="shared" si="5"/>
        <v>23</v>
      </c>
      <c r="K31" s="35">
        <f t="shared" si="5"/>
        <v>1743</v>
      </c>
      <c r="L31" s="35">
        <v>17</v>
      </c>
      <c r="M31" s="35">
        <v>1275</v>
      </c>
      <c r="N31" s="35">
        <v>6</v>
      </c>
      <c r="O31" s="35">
        <v>468</v>
      </c>
    </row>
    <row r="32" spans="1:15" s="34" customFormat="1" ht="12.75" outlineLevel="2">
      <c r="A32" s="36" t="s">
        <v>46</v>
      </c>
      <c r="B32" s="36" t="s">
        <v>38</v>
      </c>
      <c r="C32" s="36" t="s">
        <v>33</v>
      </c>
      <c r="D32" s="37">
        <f t="shared" si="3"/>
        <v>31</v>
      </c>
      <c r="E32" s="37">
        <f t="shared" si="4"/>
        <v>12402</v>
      </c>
      <c r="F32" s="37">
        <v>0</v>
      </c>
      <c r="G32" s="37">
        <v>0</v>
      </c>
      <c r="H32" s="37">
        <v>31</v>
      </c>
      <c r="I32" s="37">
        <v>12402</v>
      </c>
      <c r="J32" s="37">
        <f t="shared" si="5"/>
        <v>26</v>
      </c>
      <c r="K32" s="37">
        <f t="shared" si="5"/>
        <v>1970</v>
      </c>
      <c r="L32" s="37">
        <v>20</v>
      </c>
      <c r="M32" s="37">
        <v>1510</v>
      </c>
      <c r="N32" s="37">
        <v>6</v>
      </c>
      <c r="O32" s="37">
        <v>460</v>
      </c>
    </row>
    <row r="33" spans="1:15" s="34" customFormat="1" ht="12.75" outlineLevel="2">
      <c r="A33" s="34" t="s">
        <v>46</v>
      </c>
      <c r="B33" s="34" t="s">
        <v>39</v>
      </c>
      <c r="C33" s="34" t="s">
        <v>33</v>
      </c>
      <c r="D33" s="35">
        <f t="shared" si="3"/>
        <v>69</v>
      </c>
      <c r="E33" s="35">
        <f t="shared" si="4"/>
        <v>26220</v>
      </c>
      <c r="F33" s="35">
        <v>0</v>
      </c>
      <c r="G33" s="35">
        <v>0</v>
      </c>
      <c r="H33" s="35">
        <v>69</v>
      </c>
      <c r="I33" s="35">
        <v>26220</v>
      </c>
      <c r="J33" s="35">
        <f t="shared" si="5"/>
        <v>37</v>
      </c>
      <c r="K33" s="35">
        <f t="shared" si="5"/>
        <v>2801</v>
      </c>
      <c r="L33" s="35">
        <v>24</v>
      </c>
      <c r="M33" s="35">
        <v>1800</v>
      </c>
      <c r="N33" s="35">
        <v>13</v>
      </c>
      <c r="O33" s="35">
        <v>1001</v>
      </c>
    </row>
    <row r="34" spans="1:15" s="34" customFormat="1" ht="12.75" outlineLevel="2">
      <c r="A34" s="36" t="s">
        <v>46</v>
      </c>
      <c r="B34" s="36" t="s">
        <v>40</v>
      </c>
      <c r="C34" s="36" t="s">
        <v>33</v>
      </c>
      <c r="D34" s="37">
        <f t="shared" si="3"/>
        <v>38</v>
      </c>
      <c r="E34" s="37">
        <f t="shared" si="4"/>
        <v>14859</v>
      </c>
      <c r="F34" s="37">
        <v>0</v>
      </c>
      <c r="G34" s="37">
        <v>0</v>
      </c>
      <c r="H34" s="37">
        <v>38</v>
      </c>
      <c r="I34" s="37">
        <v>14859</v>
      </c>
      <c r="J34" s="37">
        <f t="shared" si="5"/>
        <v>33</v>
      </c>
      <c r="K34" s="37">
        <f t="shared" si="5"/>
        <v>2493</v>
      </c>
      <c r="L34" s="37">
        <v>25</v>
      </c>
      <c r="M34" s="37">
        <v>1877</v>
      </c>
      <c r="N34" s="37">
        <v>8</v>
      </c>
      <c r="O34" s="37">
        <v>616</v>
      </c>
    </row>
    <row r="35" spans="1:15" s="34" customFormat="1" ht="12.75" outlineLevel="2">
      <c r="A35" s="34" t="s">
        <v>46</v>
      </c>
      <c r="B35" s="34" t="s">
        <v>41</v>
      </c>
      <c r="C35" s="34" t="s">
        <v>33</v>
      </c>
      <c r="D35" s="35">
        <f t="shared" si="3"/>
        <v>24</v>
      </c>
      <c r="E35" s="35">
        <f t="shared" si="4"/>
        <v>9108</v>
      </c>
      <c r="F35" s="35">
        <v>0</v>
      </c>
      <c r="G35" s="35">
        <v>0</v>
      </c>
      <c r="H35" s="35">
        <v>24</v>
      </c>
      <c r="I35" s="35">
        <v>9108</v>
      </c>
      <c r="J35" s="35">
        <f t="shared" si="5"/>
        <v>34</v>
      </c>
      <c r="K35" s="35">
        <f t="shared" si="5"/>
        <v>2566</v>
      </c>
      <c r="L35" s="35">
        <v>26</v>
      </c>
      <c r="M35" s="35">
        <v>1950</v>
      </c>
      <c r="N35" s="35">
        <v>8</v>
      </c>
      <c r="O35" s="35">
        <v>616</v>
      </c>
    </row>
    <row r="36" spans="1:15" s="34" customFormat="1" ht="12.75" outlineLevel="2">
      <c r="A36" s="36" t="s">
        <v>46</v>
      </c>
      <c r="B36" s="36" t="s">
        <v>42</v>
      </c>
      <c r="C36" s="36" t="s">
        <v>33</v>
      </c>
      <c r="D36" s="37">
        <f t="shared" si="3"/>
        <v>40</v>
      </c>
      <c r="E36" s="37">
        <f t="shared" si="4"/>
        <v>17420</v>
      </c>
      <c r="F36" s="37">
        <v>0</v>
      </c>
      <c r="G36" s="37">
        <v>0</v>
      </c>
      <c r="H36" s="37">
        <v>40</v>
      </c>
      <c r="I36" s="37">
        <v>17420</v>
      </c>
      <c r="J36" s="37">
        <f t="shared" si="5"/>
        <v>41</v>
      </c>
      <c r="K36" s="37">
        <f t="shared" si="5"/>
        <v>3097</v>
      </c>
      <c r="L36" s="37">
        <v>30</v>
      </c>
      <c r="M36" s="37">
        <v>2250</v>
      </c>
      <c r="N36" s="37">
        <v>11</v>
      </c>
      <c r="O36" s="37">
        <v>847</v>
      </c>
    </row>
    <row r="37" spans="1:15" s="34" customFormat="1" ht="12.75" outlineLevel="2">
      <c r="A37" s="34" t="s">
        <v>46</v>
      </c>
      <c r="B37" s="34" t="s">
        <v>43</v>
      </c>
      <c r="C37" s="34" t="s">
        <v>33</v>
      </c>
      <c r="D37" s="35">
        <v>2218</v>
      </c>
      <c r="E37" s="35">
        <v>1004915</v>
      </c>
      <c r="F37" s="35">
        <v>2143</v>
      </c>
      <c r="G37" s="35">
        <v>975065</v>
      </c>
      <c r="H37" s="35">
        <v>75</v>
      </c>
      <c r="I37" s="35">
        <v>29850</v>
      </c>
      <c r="J37" s="35">
        <v>36</v>
      </c>
      <c r="K37" s="35">
        <v>2718</v>
      </c>
      <c r="L37" s="35">
        <v>27</v>
      </c>
      <c r="M37" s="35">
        <v>2025</v>
      </c>
      <c r="N37" s="35">
        <v>9</v>
      </c>
      <c r="O37" s="35">
        <v>693</v>
      </c>
    </row>
    <row r="38" spans="1:15" s="34" customFormat="1" ht="12.75" outlineLevel="2">
      <c r="A38" s="36" t="s">
        <v>46</v>
      </c>
      <c r="B38" s="36" t="s">
        <v>44</v>
      </c>
      <c r="C38" s="36" t="s">
        <v>33</v>
      </c>
      <c r="D38" s="37">
        <v>2772</v>
      </c>
      <c r="E38" s="37">
        <v>1131452</v>
      </c>
      <c r="F38" s="37">
        <v>2732</v>
      </c>
      <c r="G38" s="37">
        <v>1115657</v>
      </c>
      <c r="H38" s="37">
        <v>40</v>
      </c>
      <c r="I38" s="37">
        <v>15795</v>
      </c>
      <c r="J38" s="37">
        <v>40</v>
      </c>
      <c r="K38" s="37">
        <v>2820</v>
      </c>
      <c r="L38" s="37">
        <v>29</v>
      </c>
      <c r="M38" s="37">
        <v>2110</v>
      </c>
      <c r="N38" s="37">
        <v>11</v>
      </c>
      <c r="O38" s="37">
        <v>710</v>
      </c>
    </row>
    <row r="39" spans="1:15" s="34" customFormat="1" ht="12.75" outlineLevel="1">
      <c r="A39" s="39" t="s">
        <v>47</v>
      </c>
      <c r="B39" s="36"/>
      <c r="C39" s="36"/>
      <c r="D39" s="37">
        <f>SUBTOTAL(9,D27:D38)</f>
        <v>7216</v>
      </c>
      <c r="E39" s="37">
        <f>SUBTOTAL(9,E27:E38)</f>
        <v>3104285</v>
      </c>
      <c r="F39" s="37">
        <f>SUBTOTAL(9,F27:F38)</f>
        <v>6669</v>
      </c>
      <c r="G39" s="37">
        <f>SUBTOTAL(9,G27:G38)</f>
        <v>2888904</v>
      </c>
      <c r="H39" s="37">
        <f>SUBTOTAL(9,H27:H38)</f>
        <v>547</v>
      </c>
      <c r="I39" s="37">
        <f>SUBTOTAL(9,I27:I38)</f>
        <v>215381</v>
      </c>
      <c r="J39" s="37">
        <f>SUBTOTAL(9,J27:J38)</f>
        <v>333</v>
      </c>
      <c r="K39" s="37">
        <f>SUBTOTAL(9,K27:K38)</f>
        <v>25188</v>
      </c>
      <c r="L39" s="37">
        <f>SUBTOTAL(9,L27:L38)</f>
        <v>237</v>
      </c>
      <c r="M39" s="37">
        <f>SUBTOTAL(9,M27:M38)</f>
        <v>17847</v>
      </c>
      <c r="N39" s="37">
        <f>SUBTOTAL(9,N27:N38)</f>
        <v>96</v>
      </c>
      <c r="O39" s="37">
        <f>SUBTOTAL(9,O27:O38)</f>
        <v>7341</v>
      </c>
    </row>
    <row r="40" spans="1:15" s="34" customFormat="1" ht="12.75" outlineLevel="2">
      <c r="A40" s="34" t="s">
        <v>48</v>
      </c>
      <c r="B40" s="34" t="s">
        <v>32</v>
      </c>
      <c r="C40" s="34" t="s">
        <v>33</v>
      </c>
      <c r="D40" s="35">
        <f aca="true" t="shared" si="6" ref="D40:D49">+F40++H40</f>
        <v>831</v>
      </c>
      <c r="E40" s="35">
        <f aca="true" t="shared" si="7" ref="E40:E49">+G40+I40</f>
        <v>330063</v>
      </c>
      <c r="F40" s="35">
        <v>361</v>
      </c>
      <c r="G40" s="35">
        <v>159923</v>
      </c>
      <c r="H40" s="35">
        <v>470</v>
      </c>
      <c r="I40" s="35">
        <v>170140</v>
      </c>
      <c r="J40" s="35">
        <f aca="true" t="shared" si="8" ref="J40:K49">+L40+N40</f>
        <v>626</v>
      </c>
      <c r="K40" s="35">
        <f t="shared" si="8"/>
        <v>65669</v>
      </c>
      <c r="L40" s="35">
        <v>282</v>
      </c>
      <c r="M40" s="35">
        <v>28179</v>
      </c>
      <c r="N40" s="35">
        <v>344</v>
      </c>
      <c r="O40" s="35">
        <v>37490</v>
      </c>
    </row>
    <row r="41" spans="1:15" s="34" customFormat="1" ht="12.75" outlineLevel="2">
      <c r="A41" s="36" t="s">
        <v>48</v>
      </c>
      <c r="B41" s="36" t="s">
        <v>34</v>
      </c>
      <c r="C41" s="36" t="s">
        <v>33</v>
      </c>
      <c r="D41" s="37">
        <f t="shared" si="6"/>
        <v>515</v>
      </c>
      <c r="E41" s="37">
        <f t="shared" si="7"/>
        <v>214150</v>
      </c>
      <c r="F41" s="37">
        <v>205</v>
      </c>
      <c r="G41" s="37">
        <v>96350</v>
      </c>
      <c r="H41" s="37">
        <v>310</v>
      </c>
      <c r="I41" s="37">
        <v>117800</v>
      </c>
      <c r="J41" s="37">
        <f t="shared" si="8"/>
        <v>475</v>
      </c>
      <c r="K41" s="37">
        <f t="shared" si="8"/>
        <v>51750</v>
      </c>
      <c r="L41" s="37">
        <v>214</v>
      </c>
      <c r="M41" s="37">
        <v>22338</v>
      </c>
      <c r="N41" s="37">
        <v>261</v>
      </c>
      <c r="O41" s="37">
        <v>29412</v>
      </c>
    </row>
    <row r="42" spans="1:15" s="34" customFormat="1" ht="12.75" outlineLevel="2">
      <c r="A42" s="34" t="s">
        <v>48</v>
      </c>
      <c r="B42" s="34" t="s">
        <v>35</v>
      </c>
      <c r="C42" s="34" t="s">
        <v>33</v>
      </c>
      <c r="D42" s="35">
        <f t="shared" si="6"/>
        <v>950</v>
      </c>
      <c r="E42" s="35">
        <f t="shared" si="7"/>
        <v>408590</v>
      </c>
      <c r="F42" s="35">
        <v>519</v>
      </c>
      <c r="G42" s="35">
        <v>249120</v>
      </c>
      <c r="H42" s="35">
        <v>431</v>
      </c>
      <c r="I42" s="35">
        <v>159470</v>
      </c>
      <c r="J42" s="35">
        <f t="shared" si="8"/>
        <v>691</v>
      </c>
      <c r="K42" s="35">
        <f t="shared" si="8"/>
        <v>71616</v>
      </c>
      <c r="L42" s="35">
        <v>351</v>
      </c>
      <c r="M42" s="35">
        <v>34663</v>
      </c>
      <c r="N42" s="35">
        <v>340</v>
      </c>
      <c r="O42" s="35">
        <v>36953</v>
      </c>
    </row>
    <row r="43" spans="1:15" s="34" customFormat="1" ht="12.75" outlineLevel="2">
      <c r="A43" s="36" t="s">
        <v>48</v>
      </c>
      <c r="B43" s="36" t="s">
        <v>36</v>
      </c>
      <c r="C43" s="36" t="s">
        <v>33</v>
      </c>
      <c r="D43" s="37">
        <f t="shared" si="6"/>
        <v>892</v>
      </c>
      <c r="E43" s="37">
        <f t="shared" si="7"/>
        <v>360320</v>
      </c>
      <c r="F43" s="37">
        <v>386</v>
      </c>
      <c r="G43" s="37">
        <v>175630</v>
      </c>
      <c r="H43" s="37">
        <v>506</v>
      </c>
      <c r="I43" s="37">
        <v>184690</v>
      </c>
      <c r="J43" s="37">
        <f t="shared" si="8"/>
        <v>593</v>
      </c>
      <c r="K43" s="37">
        <f t="shared" si="8"/>
        <v>59311</v>
      </c>
      <c r="L43" s="37">
        <v>329</v>
      </c>
      <c r="M43" s="37">
        <v>32493</v>
      </c>
      <c r="N43" s="37">
        <v>264</v>
      </c>
      <c r="O43" s="37">
        <v>26818</v>
      </c>
    </row>
    <row r="44" spans="1:15" s="34" customFormat="1" ht="12.75" outlineLevel="2">
      <c r="A44" s="34" t="s">
        <v>48</v>
      </c>
      <c r="B44" s="34" t="s">
        <v>37</v>
      </c>
      <c r="C44" s="34" t="s">
        <v>33</v>
      </c>
      <c r="D44" s="35">
        <f t="shared" si="6"/>
        <v>823</v>
      </c>
      <c r="E44" s="35">
        <f t="shared" si="7"/>
        <v>342660</v>
      </c>
      <c r="F44" s="35">
        <v>317</v>
      </c>
      <c r="G44" s="35">
        <v>148356</v>
      </c>
      <c r="H44" s="35">
        <v>506</v>
      </c>
      <c r="I44" s="35">
        <v>194304</v>
      </c>
      <c r="J44" s="35">
        <f t="shared" si="8"/>
        <v>751</v>
      </c>
      <c r="K44" s="35">
        <f t="shared" si="8"/>
        <v>75899</v>
      </c>
      <c r="L44" s="35">
        <v>377</v>
      </c>
      <c r="M44" s="35">
        <v>38044</v>
      </c>
      <c r="N44" s="35">
        <v>374</v>
      </c>
      <c r="O44" s="35">
        <v>37855</v>
      </c>
    </row>
    <row r="45" spans="1:15" s="34" customFormat="1" ht="12.75" outlineLevel="2">
      <c r="A45" s="36" t="s">
        <v>48</v>
      </c>
      <c r="B45" s="36" t="s">
        <v>38</v>
      </c>
      <c r="C45" s="36" t="s">
        <v>33</v>
      </c>
      <c r="D45" s="37">
        <f t="shared" si="6"/>
        <v>604</v>
      </c>
      <c r="E45" s="37">
        <f t="shared" si="7"/>
        <v>248650</v>
      </c>
      <c r="F45" s="37">
        <v>253</v>
      </c>
      <c r="G45" s="37">
        <v>115621</v>
      </c>
      <c r="H45" s="37">
        <v>351</v>
      </c>
      <c r="I45" s="37">
        <v>133029</v>
      </c>
      <c r="J45" s="37">
        <f t="shared" si="8"/>
        <v>545</v>
      </c>
      <c r="K45" s="37">
        <f t="shared" si="8"/>
        <v>56378</v>
      </c>
      <c r="L45" s="37">
        <v>271</v>
      </c>
      <c r="M45" s="37">
        <v>28262</v>
      </c>
      <c r="N45" s="37">
        <v>274</v>
      </c>
      <c r="O45" s="37">
        <v>28116</v>
      </c>
    </row>
    <row r="46" spans="1:15" s="34" customFormat="1" ht="12.75" outlineLevel="2">
      <c r="A46" s="34" t="s">
        <v>48</v>
      </c>
      <c r="B46" s="34" t="s">
        <v>39</v>
      </c>
      <c r="C46" s="34" t="s">
        <v>33</v>
      </c>
      <c r="D46" s="35">
        <f t="shared" si="6"/>
        <v>590</v>
      </c>
      <c r="E46" s="35">
        <f t="shared" si="7"/>
        <v>243234</v>
      </c>
      <c r="F46" s="35">
        <v>321</v>
      </c>
      <c r="G46" s="35">
        <v>143166</v>
      </c>
      <c r="H46" s="35">
        <v>269</v>
      </c>
      <c r="I46" s="35">
        <v>100068</v>
      </c>
      <c r="J46" s="35">
        <f t="shared" si="8"/>
        <v>540</v>
      </c>
      <c r="K46" s="35">
        <f t="shared" si="8"/>
        <v>57343</v>
      </c>
      <c r="L46" s="35">
        <v>293</v>
      </c>
      <c r="M46" s="35">
        <v>30495</v>
      </c>
      <c r="N46" s="35">
        <v>247</v>
      </c>
      <c r="O46" s="35">
        <v>26848</v>
      </c>
    </row>
    <row r="47" spans="1:15" s="34" customFormat="1" ht="12.75" outlineLevel="2">
      <c r="A47" s="36" t="s">
        <v>48</v>
      </c>
      <c r="B47" s="36" t="s">
        <v>40</v>
      </c>
      <c r="C47" s="36" t="s">
        <v>33</v>
      </c>
      <c r="D47" s="37">
        <f t="shared" si="6"/>
        <v>798</v>
      </c>
      <c r="E47" s="37">
        <f t="shared" si="7"/>
        <v>328202</v>
      </c>
      <c r="F47" s="37">
        <v>311</v>
      </c>
      <c r="G47" s="37">
        <v>141194</v>
      </c>
      <c r="H47" s="37">
        <v>487</v>
      </c>
      <c r="I47" s="37">
        <v>187008</v>
      </c>
      <c r="J47" s="37">
        <f t="shared" si="8"/>
        <v>622</v>
      </c>
      <c r="K47" s="37">
        <f t="shared" si="8"/>
        <v>64460</v>
      </c>
      <c r="L47" s="37">
        <v>303</v>
      </c>
      <c r="M47" s="37">
        <v>30266</v>
      </c>
      <c r="N47" s="37">
        <v>319</v>
      </c>
      <c r="O47" s="37">
        <v>34194</v>
      </c>
    </row>
    <row r="48" spans="1:15" s="34" customFormat="1" ht="12.75" outlineLevel="2">
      <c r="A48" s="34" t="s">
        <v>48</v>
      </c>
      <c r="B48" s="34" t="s">
        <v>41</v>
      </c>
      <c r="C48" s="34" t="s">
        <v>33</v>
      </c>
      <c r="D48" s="35">
        <f t="shared" si="6"/>
        <v>668</v>
      </c>
      <c r="E48" s="35">
        <f t="shared" si="7"/>
        <v>279092</v>
      </c>
      <c r="F48" s="35">
        <v>372</v>
      </c>
      <c r="G48" s="35">
        <v>172236</v>
      </c>
      <c r="H48" s="35">
        <v>296</v>
      </c>
      <c r="I48" s="35">
        <v>106856</v>
      </c>
      <c r="J48" s="35">
        <f t="shared" si="8"/>
        <v>556</v>
      </c>
      <c r="K48" s="35">
        <f t="shared" si="8"/>
        <v>58359</v>
      </c>
      <c r="L48" s="35">
        <v>306</v>
      </c>
      <c r="M48" s="35">
        <v>31064</v>
      </c>
      <c r="N48" s="35">
        <v>250</v>
      </c>
      <c r="O48" s="35">
        <v>27295</v>
      </c>
    </row>
    <row r="49" spans="1:15" s="34" customFormat="1" ht="12.75" outlineLevel="2">
      <c r="A49" s="36" t="s">
        <v>48</v>
      </c>
      <c r="B49" s="36" t="s">
        <v>42</v>
      </c>
      <c r="C49" s="36" t="s">
        <v>33</v>
      </c>
      <c r="D49" s="37">
        <f t="shared" si="6"/>
        <v>667</v>
      </c>
      <c r="E49" s="37">
        <f t="shared" si="7"/>
        <v>292927</v>
      </c>
      <c r="F49" s="37">
        <v>376</v>
      </c>
      <c r="G49" s="37">
        <v>179728</v>
      </c>
      <c r="H49" s="37">
        <v>291</v>
      </c>
      <c r="I49" s="37">
        <v>113199</v>
      </c>
      <c r="J49" s="37">
        <f t="shared" si="8"/>
        <v>512</v>
      </c>
      <c r="K49" s="37">
        <f t="shared" si="8"/>
        <v>54509</v>
      </c>
      <c r="L49" s="37">
        <v>241</v>
      </c>
      <c r="M49" s="37">
        <v>25029</v>
      </c>
      <c r="N49" s="37">
        <v>271</v>
      </c>
      <c r="O49" s="37">
        <v>29480</v>
      </c>
    </row>
    <row r="50" spans="1:15" s="34" customFormat="1" ht="12.75" outlineLevel="2">
      <c r="A50" s="34" t="s">
        <v>48</v>
      </c>
      <c r="B50" s="34" t="s">
        <v>43</v>
      </c>
      <c r="C50" s="34" t="s">
        <v>33</v>
      </c>
      <c r="D50" s="35">
        <v>919</v>
      </c>
      <c r="E50" s="35">
        <v>406129</v>
      </c>
      <c r="F50" s="35">
        <v>473</v>
      </c>
      <c r="G50" s="35">
        <v>231297</v>
      </c>
      <c r="H50" s="35">
        <v>446</v>
      </c>
      <c r="I50" s="35">
        <v>174832</v>
      </c>
      <c r="J50" s="35">
        <v>633</v>
      </c>
      <c r="K50" s="35">
        <v>66416</v>
      </c>
      <c r="L50" s="35">
        <v>325</v>
      </c>
      <c r="M50" s="35">
        <v>33370</v>
      </c>
      <c r="N50" s="35">
        <v>308</v>
      </c>
      <c r="O50" s="35">
        <v>33046</v>
      </c>
    </row>
    <row r="51" spans="1:15" s="34" customFormat="1" ht="12.75" outlineLevel="2">
      <c r="A51" s="36" t="s">
        <v>48</v>
      </c>
      <c r="B51" s="36" t="s">
        <v>44</v>
      </c>
      <c r="C51" s="36" t="s">
        <v>33</v>
      </c>
      <c r="D51" s="37">
        <v>708</v>
      </c>
      <c r="E51" s="37">
        <v>295360</v>
      </c>
      <c r="F51" s="37">
        <v>356</v>
      </c>
      <c r="G51" s="37">
        <v>159488</v>
      </c>
      <c r="H51" s="37">
        <v>352</v>
      </c>
      <c r="I51" s="37">
        <v>135872</v>
      </c>
      <c r="J51" s="37">
        <f>+L51+N51</f>
        <v>561</v>
      </c>
      <c r="K51" s="37">
        <f>+M51+O51</f>
        <v>53205</v>
      </c>
      <c r="L51" s="37">
        <v>252</v>
      </c>
      <c r="M51" s="37">
        <v>25704</v>
      </c>
      <c r="N51" s="37">
        <v>309</v>
      </c>
      <c r="O51" s="37">
        <v>27501</v>
      </c>
    </row>
    <row r="52" spans="1:15" s="34" customFormat="1" ht="12.75" outlineLevel="1">
      <c r="A52" s="39" t="s">
        <v>49</v>
      </c>
      <c r="B52" s="36"/>
      <c r="C52" s="36"/>
      <c r="D52" s="37">
        <f>SUBTOTAL(9,D40:D51)</f>
        <v>8965</v>
      </c>
      <c r="E52" s="37">
        <f>SUBTOTAL(9,E40:E51)</f>
        <v>3749377</v>
      </c>
      <c r="F52" s="37">
        <f>SUBTOTAL(9,F40:F51)</f>
        <v>4250</v>
      </c>
      <c r="G52" s="37">
        <f>SUBTOTAL(9,G40:G51)</f>
        <v>1972109</v>
      </c>
      <c r="H52" s="37">
        <f>SUBTOTAL(9,H40:H51)</f>
        <v>4715</v>
      </c>
      <c r="I52" s="37">
        <f>SUBTOTAL(9,I40:I51)</f>
        <v>1777268</v>
      </c>
      <c r="J52" s="37">
        <f>SUBTOTAL(9,J40:J51)</f>
        <v>7105</v>
      </c>
      <c r="K52" s="37">
        <f>SUBTOTAL(9,K40:K51)</f>
        <v>734915</v>
      </c>
      <c r="L52" s="37">
        <f>SUBTOTAL(9,L40:L51)</f>
        <v>3544</v>
      </c>
      <c r="M52" s="37">
        <f>SUBTOTAL(9,M40:M51)</f>
        <v>359907</v>
      </c>
      <c r="N52" s="37">
        <f>SUBTOTAL(9,N40:N51)</f>
        <v>3561</v>
      </c>
      <c r="O52" s="37">
        <f>SUBTOTAL(9,O40:O51)</f>
        <v>375008</v>
      </c>
    </row>
    <row r="53" spans="1:15" s="34" customFormat="1" ht="12.75" outlineLevel="2">
      <c r="A53" s="34" t="s">
        <v>50</v>
      </c>
      <c r="B53" s="34" t="s">
        <v>32</v>
      </c>
      <c r="C53" s="34" t="s">
        <v>33</v>
      </c>
      <c r="D53" s="35">
        <f aca="true" t="shared" si="9" ref="D53:D62">+F53++H53</f>
        <v>589</v>
      </c>
      <c r="E53" s="35">
        <f aca="true" t="shared" si="10" ref="E53:E62">+G53+I53</f>
        <v>215440</v>
      </c>
      <c r="F53" s="35">
        <v>85</v>
      </c>
      <c r="G53" s="35">
        <v>34000</v>
      </c>
      <c r="H53" s="35">
        <v>504</v>
      </c>
      <c r="I53" s="35">
        <v>181440</v>
      </c>
      <c r="J53" s="35">
        <f aca="true" t="shared" si="11" ref="J53:K62">+L53+N53</f>
        <v>10</v>
      </c>
      <c r="K53" s="35">
        <f t="shared" si="11"/>
        <v>1000</v>
      </c>
      <c r="L53" s="35">
        <v>0</v>
      </c>
      <c r="M53" s="35">
        <v>0</v>
      </c>
      <c r="N53" s="35">
        <v>10</v>
      </c>
      <c r="O53" s="35">
        <v>1000</v>
      </c>
    </row>
    <row r="54" spans="1:15" s="34" customFormat="1" ht="12.75" outlineLevel="2">
      <c r="A54" s="36" t="s">
        <v>50</v>
      </c>
      <c r="B54" s="36" t="s">
        <v>34</v>
      </c>
      <c r="C54" s="36" t="s">
        <v>33</v>
      </c>
      <c r="D54" s="37">
        <f t="shared" si="9"/>
        <v>679</v>
      </c>
      <c r="E54" s="37">
        <f t="shared" si="10"/>
        <v>246800</v>
      </c>
      <c r="F54" s="37">
        <v>59</v>
      </c>
      <c r="G54" s="37">
        <v>23600</v>
      </c>
      <c r="H54" s="37">
        <v>620</v>
      </c>
      <c r="I54" s="37">
        <v>223200</v>
      </c>
      <c r="J54" s="37">
        <f t="shared" si="11"/>
        <v>0</v>
      </c>
      <c r="K54" s="37">
        <f t="shared" si="11"/>
        <v>0</v>
      </c>
      <c r="L54" s="37">
        <v>0</v>
      </c>
      <c r="M54" s="37">
        <v>0</v>
      </c>
      <c r="N54" s="37">
        <v>0</v>
      </c>
      <c r="O54" s="37">
        <v>0</v>
      </c>
    </row>
    <row r="55" spans="1:15" s="34" customFormat="1" ht="12.75" outlineLevel="2">
      <c r="A55" s="34" t="s">
        <v>50</v>
      </c>
      <c r="B55" s="34" t="s">
        <v>35</v>
      </c>
      <c r="C55" s="34" t="s">
        <v>33</v>
      </c>
      <c r="D55" s="35">
        <f t="shared" si="9"/>
        <v>531</v>
      </c>
      <c r="E55" s="35">
        <f t="shared" si="10"/>
        <v>193720</v>
      </c>
      <c r="F55" s="35">
        <v>64</v>
      </c>
      <c r="G55" s="35">
        <v>25600</v>
      </c>
      <c r="H55" s="35">
        <v>467</v>
      </c>
      <c r="I55" s="35">
        <v>168120</v>
      </c>
      <c r="J55" s="35">
        <f t="shared" si="11"/>
        <v>0</v>
      </c>
      <c r="K55" s="35">
        <f t="shared" si="11"/>
        <v>0</v>
      </c>
      <c r="L55" s="35">
        <v>0</v>
      </c>
      <c r="M55" s="35">
        <v>0</v>
      </c>
      <c r="N55" s="35">
        <v>0</v>
      </c>
      <c r="O55" s="35">
        <v>0</v>
      </c>
    </row>
    <row r="56" spans="1:15" s="34" customFormat="1" ht="12.75" outlineLevel="2">
      <c r="A56" s="36" t="s">
        <v>50</v>
      </c>
      <c r="B56" s="36" t="s">
        <v>36</v>
      </c>
      <c r="C56" s="36" t="s">
        <v>33</v>
      </c>
      <c r="D56" s="37">
        <f t="shared" si="9"/>
        <v>673</v>
      </c>
      <c r="E56" s="37">
        <f t="shared" si="10"/>
        <v>271209</v>
      </c>
      <c r="F56" s="37">
        <v>56</v>
      </c>
      <c r="G56" s="37">
        <v>24409</v>
      </c>
      <c r="H56" s="37">
        <v>617</v>
      </c>
      <c r="I56" s="37">
        <v>246800</v>
      </c>
      <c r="J56" s="37">
        <f t="shared" si="11"/>
        <v>0</v>
      </c>
      <c r="K56" s="37">
        <f t="shared" si="11"/>
        <v>0</v>
      </c>
      <c r="L56" s="37">
        <v>0</v>
      </c>
      <c r="M56" s="37">
        <v>0</v>
      </c>
      <c r="N56" s="37">
        <v>0</v>
      </c>
      <c r="O56" s="37">
        <v>0</v>
      </c>
    </row>
    <row r="57" spans="1:15" s="34" customFormat="1" ht="12.75" outlineLevel="2">
      <c r="A57" s="34" t="s">
        <v>50</v>
      </c>
      <c r="B57" s="34" t="s">
        <v>37</v>
      </c>
      <c r="C57" s="34" t="s">
        <v>33</v>
      </c>
      <c r="D57" s="35">
        <f t="shared" si="9"/>
        <v>712</v>
      </c>
      <c r="E57" s="35">
        <f t="shared" si="10"/>
        <v>218300</v>
      </c>
      <c r="F57" s="35">
        <v>47</v>
      </c>
      <c r="G57" s="35">
        <v>18800</v>
      </c>
      <c r="H57" s="35">
        <v>665</v>
      </c>
      <c r="I57" s="35">
        <v>199500</v>
      </c>
      <c r="J57" s="35">
        <f t="shared" si="11"/>
        <v>0</v>
      </c>
      <c r="K57" s="35">
        <f t="shared" si="11"/>
        <v>0</v>
      </c>
      <c r="L57" s="35">
        <v>0</v>
      </c>
      <c r="M57" s="35">
        <v>0</v>
      </c>
      <c r="N57" s="35">
        <v>0</v>
      </c>
      <c r="O57" s="35">
        <v>0</v>
      </c>
    </row>
    <row r="58" spans="1:15" s="34" customFormat="1" ht="12.75" outlineLevel="2">
      <c r="A58" s="36" t="s">
        <v>50</v>
      </c>
      <c r="B58" s="36" t="s">
        <v>38</v>
      </c>
      <c r="C58" s="36" t="s">
        <v>33</v>
      </c>
      <c r="D58" s="37">
        <f t="shared" si="9"/>
        <v>812</v>
      </c>
      <c r="E58" s="37">
        <f t="shared" si="10"/>
        <v>288100</v>
      </c>
      <c r="F58" s="37">
        <v>39</v>
      </c>
      <c r="G58" s="37">
        <v>17550</v>
      </c>
      <c r="H58" s="37">
        <v>773</v>
      </c>
      <c r="I58" s="37">
        <v>270550</v>
      </c>
      <c r="J58" s="37">
        <f t="shared" si="11"/>
        <v>0</v>
      </c>
      <c r="K58" s="37">
        <f t="shared" si="11"/>
        <v>0</v>
      </c>
      <c r="L58" s="37">
        <v>0</v>
      </c>
      <c r="M58" s="37">
        <v>0</v>
      </c>
      <c r="N58" s="37">
        <v>0</v>
      </c>
      <c r="O58" s="37">
        <v>0</v>
      </c>
    </row>
    <row r="59" spans="1:15" s="34" customFormat="1" ht="12.75" outlineLevel="2">
      <c r="A59" s="34" t="s">
        <v>50</v>
      </c>
      <c r="B59" s="34" t="s">
        <v>39</v>
      </c>
      <c r="C59" s="34" t="s">
        <v>33</v>
      </c>
      <c r="D59" s="35">
        <f t="shared" si="9"/>
        <v>922</v>
      </c>
      <c r="E59" s="35">
        <f t="shared" si="10"/>
        <v>328700</v>
      </c>
      <c r="F59" s="35">
        <v>60</v>
      </c>
      <c r="G59" s="35">
        <v>27000</v>
      </c>
      <c r="H59" s="35">
        <v>862</v>
      </c>
      <c r="I59" s="35">
        <v>301700</v>
      </c>
      <c r="J59" s="35">
        <f t="shared" si="11"/>
        <v>0</v>
      </c>
      <c r="K59" s="35">
        <f t="shared" si="11"/>
        <v>0</v>
      </c>
      <c r="L59" s="35">
        <v>0</v>
      </c>
      <c r="M59" s="35">
        <v>0</v>
      </c>
      <c r="N59" s="35">
        <v>0</v>
      </c>
      <c r="O59" s="35">
        <v>0</v>
      </c>
    </row>
    <row r="60" spans="1:15" s="34" customFormat="1" ht="12.75" outlineLevel="2">
      <c r="A60" s="36" t="s">
        <v>50</v>
      </c>
      <c r="B60" s="36" t="s">
        <v>40</v>
      </c>
      <c r="C60" s="36" t="s">
        <v>33</v>
      </c>
      <c r="D60" s="37">
        <f t="shared" si="9"/>
        <v>852</v>
      </c>
      <c r="E60" s="37">
        <f t="shared" si="10"/>
        <v>306900</v>
      </c>
      <c r="F60" s="37">
        <v>87</v>
      </c>
      <c r="G60" s="37">
        <v>39150</v>
      </c>
      <c r="H60" s="37">
        <v>765</v>
      </c>
      <c r="I60" s="37">
        <v>267750</v>
      </c>
      <c r="J60" s="37">
        <f t="shared" si="11"/>
        <v>0</v>
      </c>
      <c r="K60" s="37">
        <f t="shared" si="11"/>
        <v>0</v>
      </c>
      <c r="L60" s="37">
        <v>0</v>
      </c>
      <c r="M60" s="37">
        <v>0</v>
      </c>
      <c r="N60" s="37">
        <v>0</v>
      </c>
      <c r="O60" s="37">
        <v>0</v>
      </c>
    </row>
    <row r="61" spans="1:15" s="34" customFormat="1" ht="12.75" outlineLevel="2">
      <c r="A61" s="34" t="s">
        <v>50</v>
      </c>
      <c r="B61" s="34" t="s">
        <v>41</v>
      </c>
      <c r="C61" s="34" t="s">
        <v>33</v>
      </c>
      <c r="D61" s="35">
        <f t="shared" si="9"/>
        <v>856</v>
      </c>
      <c r="E61" s="35">
        <f t="shared" si="10"/>
        <v>306800</v>
      </c>
      <c r="F61" s="35">
        <v>72</v>
      </c>
      <c r="G61" s="35">
        <v>32400</v>
      </c>
      <c r="H61" s="35">
        <v>784</v>
      </c>
      <c r="I61" s="35">
        <v>274400</v>
      </c>
      <c r="J61" s="35">
        <f t="shared" si="11"/>
        <v>0</v>
      </c>
      <c r="K61" s="35">
        <f t="shared" si="11"/>
        <v>0</v>
      </c>
      <c r="L61" s="35">
        <v>0</v>
      </c>
      <c r="M61" s="35">
        <v>0</v>
      </c>
      <c r="N61" s="35">
        <v>0</v>
      </c>
      <c r="O61" s="35">
        <v>0</v>
      </c>
    </row>
    <row r="62" spans="1:15" s="34" customFormat="1" ht="12.75" outlineLevel="2">
      <c r="A62" s="36" t="s">
        <v>50</v>
      </c>
      <c r="B62" s="36" t="s">
        <v>42</v>
      </c>
      <c r="C62" s="36" t="s">
        <v>33</v>
      </c>
      <c r="D62" s="37">
        <f t="shared" si="9"/>
        <v>903</v>
      </c>
      <c r="E62" s="37">
        <f t="shared" si="10"/>
        <v>325450</v>
      </c>
      <c r="F62" s="37">
        <v>94</v>
      </c>
      <c r="G62" s="37">
        <v>42300</v>
      </c>
      <c r="H62" s="37">
        <v>809</v>
      </c>
      <c r="I62" s="37">
        <v>283150</v>
      </c>
      <c r="J62" s="37">
        <f t="shared" si="11"/>
        <v>0</v>
      </c>
      <c r="K62" s="37">
        <f t="shared" si="11"/>
        <v>0</v>
      </c>
      <c r="L62" s="37">
        <v>0</v>
      </c>
      <c r="M62" s="37">
        <v>0</v>
      </c>
      <c r="N62" s="37">
        <v>0</v>
      </c>
      <c r="O62" s="37">
        <v>0</v>
      </c>
    </row>
    <row r="63" spans="1:15" s="34" customFormat="1" ht="12.75" outlineLevel="2">
      <c r="A63" s="34" t="s">
        <v>50</v>
      </c>
      <c r="B63" s="34" t="s">
        <v>43</v>
      </c>
      <c r="C63" s="34" t="s">
        <v>33</v>
      </c>
      <c r="D63" s="35">
        <v>663</v>
      </c>
      <c r="E63" s="35">
        <v>257440</v>
      </c>
      <c r="F63" s="35">
        <v>55</v>
      </c>
      <c r="G63" s="35">
        <v>26400</v>
      </c>
      <c r="H63" s="35">
        <v>608</v>
      </c>
      <c r="I63" s="35">
        <v>231040</v>
      </c>
      <c r="J63" s="35">
        <v>0</v>
      </c>
      <c r="K63" s="35">
        <v>0</v>
      </c>
      <c r="L63" s="35">
        <v>0</v>
      </c>
      <c r="M63" s="35">
        <v>0</v>
      </c>
      <c r="N63" s="35">
        <v>0</v>
      </c>
      <c r="O63" s="35">
        <v>0</v>
      </c>
    </row>
    <row r="64" spans="1:15" s="34" customFormat="1" ht="12.75" outlineLevel="2">
      <c r="A64" s="36" t="s">
        <v>50</v>
      </c>
      <c r="B64" s="36" t="s">
        <v>44</v>
      </c>
      <c r="C64" s="36" t="s">
        <v>33</v>
      </c>
      <c r="D64" s="37">
        <v>463</v>
      </c>
      <c r="E64" s="37">
        <v>175150</v>
      </c>
      <c r="F64" s="37">
        <v>48</v>
      </c>
      <c r="G64" s="37">
        <v>21600</v>
      </c>
      <c r="H64" s="37">
        <v>415</v>
      </c>
      <c r="I64" s="37">
        <v>153550</v>
      </c>
      <c r="J64" s="37">
        <v>0</v>
      </c>
      <c r="K64" s="37">
        <v>0</v>
      </c>
      <c r="L64" s="37">
        <v>0</v>
      </c>
      <c r="M64" s="37">
        <v>0</v>
      </c>
      <c r="N64" s="37">
        <v>0</v>
      </c>
      <c r="O64" s="37">
        <v>0</v>
      </c>
    </row>
    <row r="65" spans="1:15" s="34" customFormat="1" ht="12.75" outlineLevel="1">
      <c r="A65" s="39" t="s">
        <v>51</v>
      </c>
      <c r="B65" s="36"/>
      <c r="C65" s="36"/>
      <c r="D65" s="37">
        <f>SUBTOTAL(9,D53:D64)</f>
        <v>8655</v>
      </c>
      <c r="E65" s="37">
        <f>SUBTOTAL(9,E53:E64)</f>
        <v>3134009</v>
      </c>
      <c r="F65" s="37">
        <f>SUBTOTAL(9,F53:F64)</f>
        <v>766</v>
      </c>
      <c r="G65" s="37">
        <f>SUBTOTAL(9,G53:G64)</f>
        <v>332809</v>
      </c>
      <c r="H65" s="37">
        <f>SUBTOTAL(9,H53:H64)</f>
        <v>7889</v>
      </c>
      <c r="I65" s="37">
        <f>SUBTOTAL(9,I53:I64)</f>
        <v>2801200</v>
      </c>
      <c r="J65" s="37">
        <f>SUBTOTAL(9,J53:J64)</f>
        <v>10</v>
      </c>
      <c r="K65" s="37">
        <f>SUBTOTAL(9,K53:K64)</f>
        <v>1000</v>
      </c>
      <c r="L65" s="37">
        <f>SUBTOTAL(9,L53:L64)</f>
        <v>0</v>
      </c>
      <c r="M65" s="37">
        <f>SUBTOTAL(9,M53:M64)</f>
        <v>0</v>
      </c>
      <c r="N65" s="37">
        <f>SUBTOTAL(9,N53:N64)</f>
        <v>10</v>
      </c>
      <c r="O65" s="37">
        <f>SUBTOTAL(9,O53:O64)</f>
        <v>1000</v>
      </c>
    </row>
    <row r="66" spans="1:15" s="34" customFormat="1" ht="12.75" outlineLevel="2">
      <c r="A66" s="34" t="s">
        <v>52</v>
      </c>
      <c r="B66" s="34" t="s">
        <v>32</v>
      </c>
      <c r="C66" s="34" t="s">
        <v>33</v>
      </c>
      <c r="D66" s="35">
        <f aca="true" t="shared" si="12" ref="D66:D75">+F66++H66</f>
        <v>2778</v>
      </c>
      <c r="E66" s="35">
        <f aca="true" t="shared" si="13" ref="E66:E75">+G66+I66</f>
        <v>1271765</v>
      </c>
      <c r="F66" s="35">
        <v>2266</v>
      </c>
      <c r="G66" s="35">
        <v>1096794</v>
      </c>
      <c r="H66" s="35">
        <v>512</v>
      </c>
      <c r="I66" s="35">
        <v>174971</v>
      </c>
      <c r="J66" s="35">
        <f aca="true" t="shared" si="14" ref="J66:K75">+L66+N66</f>
        <v>2416</v>
      </c>
      <c r="K66" s="35">
        <f t="shared" si="14"/>
        <v>263957</v>
      </c>
      <c r="L66" s="35">
        <v>1697</v>
      </c>
      <c r="M66" s="35">
        <v>188503</v>
      </c>
      <c r="N66" s="35">
        <v>719</v>
      </c>
      <c r="O66" s="35">
        <v>75454</v>
      </c>
    </row>
    <row r="67" spans="1:15" s="34" customFormat="1" ht="12.75" outlineLevel="2">
      <c r="A67" s="36" t="s">
        <v>52</v>
      </c>
      <c r="B67" s="36" t="s">
        <v>34</v>
      </c>
      <c r="C67" s="36" t="s">
        <v>33</v>
      </c>
      <c r="D67" s="37">
        <f t="shared" si="12"/>
        <v>2612</v>
      </c>
      <c r="E67" s="37">
        <f t="shared" si="13"/>
        <v>1185542</v>
      </c>
      <c r="F67" s="37">
        <v>2228</v>
      </c>
      <c r="G67" s="37">
        <v>1038886</v>
      </c>
      <c r="H67" s="37">
        <v>384</v>
      </c>
      <c r="I67" s="37">
        <v>146656</v>
      </c>
      <c r="J67" s="37">
        <f t="shared" si="14"/>
        <v>2152</v>
      </c>
      <c r="K67" s="37">
        <f t="shared" si="14"/>
        <v>220356</v>
      </c>
      <c r="L67" s="37">
        <v>1405</v>
      </c>
      <c r="M67" s="37">
        <v>144114</v>
      </c>
      <c r="N67" s="37">
        <v>747</v>
      </c>
      <c r="O67" s="37">
        <v>76242</v>
      </c>
    </row>
    <row r="68" spans="1:15" s="34" customFormat="1" ht="12.75" outlineLevel="2">
      <c r="A68" s="34" t="s">
        <v>52</v>
      </c>
      <c r="B68" s="34" t="s">
        <v>35</v>
      </c>
      <c r="C68" s="34" t="s">
        <v>33</v>
      </c>
      <c r="D68" s="35">
        <f t="shared" si="12"/>
        <v>2539</v>
      </c>
      <c r="E68" s="35">
        <f t="shared" si="13"/>
        <v>1187910</v>
      </c>
      <c r="F68" s="35">
        <v>2060</v>
      </c>
      <c r="G68" s="35">
        <v>1002325</v>
      </c>
      <c r="H68" s="35">
        <v>479</v>
      </c>
      <c r="I68" s="35">
        <v>185585</v>
      </c>
      <c r="J68" s="35">
        <f t="shared" si="14"/>
        <v>2213</v>
      </c>
      <c r="K68" s="35">
        <f t="shared" si="14"/>
        <v>283685</v>
      </c>
      <c r="L68" s="35">
        <v>1496</v>
      </c>
      <c r="M68" s="35">
        <v>207967</v>
      </c>
      <c r="N68" s="35">
        <v>717</v>
      </c>
      <c r="O68" s="35">
        <v>75718</v>
      </c>
    </row>
    <row r="69" spans="1:15" s="34" customFormat="1" ht="12.75" outlineLevel="2">
      <c r="A69" s="36" t="s">
        <v>52</v>
      </c>
      <c r="B69" s="36" t="s">
        <v>36</v>
      </c>
      <c r="C69" s="36" t="s">
        <v>33</v>
      </c>
      <c r="D69" s="37">
        <f t="shared" si="12"/>
        <v>2627</v>
      </c>
      <c r="E69" s="37">
        <f t="shared" si="13"/>
        <v>1139803</v>
      </c>
      <c r="F69" s="37">
        <v>1952</v>
      </c>
      <c r="G69" s="37">
        <v>872141</v>
      </c>
      <c r="H69" s="37">
        <v>675</v>
      </c>
      <c r="I69" s="37">
        <v>267662</v>
      </c>
      <c r="J69" s="37">
        <f t="shared" si="14"/>
        <v>2526</v>
      </c>
      <c r="K69" s="37">
        <f t="shared" si="14"/>
        <v>318037</v>
      </c>
      <c r="L69" s="37">
        <v>1604</v>
      </c>
      <c r="M69" s="37">
        <v>237365</v>
      </c>
      <c r="N69" s="37">
        <v>922</v>
      </c>
      <c r="O69" s="37">
        <v>80672</v>
      </c>
    </row>
    <row r="70" spans="1:15" s="34" customFormat="1" ht="12.75" outlineLevel="2">
      <c r="A70" s="34" t="s">
        <v>52</v>
      </c>
      <c r="B70" s="34" t="s">
        <v>37</v>
      </c>
      <c r="C70" s="34" t="s">
        <v>33</v>
      </c>
      <c r="D70" s="35">
        <f t="shared" si="12"/>
        <v>2844</v>
      </c>
      <c r="E70" s="35">
        <f t="shared" si="13"/>
        <v>1238683</v>
      </c>
      <c r="F70" s="35">
        <v>2158</v>
      </c>
      <c r="G70" s="35">
        <v>962751</v>
      </c>
      <c r="H70" s="35">
        <v>686</v>
      </c>
      <c r="I70" s="35">
        <v>275932</v>
      </c>
      <c r="J70" s="35">
        <f t="shared" si="14"/>
        <v>2638</v>
      </c>
      <c r="K70" s="35">
        <f t="shared" si="14"/>
        <v>281352</v>
      </c>
      <c r="L70" s="35">
        <v>1612</v>
      </c>
      <c r="M70" s="35">
        <v>171105</v>
      </c>
      <c r="N70" s="35">
        <v>1026</v>
      </c>
      <c r="O70" s="35">
        <v>110247</v>
      </c>
    </row>
    <row r="71" spans="1:15" s="34" customFormat="1" ht="12.75" outlineLevel="2">
      <c r="A71" s="36" t="s">
        <v>52</v>
      </c>
      <c r="B71" s="36" t="s">
        <v>38</v>
      </c>
      <c r="C71" s="36" t="s">
        <v>33</v>
      </c>
      <c r="D71" s="37">
        <f t="shared" si="12"/>
        <v>2530</v>
      </c>
      <c r="E71" s="37">
        <f t="shared" si="13"/>
        <v>1101339</v>
      </c>
      <c r="F71" s="37">
        <v>1881</v>
      </c>
      <c r="G71" s="37">
        <v>849919</v>
      </c>
      <c r="H71" s="37">
        <v>649</v>
      </c>
      <c r="I71" s="37">
        <v>251420</v>
      </c>
      <c r="J71" s="37">
        <f t="shared" si="14"/>
        <v>2666</v>
      </c>
      <c r="K71" s="37">
        <f t="shared" si="14"/>
        <v>289916</v>
      </c>
      <c r="L71" s="37">
        <v>1674</v>
      </c>
      <c r="M71" s="37">
        <v>181550</v>
      </c>
      <c r="N71" s="37">
        <v>992</v>
      </c>
      <c r="O71" s="37">
        <v>108366</v>
      </c>
    </row>
    <row r="72" spans="1:15" s="34" customFormat="1" ht="12.75" outlineLevel="2">
      <c r="A72" s="34" t="s">
        <v>52</v>
      </c>
      <c r="B72" s="34" t="s">
        <v>39</v>
      </c>
      <c r="C72" s="34" t="s">
        <v>33</v>
      </c>
      <c r="D72" s="35">
        <f t="shared" si="12"/>
        <v>2739</v>
      </c>
      <c r="E72" s="35">
        <f t="shared" si="13"/>
        <v>1211819</v>
      </c>
      <c r="F72" s="35">
        <v>2136</v>
      </c>
      <c r="G72" s="35">
        <v>954241</v>
      </c>
      <c r="H72" s="35">
        <v>603</v>
      </c>
      <c r="I72" s="35">
        <v>257578</v>
      </c>
      <c r="J72" s="35">
        <f t="shared" si="14"/>
        <v>3134</v>
      </c>
      <c r="K72" s="35">
        <f t="shared" si="14"/>
        <v>338459</v>
      </c>
      <c r="L72" s="35">
        <v>1930</v>
      </c>
      <c r="M72" s="35">
        <v>212031</v>
      </c>
      <c r="N72" s="35">
        <v>1204</v>
      </c>
      <c r="O72" s="35">
        <v>126428</v>
      </c>
    </row>
    <row r="73" spans="1:15" s="34" customFormat="1" ht="12.75" outlineLevel="2">
      <c r="A73" s="36" t="s">
        <v>52</v>
      </c>
      <c r="B73" s="36" t="s">
        <v>40</v>
      </c>
      <c r="C73" s="36" t="s">
        <v>33</v>
      </c>
      <c r="D73" s="37">
        <f t="shared" si="12"/>
        <v>2615</v>
      </c>
      <c r="E73" s="37">
        <f t="shared" si="13"/>
        <v>1208346</v>
      </c>
      <c r="F73" s="37">
        <v>2086</v>
      </c>
      <c r="G73" s="37">
        <v>995620</v>
      </c>
      <c r="H73" s="37">
        <v>529</v>
      </c>
      <c r="I73" s="37">
        <v>212726</v>
      </c>
      <c r="J73" s="37">
        <f t="shared" si="14"/>
        <v>2672</v>
      </c>
      <c r="K73" s="37">
        <f t="shared" si="14"/>
        <v>310785</v>
      </c>
      <c r="L73" s="37">
        <v>1624</v>
      </c>
      <c r="M73" s="37">
        <v>201087</v>
      </c>
      <c r="N73" s="37">
        <v>1048</v>
      </c>
      <c r="O73" s="37">
        <v>109698</v>
      </c>
    </row>
    <row r="74" spans="1:15" s="34" customFormat="1" ht="12.75" outlineLevel="2">
      <c r="A74" s="34" t="s">
        <v>52</v>
      </c>
      <c r="B74" s="34" t="s">
        <v>41</v>
      </c>
      <c r="C74" s="34" t="s">
        <v>33</v>
      </c>
      <c r="D74" s="35">
        <f t="shared" si="12"/>
        <v>2798</v>
      </c>
      <c r="E74" s="35">
        <f t="shared" si="13"/>
        <v>1233085</v>
      </c>
      <c r="F74" s="35">
        <v>2048</v>
      </c>
      <c r="G74" s="35">
        <v>910813</v>
      </c>
      <c r="H74" s="35">
        <v>750</v>
      </c>
      <c r="I74" s="35">
        <v>322272</v>
      </c>
      <c r="J74" s="35">
        <f t="shared" si="14"/>
        <v>2570</v>
      </c>
      <c r="K74" s="35">
        <f t="shared" si="14"/>
        <v>284314</v>
      </c>
      <c r="L74" s="35">
        <v>1612</v>
      </c>
      <c r="M74" s="35">
        <v>176477</v>
      </c>
      <c r="N74" s="35">
        <v>958</v>
      </c>
      <c r="O74" s="35">
        <v>107837</v>
      </c>
    </row>
    <row r="75" spans="1:15" s="34" customFormat="1" ht="12.75" outlineLevel="2">
      <c r="A75" s="36" t="s">
        <v>52</v>
      </c>
      <c r="B75" s="36" t="s">
        <v>42</v>
      </c>
      <c r="C75" s="36" t="s">
        <v>33</v>
      </c>
      <c r="D75" s="37">
        <f t="shared" si="12"/>
        <v>2979</v>
      </c>
      <c r="E75" s="37">
        <f t="shared" si="13"/>
        <v>1334242</v>
      </c>
      <c r="F75" s="37">
        <v>2294</v>
      </c>
      <c r="G75" s="37">
        <v>1036567</v>
      </c>
      <c r="H75" s="37">
        <v>685</v>
      </c>
      <c r="I75" s="37">
        <v>297675</v>
      </c>
      <c r="J75" s="37">
        <f t="shared" si="14"/>
        <v>2671</v>
      </c>
      <c r="K75" s="37">
        <f t="shared" si="14"/>
        <v>286202</v>
      </c>
      <c r="L75" s="37">
        <v>1549</v>
      </c>
      <c r="M75" s="37">
        <v>167390</v>
      </c>
      <c r="N75" s="37">
        <v>1122</v>
      </c>
      <c r="O75" s="37">
        <v>118812</v>
      </c>
    </row>
    <row r="76" spans="1:15" s="34" customFormat="1" ht="12.75" outlineLevel="2">
      <c r="A76" s="34" t="s">
        <v>52</v>
      </c>
      <c r="B76" s="34" t="s">
        <v>43</v>
      </c>
      <c r="C76" s="34" t="s">
        <v>33</v>
      </c>
      <c r="D76" s="35">
        <v>2524</v>
      </c>
      <c r="E76" s="35">
        <v>1098322</v>
      </c>
      <c r="F76" s="35">
        <v>1864</v>
      </c>
      <c r="G76" s="35">
        <v>812704</v>
      </c>
      <c r="H76" s="35">
        <v>660</v>
      </c>
      <c r="I76" s="35">
        <v>285618</v>
      </c>
      <c r="J76" s="35">
        <v>2214</v>
      </c>
      <c r="K76" s="35">
        <v>237296</v>
      </c>
      <c r="L76" s="35">
        <v>1300</v>
      </c>
      <c r="M76" s="35">
        <v>138117</v>
      </c>
      <c r="N76" s="35">
        <v>914</v>
      </c>
      <c r="O76" s="35">
        <v>99179</v>
      </c>
    </row>
    <row r="77" spans="1:15" s="34" customFormat="1" ht="12.75" outlineLevel="2">
      <c r="A77" s="36" t="s">
        <v>52</v>
      </c>
      <c r="B77" s="36" t="s">
        <v>44</v>
      </c>
      <c r="C77" s="36" t="s">
        <v>33</v>
      </c>
      <c r="D77" s="37">
        <v>2837</v>
      </c>
      <c r="E77" s="37">
        <v>1202389</v>
      </c>
      <c r="F77" s="37">
        <v>2187</v>
      </c>
      <c r="G77" s="37">
        <v>942668</v>
      </c>
      <c r="H77" s="37">
        <v>650</v>
      </c>
      <c r="I77" s="37">
        <v>259721</v>
      </c>
      <c r="J77" s="37">
        <v>2770</v>
      </c>
      <c r="K77" s="37">
        <v>287206</v>
      </c>
      <c r="L77" s="37">
        <v>1653</v>
      </c>
      <c r="M77" s="37">
        <v>170259</v>
      </c>
      <c r="N77" s="37">
        <v>1117</v>
      </c>
      <c r="O77" s="37">
        <v>116947</v>
      </c>
    </row>
    <row r="78" spans="1:15" s="34" customFormat="1" ht="12.75" outlineLevel="1">
      <c r="A78" s="39" t="s">
        <v>53</v>
      </c>
      <c r="B78" s="36"/>
      <c r="C78" s="36"/>
      <c r="D78" s="37">
        <f>SUBTOTAL(9,D66:D77)</f>
        <v>32422</v>
      </c>
      <c r="E78" s="37">
        <f>SUBTOTAL(9,E66:E77)</f>
        <v>14413245</v>
      </c>
      <c r="F78" s="37">
        <f>SUBTOTAL(9,F66:F77)</f>
        <v>25160</v>
      </c>
      <c r="G78" s="37">
        <f>SUBTOTAL(9,G66:G77)</f>
        <v>11475429</v>
      </c>
      <c r="H78" s="37">
        <f>SUBTOTAL(9,H66:H77)</f>
        <v>7262</v>
      </c>
      <c r="I78" s="37">
        <f>SUBTOTAL(9,I66:I77)</f>
        <v>2937816</v>
      </c>
      <c r="J78" s="37">
        <f>SUBTOTAL(9,J66:J77)</f>
        <v>30642</v>
      </c>
      <c r="K78" s="37">
        <f>SUBTOTAL(9,K66:K77)</f>
        <v>3401565</v>
      </c>
      <c r="L78" s="37">
        <f>SUBTOTAL(9,L66:L77)</f>
        <v>19156</v>
      </c>
      <c r="M78" s="37">
        <f>SUBTOTAL(9,M66:M77)</f>
        <v>2195965</v>
      </c>
      <c r="N78" s="37">
        <f>SUBTOTAL(9,N66:N77)</f>
        <v>11486</v>
      </c>
      <c r="O78" s="37">
        <f>SUBTOTAL(9,O66:O77)</f>
        <v>1205600</v>
      </c>
    </row>
    <row r="79" spans="1:15" s="34" customFormat="1" ht="12.75" outlineLevel="2">
      <c r="A79" s="34" t="s">
        <v>54</v>
      </c>
      <c r="B79" s="34" t="s">
        <v>32</v>
      </c>
      <c r="C79" s="34" t="s">
        <v>33</v>
      </c>
      <c r="D79" s="35">
        <f aca="true" t="shared" si="15" ref="D79:D88">+F79++H79</f>
        <v>1937</v>
      </c>
      <c r="E79" s="35">
        <f aca="true" t="shared" si="16" ref="E79:E88">+G79+I79</f>
        <v>811054</v>
      </c>
      <c r="F79" s="35">
        <v>472</v>
      </c>
      <c r="G79" s="35">
        <v>207479</v>
      </c>
      <c r="H79" s="35">
        <v>1465</v>
      </c>
      <c r="I79" s="35">
        <v>603575</v>
      </c>
      <c r="J79" s="35">
        <f aca="true" t="shared" si="17" ref="J79:K88">+L79+N79</f>
        <v>91</v>
      </c>
      <c r="K79" s="35">
        <f t="shared" si="17"/>
        <v>7464</v>
      </c>
      <c r="L79" s="35">
        <v>34</v>
      </c>
      <c r="M79" s="35">
        <v>2981</v>
      </c>
      <c r="N79" s="35">
        <v>57</v>
      </c>
      <c r="O79" s="35">
        <v>4483</v>
      </c>
    </row>
    <row r="80" spans="1:15" s="34" customFormat="1" ht="12.75" outlineLevel="2">
      <c r="A80" s="36" t="s">
        <v>54</v>
      </c>
      <c r="B80" s="36" t="s">
        <v>34</v>
      </c>
      <c r="C80" s="36" t="s">
        <v>33</v>
      </c>
      <c r="D80" s="37">
        <f t="shared" si="15"/>
        <v>1844</v>
      </c>
      <c r="E80" s="37">
        <f t="shared" si="16"/>
        <v>782675</v>
      </c>
      <c r="F80" s="37">
        <v>214</v>
      </c>
      <c r="G80" s="37">
        <v>96017</v>
      </c>
      <c r="H80" s="37">
        <v>1630</v>
      </c>
      <c r="I80" s="37">
        <v>686658</v>
      </c>
      <c r="J80" s="37">
        <f t="shared" si="17"/>
        <v>137</v>
      </c>
      <c r="K80" s="37">
        <f t="shared" si="17"/>
        <v>11793</v>
      </c>
      <c r="L80" s="37">
        <v>100</v>
      </c>
      <c r="M80" s="37">
        <v>8500</v>
      </c>
      <c r="N80" s="37">
        <v>37</v>
      </c>
      <c r="O80" s="37">
        <v>3293</v>
      </c>
    </row>
    <row r="81" spans="1:15" s="34" customFormat="1" ht="12.75" outlineLevel="2">
      <c r="A81" s="34" t="s">
        <v>54</v>
      </c>
      <c r="B81" s="34" t="s">
        <v>35</v>
      </c>
      <c r="C81" s="34" t="s">
        <v>33</v>
      </c>
      <c r="D81" s="35">
        <f t="shared" si="15"/>
        <v>1808</v>
      </c>
      <c r="E81" s="35">
        <f t="shared" si="16"/>
        <v>774190</v>
      </c>
      <c r="F81" s="35">
        <v>323</v>
      </c>
      <c r="G81" s="35">
        <v>140749</v>
      </c>
      <c r="H81" s="35">
        <v>1485</v>
      </c>
      <c r="I81" s="35">
        <v>633441</v>
      </c>
      <c r="J81" s="35">
        <f t="shared" si="17"/>
        <v>126</v>
      </c>
      <c r="K81" s="35">
        <f t="shared" si="17"/>
        <v>11324</v>
      </c>
      <c r="L81" s="35">
        <v>124</v>
      </c>
      <c r="M81" s="35">
        <v>11160</v>
      </c>
      <c r="N81" s="35">
        <v>2</v>
      </c>
      <c r="O81" s="35">
        <v>164</v>
      </c>
    </row>
    <row r="82" spans="1:15" s="34" customFormat="1" ht="12.75" outlineLevel="2">
      <c r="A82" s="36" t="s">
        <v>54</v>
      </c>
      <c r="B82" s="36" t="s">
        <v>36</v>
      </c>
      <c r="C82" s="36" t="s">
        <v>33</v>
      </c>
      <c r="D82" s="37">
        <f t="shared" si="15"/>
        <v>1946</v>
      </c>
      <c r="E82" s="37">
        <f t="shared" si="16"/>
        <v>815662</v>
      </c>
      <c r="F82" s="37">
        <v>277</v>
      </c>
      <c r="G82" s="37">
        <v>130590</v>
      </c>
      <c r="H82" s="37">
        <v>1669</v>
      </c>
      <c r="I82" s="37">
        <v>685072</v>
      </c>
      <c r="J82" s="37">
        <f t="shared" si="17"/>
        <v>132</v>
      </c>
      <c r="K82" s="37">
        <f t="shared" si="17"/>
        <v>11256</v>
      </c>
      <c r="L82" s="37">
        <v>56</v>
      </c>
      <c r="M82" s="37">
        <v>4872</v>
      </c>
      <c r="N82" s="37">
        <v>76</v>
      </c>
      <c r="O82" s="37">
        <v>6384</v>
      </c>
    </row>
    <row r="83" spans="1:15" s="34" customFormat="1" ht="12.75" outlineLevel="2">
      <c r="A83" s="34" t="s">
        <v>54</v>
      </c>
      <c r="B83" s="34" t="s">
        <v>37</v>
      </c>
      <c r="C83" s="34" t="s">
        <v>33</v>
      </c>
      <c r="D83" s="35">
        <f t="shared" si="15"/>
        <v>1987</v>
      </c>
      <c r="E83" s="35">
        <f t="shared" si="16"/>
        <v>855687</v>
      </c>
      <c r="F83" s="35">
        <v>323</v>
      </c>
      <c r="G83" s="35">
        <v>142489</v>
      </c>
      <c r="H83" s="35">
        <v>1664</v>
      </c>
      <c r="I83" s="35">
        <v>713198</v>
      </c>
      <c r="J83" s="35">
        <f t="shared" si="17"/>
        <v>101</v>
      </c>
      <c r="K83" s="35">
        <f t="shared" si="17"/>
        <v>8500</v>
      </c>
      <c r="L83" s="35">
        <v>11</v>
      </c>
      <c r="M83" s="35">
        <v>1210</v>
      </c>
      <c r="N83" s="35">
        <v>90</v>
      </c>
      <c r="O83" s="35">
        <v>7290</v>
      </c>
    </row>
    <row r="84" spans="1:15" s="34" customFormat="1" ht="12.75" outlineLevel="2">
      <c r="A84" s="36" t="s">
        <v>54</v>
      </c>
      <c r="B84" s="36" t="s">
        <v>38</v>
      </c>
      <c r="C84" s="36" t="s">
        <v>33</v>
      </c>
      <c r="D84" s="37">
        <f t="shared" si="15"/>
        <v>1827</v>
      </c>
      <c r="E84" s="37">
        <f t="shared" si="16"/>
        <v>808763</v>
      </c>
      <c r="F84" s="37">
        <v>305</v>
      </c>
      <c r="G84" s="37">
        <v>142132</v>
      </c>
      <c r="H84" s="37">
        <v>1522</v>
      </c>
      <c r="I84" s="37">
        <v>666631</v>
      </c>
      <c r="J84" s="37">
        <f t="shared" si="17"/>
        <v>120</v>
      </c>
      <c r="K84" s="37">
        <f t="shared" si="17"/>
        <v>10200</v>
      </c>
      <c r="L84" s="37">
        <v>30</v>
      </c>
      <c r="M84" s="37">
        <v>3000</v>
      </c>
      <c r="N84" s="37">
        <v>90</v>
      </c>
      <c r="O84" s="37">
        <v>7200</v>
      </c>
    </row>
    <row r="85" spans="1:15" s="34" customFormat="1" ht="12.75" outlineLevel="2">
      <c r="A85" s="34" t="s">
        <v>54</v>
      </c>
      <c r="B85" s="34" t="s">
        <v>39</v>
      </c>
      <c r="C85" s="34" t="s">
        <v>33</v>
      </c>
      <c r="D85" s="35">
        <f t="shared" si="15"/>
        <v>2030</v>
      </c>
      <c r="E85" s="35">
        <f t="shared" si="16"/>
        <v>884396</v>
      </c>
      <c r="F85" s="35">
        <v>274</v>
      </c>
      <c r="G85" s="35">
        <v>130695</v>
      </c>
      <c r="H85" s="35">
        <v>1756</v>
      </c>
      <c r="I85" s="35">
        <v>753701</v>
      </c>
      <c r="J85" s="35">
        <f t="shared" si="17"/>
        <v>130</v>
      </c>
      <c r="K85" s="35">
        <f t="shared" si="17"/>
        <v>10200</v>
      </c>
      <c r="L85" s="35">
        <v>80</v>
      </c>
      <c r="M85" s="35">
        <v>7200</v>
      </c>
      <c r="N85" s="35">
        <v>50</v>
      </c>
      <c r="O85" s="35">
        <v>3000</v>
      </c>
    </row>
    <row r="86" spans="1:15" s="34" customFormat="1" ht="12.75" outlineLevel="2">
      <c r="A86" s="36" t="s">
        <v>54</v>
      </c>
      <c r="B86" s="36" t="s">
        <v>40</v>
      </c>
      <c r="C86" s="36" t="s">
        <v>33</v>
      </c>
      <c r="D86" s="37">
        <f t="shared" si="15"/>
        <v>2105</v>
      </c>
      <c r="E86" s="37">
        <f t="shared" si="16"/>
        <v>907094</v>
      </c>
      <c r="F86" s="37">
        <v>437</v>
      </c>
      <c r="G86" s="37">
        <v>191640</v>
      </c>
      <c r="H86" s="37">
        <v>1668</v>
      </c>
      <c r="I86" s="37">
        <v>715454</v>
      </c>
      <c r="J86" s="37">
        <f t="shared" si="17"/>
        <v>140</v>
      </c>
      <c r="K86" s="37">
        <f t="shared" si="17"/>
        <v>14800</v>
      </c>
      <c r="L86" s="37">
        <v>90</v>
      </c>
      <c r="M86" s="37">
        <v>10800</v>
      </c>
      <c r="N86" s="37">
        <v>50</v>
      </c>
      <c r="O86" s="37">
        <v>4000</v>
      </c>
    </row>
    <row r="87" spans="1:15" s="34" customFormat="1" ht="12.75" outlineLevel="2">
      <c r="A87" s="34" t="s">
        <v>54</v>
      </c>
      <c r="B87" s="34" t="s">
        <v>41</v>
      </c>
      <c r="C87" s="34" t="s">
        <v>33</v>
      </c>
      <c r="D87" s="35">
        <f t="shared" si="15"/>
        <v>2017</v>
      </c>
      <c r="E87" s="35">
        <f t="shared" si="16"/>
        <v>609491</v>
      </c>
      <c r="F87" s="35">
        <v>334</v>
      </c>
      <c r="G87" s="35">
        <v>118334</v>
      </c>
      <c r="H87" s="35">
        <v>1683</v>
      </c>
      <c r="I87" s="35">
        <v>491157</v>
      </c>
      <c r="J87" s="35">
        <f t="shared" si="17"/>
        <v>190</v>
      </c>
      <c r="K87" s="35">
        <f t="shared" si="17"/>
        <v>15800</v>
      </c>
      <c r="L87" s="35">
        <v>130</v>
      </c>
      <c r="M87" s="35">
        <v>10400</v>
      </c>
      <c r="N87" s="35">
        <v>60</v>
      </c>
      <c r="O87" s="35">
        <v>5400</v>
      </c>
    </row>
    <row r="88" spans="1:15" s="34" customFormat="1" ht="12.75" outlineLevel="2">
      <c r="A88" s="36" t="s">
        <v>54</v>
      </c>
      <c r="B88" s="36" t="s">
        <v>42</v>
      </c>
      <c r="C88" s="36" t="s">
        <v>33</v>
      </c>
      <c r="D88" s="37">
        <f t="shared" si="15"/>
        <v>2173</v>
      </c>
      <c r="E88" s="37">
        <f t="shared" si="16"/>
        <v>759393</v>
      </c>
      <c r="F88" s="37">
        <v>547</v>
      </c>
      <c r="G88" s="37">
        <v>195136</v>
      </c>
      <c r="H88" s="37">
        <v>1626</v>
      </c>
      <c r="I88" s="37">
        <v>564257</v>
      </c>
      <c r="J88" s="37">
        <f t="shared" si="17"/>
        <v>150</v>
      </c>
      <c r="K88" s="37">
        <f t="shared" si="17"/>
        <v>10640</v>
      </c>
      <c r="L88" s="37">
        <v>70</v>
      </c>
      <c r="M88" s="37">
        <v>5040</v>
      </c>
      <c r="N88" s="37">
        <v>80</v>
      </c>
      <c r="O88" s="37">
        <v>5600</v>
      </c>
    </row>
    <row r="89" spans="1:15" s="34" customFormat="1" ht="12.75" outlineLevel="2">
      <c r="A89" s="34" t="s">
        <v>54</v>
      </c>
      <c r="B89" s="34" t="s">
        <v>43</v>
      </c>
      <c r="C89" s="34" t="s">
        <v>33</v>
      </c>
      <c r="D89" s="35">
        <v>2267</v>
      </c>
      <c r="E89" s="35">
        <v>781193</v>
      </c>
      <c r="F89" s="35">
        <v>636</v>
      </c>
      <c r="G89" s="35">
        <v>208560</v>
      </c>
      <c r="H89" s="35">
        <v>1631</v>
      </c>
      <c r="I89" s="35">
        <v>572633</v>
      </c>
      <c r="J89" s="35">
        <v>164</v>
      </c>
      <c r="K89" s="35">
        <v>11288</v>
      </c>
      <c r="L89" s="35">
        <v>96</v>
      </c>
      <c r="M89" s="35">
        <v>6528</v>
      </c>
      <c r="N89" s="35">
        <v>68</v>
      </c>
      <c r="O89" s="35">
        <v>4760</v>
      </c>
    </row>
    <row r="90" spans="1:15" s="34" customFormat="1" ht="12.75" outlineLevel="2">
      <c r="A90" s="36" t="s">
        <v>54</v>
      </c>
      <c r="B90" s="36" t="s">
        <v>44</v>
      </c>
      <c r="C90" s="36" t="s">
        <v>33</v>
      </c>
      <c r="D90" s="37">
        <v>2384</v>
      </c>
      <c r="E90" s="37">
        <v>804384</v>
      </c>
      <c r="F90" s="37">
        <v>509</v>
      </c>
      <c r="G90" s="37">
        <v>185907</v>
      </c>
      <c r="H90" s="37">
        <v>1875</v>
      </c>
      <c r="I90" s="37">
        <v>618477</v>
      </c>
      <c r="J90" s="37">
        <v>250</v>
      </c>
      <c r="K90" s="37">
        <v>18500</v>
      </c>
      <c r="L90" s="37">
        <v>150</v>
      </c>
      <c r="M90" s="37">
        <v>10500</v>
      </c>
      <c r="N90" s="37">
        <v>100</v>
      </c>
      <c r="O90" s="37">
        <v>8000</v>
      </c>
    </row>
    <row r="91" spans="1:15" s="34" customFormat="1" ht="12.75" outlineLevel="1">
      <c r="A91" s="39" t="s">
        <v>55</v>
      </c>
      <c r="B91" s="36"/>
      <c r="C91" s="36"/>
      <c r="D91" s="37">
        <f>SUBTOTAL(9,D79:D90)</f>
        <v>24325</v>
      </c>
      <c r="E91" s="37">
        <f>SUBTOTAL(9,E79:E90)</f>
        <v>9593982</v>
      </c>
      <c r="F91" s="37">
        <f>SUBTOTAL(9,F79:F90)</f>
        <v>4651</v>
      </c>
      <c r="G91" s="37">
        <f>SUBTOTAL(9,G79:G90)</f>
        <v>1889728</v>
      </c>
      <c r="H91" s="37">
        <f>SUBTOTAL(9,H79:H90)</f>
        <v>19674</v>
      </c>
      <c r="I91" s="37">
        <f>SUBTOTAL(9,I79:I90)</f>
        <v>7704254</v>
      </c>
      <c r="J91" s="37">
        <f>SUBTOTAL(9,J79:J90)</f>
        <v>1731</v>
      </c>
      <c r="K91" s="37">
        <f>SUBTOTAL(9,K79:K90)</f>
        <v>141765</v>
      </c>
      <c r="L91" s="37">
        <f>SUBTOTAL(9,L79:L90)</f>
        <v>971</v>
      </c>
      <c r="M91" s="37">
        <f>SUBTOTAL(9,M79:M90)</f>
        <v>82191</v>
      </c>
      <c r="N91" s="37">
        <f>SUBTOTAL(9,N79:N90)</f>
        <v>760</v>
      </c>
      <c r="O91" s="37">
        <f>SUBTOTAL(9,O79:O90)</f>
        <v>59574</v>
      </c>
    </row>
    <row r="92" spans="1:15" s="34" customFormat="1" ht="12.75" outlineLevel="2">
      <c r="A92" s="34" t="s">
        <v>56</v>
      </c>
      <c r="B92" s="34" t="s">
        <v>32</v>
      </c>
      <c r="C92" s="34" t="s">
        <v>33</v>
      </c>
      <c r="D92" s="35">
        <f aca="true" t="shared" si="18" ref="D92:D101">+F92++H92</f>
        <v>40896</v>
      </c>
      <c r="E92" s="35">
        <f aca="true" t="shared" si="19" ref="E92:E101">+G92+I92</f>
        <v>17496225</v>
      </c>
      <c r="F92" s="35">
        <v>36147</v>
      </c>
      <c r="G92" s="35">
        <v>15752900</v>
      </c>
      <c r="H92" s="35">
        <v>4749</v>
      </c>
      <c r="I92" s="35">
        <v>1743325</v>
      </c>
      <c r="J92" s="35">
        <f aca="true" t="shared" si="20" ref="J92:K101">+L92+N92</f>
        <v>34994</v>
      </c>
      <c r="K92" s="35">
        <f t="shared" si="20"/>
        <v>3223910</v>
      </c>
      <c r="L92" s="35">
        <v>23986</v>
      </c>
      <c r="M92" s="35">
        <v>2233172</v>
      </c>
      <c r="N92" s="35">
        <v>11008</v>
      </c>
      <c r="O92" s="35">
        <v>990738</v>
      </c>
    </row>
    <row r="93" spans="1:15" s="34" customFormat="1" ht="12.75" outlineLevel="2">
      <c r="A93" s="36" t="s">
        <v>56</v>
      </c>
      <c r="B93" s="36" t="s">
        <v>34</v>
      </c>
      <c r="C93" s="36" t="s">
        <v>33</v>
      </c>
      <c r="D93" s="37">
        <f t="shared" si="18"/>
        <v>39271</v>
      </c>
      <c r="E93" s="37">
        <f t="shared" si="19"/>
        <v>16788600</v>
      </c>
      <c r="F93" s="37">
        <v>33892</v>
      </c>
      <c r="G93" s="37">
        <v>14799625</v>
      </c>
      <c r="H93" s="37">
        <v>5379</v>
      </c>
      <c r="I93" s="37">
        <v>1988975</v>
      </c>
      <c r="J93" s="37">
        <f t="shared" si="20"/>
        <v>36883</v>
      </c>
      <c r="K93" s="37">
        <f t="shared" si="20"/>
        <v>3405110</v>
      </c>
      <c r="L93" s="37">
        <v>24894</v>
      </c>
      <c r="M93" s="37">
        <v>2326136</v>
      </c>
      <c r="N93" s="37">
        <v>11989</v>
      </c>
      <c r="O93" s="37">
        <v>1078974</v>
      </c>
    </row>
    <row r="94" spans="1:15" s="34" customFormat="1" ht="12.75" outlineLevel="2">
      <c r="A94" s="34" t="s">
        <v>56</v>
      </c>
      <c r="B94" s="34" t="s">
        <v>35</v>
      </c>
      <c r="C94" s="34" t="s">
        <v>33</v>
      </c>
      <c r="D94" s="35">
        <f t="shared" si="18"/>
        <v>38756</v>
      </c>
      <c r="E94" s="35">
        <f t="shared" si="19"/>
        <v>16602975</v>
      </c>
      <c r="F94" s="35">
        <v>33879</v>
      </c>
      <c r="G94" s="35">
        <v>14798800</v>
      </c>
      <c r="H94" s="35">
        <v>4877</v>
      </c>
      <c r="I94" s="35">
        <v>1804175</v>
      </c>
      <c r="J94" s="35">
        <f t="shared" si="20"/>
        <v>35990</v>
      </c>
      <c r="K94" s="35">
        <f t="shared" si="20"/>
        <v>3315990</v>
      </c>
      <c r="L94" s="35">
        <v>24651</v>
      </c>
      <c r="M94" s="35">
        <v>2295444</v>
      </c>
      <c r="N94" s="35">
        <v>11339</v>
      </c>
      <c r="O94" s="35">
        <v>1020546</v>
      </c>
    </row>
    <row r="95" spans="1:15" s="34" customFormat="1" ht="12.75" outlineLevel="2">
      <c r="A95" s="36" t="s">
        <v>56</v>
      </c>
      <c r="B95" s="36" t="s">
        <v>36</v>
      </c>
      <c r="C95" s="36" t="s">
        <v>33</v>
      </c>
      <c r="D95" s="37">
        <f t="shared" si="18"/>
        <v>44263</v>
      </c>
      <c r="E95" s="37">
        <f t="shared" si="19"/>
        <v>19490365</v>
      </c>
      <c r="F95" s="37">
        <v>38914</v>
      </c>
      <c r="G95" s="37">
        <v>16995175</v>
      </c>
      <c r="H95" s="37">
        <v>5349</v>
      </c>
      <c r="I95" s="37">
        <v>2495190</v>
      </c>
      <c r="J95" s="37">
        <f t="shared" si="20"/>
        <v>43159</v>
      </c>
      <c r="K95" s="37">
        <f t="shared" si="20"/>
        <v>3987390</v>
      </c>
      <c r="L95" s="37">
        <v>28976</v>
      </c>
      <c r="M95" s="37">
        <v>2710920</v>
      </c>
      <c r="N95" s="37">
        <v>14183</v>
      </c>
      <c r="O95" s="37">
        <v>1276470</v>
      </c>
    </row>
    <row r="96" spans="1:15" s="34" customFormat="1" ht="12.75" outlineLevel="2">
      <c r="A96" s="34" t="s">
        <v>56</v>
      </c>
      <c r="B96" s="34" t="s">
        <v>37</v>
      </c>
      <c r="C96" s="34" t="s">
        <v>33</v>
      </c>
      <c r="D96" s="35">
        <f t="shared" si="18"/>
        <v>44764</v>
      </c>
      <c r="E96" s="35">
        <f t="shared" si="19"/>
        <v>19165375</v>
      </c>
      <c r="F96" s="35">
        <v>39103</v>
      </c>
      <c r="G96" s="35">
        <v>17076000</v>
      </c>
      <c r="H96" s="35">
        <v>5661</v>
      </c>
      <c r="I96" s="35">
        <v>2089375</v>
      </c>
      <c r="J96" s="35">
        <f t="shared" si="20"/>
        <v>41089</v>
      </c>
      <c r="K96" s="35">
        <f t="shared" si="20"/>
        <v>3785190</v>
      </c>
      <c r="L96" s="35">
        <v>28177</v>
      </c>
      <c r="M96" s="35">
        <v>2623128</v>
      </c>
      <c r="N96" s="35">
        <v>12912</v>
      </c>
      <c r="O96" s="35">
        <v>1162062</v>
      </c>
    </row>
    <row r="97" spans="1:15" s="34" customFormat="1" ht="12.75" outlineLevel="2">
      <c r="A97" s="36" t="s">
        <v>56</v>
      </c>
      <c r="B97" s="36" t="s">
        <v>38</v>
      </c>
      <c r="C97" s="36" t="s">
        <v>33</v>
      </c>
      <c r="D97" s="37">
        <f t="shared" si="18"/>
        <v>40394</v>
      </c>
      <c r="E97" s="37">
        <f t="shared" si="19"/>
        <v>17283775</v>
      </c>
      <c r="F97" s="37">
        <v>35342</v>
      </c>
      <c r="G97" s="37">
        <v>15420175</v>
      </c>
      <c r="H97" s="37">
        <v>5052</v>
      </c>
      <c r="I97" s="37">
        <v>1863600</v>
      </c>
      <c r="J97" s="37">
        <f t="shared" si="20"/>
        <v>39181</v>
      </c>
      <c r="K97" s="37">
        <f t="shared" si="20"/>
        <v>3614120</v>
      </c>
      <c r="L97" s="37">
        <v>26614</v>
      </c>
      <c r="M97" s="37">
        <v>2483108</v>
      </c>
      <c r="N97" s="37">
        <v>12567</v>
      </c>
      <c r="O97" s="37">
        <v>1131012</v>
      </c>
    </row>
    <row r="98" spans="1:15" s="34" customFormat="1" ht="12.75" outlineLevel="2">
      <c r="A98" s="34" t="s">
        <v>56</v>
      </c>
      <c r="B98" s="34" t="s">
        <v>39</v>
      </c>
      <c r="C98" s="34" t="s">
        <v>33</v>
      </c>
      <c r="D98" s="35">
        <f t="shared" si="18"/>
        <v>45557</v>
      </c>
      <c r="E98" s="35">
        <f t="shared" si="19"/>
        <v>19488575</v>
      </c>
      <c r="F98" s="35">
        <v>39618</v>
      </c>
      <c r="G98" s="35">
        <v>17296550</v>
      </c>
      <c r="H98" s="35">
        <v>5939</v>
      </c>
      <c r="I98" s="35">
        <v>2192025</v>
      </c>
      <c r="J98" s="35">
        <f t="shared" si="20"/>
        <v>43346</v>
      </c>
      <c r="K98" s="35">
        <f t="shared" si="20"/>
        <v>4001800</v>
      </c>
      <c r="L98" s="35">
        <v>29256</v>
      </c>
      <c r="M98" s="35">
        <v>2733664</v>
      </c>
      <c r="N98" s="35">
        <v>14090</v>
      </c>
      <c r="O98" s="35">
        <v>1268136</v>
      </c>
    </row>
    <row r="99" spans="1:15" s="34" customFormat="1" ht="12.75" outlineLevel="2">
      <c r="A99" s="36" t="s">
        <v>56</v>
      </c>
      <c r="B99" s="36" t="s">
        <v>40</v>
      </c>
      <c r="C99" s="36" t="s">
        <v>33</v>
      </c>
      <c r="D99" s="37">
        <f t="shared" si="18"/>
        <v>42644</v>
      </c>
      <c r="E99" s="37">
        <f t="shared" si="19"/>
        <v>18234325</v>
      </c>
      <c r="F99" s="37">
        <v>36934</v>
      </c>
      <c r="G99" s="37">
        <v>16127725</v>
      </c>
      <c r="H99" s="37">
        <v>5710</v>
      </c>
      <c r="I99" s="37">
        <v>2106600</v>
      </c>
      <c r="J99" s="37">
        <f t="shared" si="20"/>
        <v>39248</v>
      </c>
      <c r="K99" s="37">
        <f t="shared" si="20"/>
        <v>3624980</v>
      </c>
      <c r="L99" s="37">
        <v>26409</v>
      </c>
      <c r="M99" s="37">
        <v>2469488</v>
      </c>
      <c r="N99" s="37">
        <v>12839</v>
      </c>
      <c r="O99" s="37">
        <v>1155492</v>
      </c>
    </row>
    <row r="100" spans="1:15" s="34" customFormat="1" ht="12.75" outlineLevel="2">
      <c r="A100" s="34" t="s">
        <v>56</v>
      </c>
      <c r="B100" s="34" t="s">
        <v>41</v>
      </c>
      <c r="C100" s="34" t="s">
        <v>33</v>
      </c>
      <c r="D100" s="35">
        <f t="shared" si="18"/>
        <v>43406</v>
      </c>
      <c r="E100" s="35">
        <f t="shared" si="19"/>
        <v>18513650</v>
      </c>
      <c r="F100" s="35">
        <v>36798</v>
      </c>
      <c r="G100" s="35">
        <v>16076875</v>
      </c>
      <c r="H100" s="35">
        <v>6608</v>
      </c>
      <c r="I100" s="35">
        <v>2436775</v>
      </c>
      <c r="J100" s="35">
        <f t="shared" si="20"/>
        <v>38485</v>
      </c>
      <c r="K100" s="35">
        <f t="shared" si="20"/>
        <v>3548520</v>
      </c>
      <c r="L100" s="35">
        <v>26217</v>
      </c>
      <c r="M100" s="35">
        <v>2444436</v>
      </c>
      <c r="N100" s="35">
        <v>12268</v>
      </c>
      <c r="O100" s="35">
        <v>1104084</v>
      </c>
    </row>
    <row r="101" spans="1:15" s="34" customFormat="1" ht="12.75" outlineLevel="2">
      <c r="A101" s="36" t="s">
        <v>56</v>
      </c>
      <c r="B101" s="36" t="s">
        <v>42</v>
      </c>
      <c r="C101" s="36" t="s">
        <v>33</v>
      </c>
      <c r="D101" s="37">
        <f t="shared" si="18"/>
        <v>45122</v>
      </c>
      <c r="E101" s="37">
        <f t="shared" si="19"/>
        <v>19259725</v>
      </c>
      <c r="F101" s="37">
        <v>38593</v>
      </c>
      <c r="G101" s="37">
        <v>16852600</v>
      </c>
      <c r="H101" s="37">
        <v>6529</v>
      </c>
      <c r="I101" s="37">
        <v>2407125</v>
      </c>
      <c r="J101" s="37">
        <f t="shared" si="20"/>
        <v>41615</v>
      </c>
      <c r="K101" s="37">
        <f t="shared" si="20"/>
        <v>3839760</v>
      </c>
      <c r="L101" s="37">
        <v>28208</v>
      </c>
      <c r="M101" s="37">
        <v>2633148</v>
      </c>
      <c r="N101" s="37">
        <v>13407</v>
      </c>
      <c r="O101" s="37">
        <v>1206612</v>
      </c>
    </row>
    <row r="102" spans="1:15" s="34" customFormat="1" ht="12.75" outlineLevel="2">
      <c r="A102" s="34" t="s">
        <v>56</v>
      </c>
      <c r="B102" s="34" t="s">
        <v>43</v>
      </c>
      <c r="C102" s="34" t="s">
        <v>33</v>
      </c>
      <c r="D102" s="35">
        <v>41312</v>
      </c>
      <c r="E102" s="35">
        <v>17990600</v>
      </c>
      <c r="F102" s="35">
        <v>35314</v>
      </c>
      <c r="G102" s="35">
        <v>15891300</v>
      </c>
      <c r="H102" s="35">
        <v>5998</v>
      </c>
      <c r="I102" s="35">
        <v>2099300</v>
      </c>
      <c r="J102" s="35">
        <v>37678</v>
      </c>
      <c r="K102" s="35">
        <v>3584685</v>
      </c>
      <c r="L102" s="35">
        <v>29619</v>
      </c>
      <c r="M102" s="35">
        <v>2856780</v>
      </c>
      <c r="N102" s="35">
        <v>8059</v>
      </c>
      <c r="O102" s="35">
        <v>727905</v>
      </c>
    </row>
    <row r="103" spans="1:15" s="34" customFormat="1" ht="12.75" outlineLevel="2">
      <c r="A103" s="36" t="s">
        <v>56</v>
      </c>
      <c r="B103" s="36" t="s">
        <v>44</v>
      </c>
      <c r="C103" s="36" t="s">
        <v>33</v>
      </c>
      <c r="D103" s="37">
        <v>48789</v>
      </c>
      <c r="E103" s="37">
        <v>21319650</v>
      </c>
      <c r="F103" s="37">
        <v>42435</v>
      </c>
      <c r="G103" s="37">
        <v>19095750</v>
      </c>
      <c r="H103" s="37">
        <v>6354</v>
      </c>
      <c r="I103" s="37">
        <v>2223900</v>
      </c>
      <c r="J103" s="37">
        <v>59406</v>
      </c>
      <c r="K103" s="37">
        <v>5629915</v>
      </c>
      <c r="L103" s="37">
        <v>45077</v>
      </c>
      <c r="M103" s="37">
        <v>4358005</v>
      </c>
      <c r="N103" s="37">
        <v>14329</v>
      </c>
      <c r="O103" s="37">
        <v>1271910</v>
      </c>
    </row>
    <row r="104" spans="1:15" s="34" customFormat="1" ht="12.75" outlineLevel="1">
      <c r="A104" s="39" t="s">
        <v>57</v>
      </c>
      <c r="B104" s="36"/>
      <c r="C104" s="36"/>
      <c r="D104" s="37">
        <f>SUBTOTAL(9,D92:D103)</f>
        <v>515174</v>
      </c>
      <c r="E104" s="37">
        <f>SUBTOTAL(9,E92:E103)</f>
        <v>221633840</v>
      </c>
      <c r="F104" s="37">
        <f>SUBTOTAL(9,F92:F103)</f>
        <v>446969</v>
      </c>
      <c r="G104" s="37">
        <f>SUBTOTAL(9,G92:G103)</f>
        <v>196183475</v>
      </c>
      <c r="H104" s="37">
        <f>SUBTOTAL(9,H92:H103)</f>
        <v>68205</v>
      </c>
      <c r="I104" s="37">
        <f>SUBTOTAL(9,I92:I103)</f>
        <v>25450365</v>
      </c>
      <c r="J104" s="37">
        <f>SUBTOTAL(9,J92:J103)</f>
        <v>491074</v>
      </c>
      <c r="K104" s="37">
        <f>SUBTOTAL(9,K92:K103)</f>
        <v>45561370</v>
      </c>
      <c r="L104" s="37">
        <f>SUBTOTAL(9,L92:L103)</f>
        <v>342084</v>
      </c>
      <c r="M104" s="37">
        <f>SUBTOTAL(9,M92:M103)</f>
        <v>32167429</v>
      </c>
      <c r="N104" s="37">
        <f>SUBTOTAL(9,N92:N103)</f>
        <v>148990</v>
      </c>
      <c r="O104" s="37">
        <f>SUBTOTAL(9,O92:O103)</f>
        <v>13393941</v>
      </c>
    </row>
    <row r="105" spans="1:15" s="34" customFormat="1" ht="12.75" outlineLevel="2">
      <c r="A105" s="34" t="s">
        <v>58</v>
      </c>
      <c r="B105" s="34" t="s">
        <v>32</v>
      </c>
      <c r="C105" s="34" t="s">
        <v>33</v>
      </c>
      <c r="D105" s="35">
        <f aca="true" t="shared" si="21" ref="D105:D114">+F105++H105</f>
        <v>20918</v>
      </c>
      <c r="E105" s="35">
        <f aca="true" t="shared" si="22" ref="E105:E114">+G105+I105</f>
        <v>8802930</v>
      </c>
      <c r="F105" s="35">
        <v>15960</v>
      </c>
      <c r="G105" s="35">
        <v>7107309</v>
      </c>
      <c r="H105" s="35">
        <v>4958</v>
      </c>
      <c r="I105" s="35">
        <v>1695621</v>
      </c>
      <c r="J105" s="35">
        <f aca="true" t="shared" si="23" ref="J105:K114">+L105+N105</f>
        <v>876</v>
      </c>
      <c r="K105" s="35">
        <f t="shared" si="23"/>
        <v>74878</v>
      </c>
      <c r="L105" s="35">
        <v>418</v>
      </c>
      <c r="M105" s="35">
        <v>35948</v>
      </c>
      <c r="N105" s="35">
        <v>458</v>
      </c>
      <c r="O105" s="35">
        <v>38930</v>
      </c>
    </row>
    <row r="106" spans="1:15" s="34" customFormat="1" ht="12.75" outlineLevel="2">
      <c r="A106" s="36" t="s">
        <v>58</v>
      </c>
      <c r="B106" s="36" t="s">
        <v>34</v>
      </c>
      <c r="C106" s="36" t="s">
        <v>33</v>
      </c>
      <c r="D106" s="37">
        <f t="shared" si="21"/>
        <v>17772</v>
      </c>
      <c r="E106" s="37">
        <f t="shared" si="22"/>
        <v>7425452</v>
      </c>
      <c r="F106" s="37">
        <v>12447</v>
      </c>
      <c r="G106" s="37">
        <v>5450067</v>
      </c>
      <c r="H106" s="37">
        <v>5325</v>
      </c>
      <c r="I106" s="37">
        <v>1975385</v>
      </c>
      <c r="J106" s="37">
        <f t="shared" si="23"/>
        <v>807</v>
      </c>
      <c r="K106" s="37">
        <f t="shared" si="23"/>
        <v>69006</v>
      </c>
      <c r="L106" s="37">
        <v>411</v>
      </c>
      <c r="M106" s="37">
        <v>35346</v>
      </c>
      <c r="N106" s="37">
        <v>396</v>
      </c>
      <c r="O106" s="37">
        <v>33660</v>
      </c>
    </row>
    <row r="107" spans="1:15" s="34" customFormat="1" ht="12.75" outlineLevel="2">
      <c r="A107" s="34" t="s">
        <v>58</v>
      </c>
      <c r="B107" s="34" t="s">
        <v>35</v>
      </c>
      <c r="C107" s="34" t="s">
        <v>33</v>
      </c>
      <c r="D107" s="35">
        <f t="shared" si="21"/>
        <v>13375</v>
      </c>
      <c r="E107" s="35">
        <f t="shared" si="22"/>
        <v>5576013</v>
      </c>
      <c r="F107" s="35">
        <v>9142</v>
      </c>
      <c r="G107" s="35">
        <v>4135421</v>
      </c>
      <c r="H107" s="35">
        <v>4233</v>
      </c>
      <c r="I107" s="35">
        <v>1440592</v>
      </c>
      <c r="J107" s="35">
        <f t="shared" si="23"/>
        <v>750</v>
      </c>
      <c r="K107" s="35">
        <f t="shared" si="23"/>
        <v>64138</v>
      </c>
      <c r="L107" s="35">
        <v>388</v>
      </c>
      <c r="M107" s="35">
        <v>33368</v>
      </c>
      <c r="N107" s="35">
        <v>362</v>
      </c>
      <c r="O107" s="35">
        <v>30770</v>
      </c>
    </row>
    <row r="108" spans="1:15" s="34" customFormat="1" ht="12.75" outlineLevel="2">
      <c r="A108" s="36" t="s">
        <v>58</v>
      </c>
      <c r="B108" s="36" t="s">
        <v>36</v>
      </c>
      <c r="C108" s="36" t="s">
        <v>33</v>
      </c>
      <c r="D108" s="37">
        <f t="shared" si="21"/>
        <v>13344</v>
      </c>
      <c r="E108" s="37">
        <f t="shared" si="22"/>
        <v>5358898</v>
      </c>
      <c r="F108" s="37">
        <v>8836</v>
      </c>
      <c r="G108" s="37">
        <v>3841080</v>
      </c>
      <c r="H108" s="37">
        <v>4508</v>
      </c>
      <c r="I108" s="37">
        <v>1517818</v>
      </c>
      <c r="J108" s="37">
        <f t="shared" si="23"/>
        <v>1316</v>
      </c>
      <c r="K108" s="37">
        <f t="shared" si="23"/>
        <v>112541</v>
      </c>
      <c r="L108" s="37">
        <v>681</v>
      </c>
      <c r="M108" s="37">
        <v>58566</v>
      </c>
      <c r="N108" s="37">
        <v>635</v>
      </c>
      <c r="O108" s="37">
        <v>53975</v>
      </c>
    </row>
    <row r="109" spans="1:15" s="34" customFormat="1" ht="12.75" outlineLevel="2">
      <c r="A109" s="34" t="s">
        <v>58</v>
      </c>
      <c r="B109" s="34" t="s">
        <v>37</v>
      </c>
      <c r="C109" s="34" t="s">
        <v>33</v>
      </c>
      <c r="D109" s="35">
        <f t="shared" si="21"/>
        <v>18422</v>
      </c>
      <c r="E109" s="35">
        <f t="shared" si="22"/>
        <v>7575854</v>
      </c>
      <c r="F109" s="35">
        <v>13158</v>
      </c>
      <c r="G109" s="35">
        <v>5775785</v>
      </c>
      <c r="H109" s="35">
        <v>5264</v>
      </c>
      <c r="I109" s="35">
        <v>1800069</v>
      </c>
      <c r="J109" s="35">
        <f t="shared" si="23"/>
        <v>1194</v>
      </c>
      <c r="K109" s="35">
        <f t="shared" si="23"/>
        <v>102061</v>
      </c>
      <c r="L109" s="35">
        <v>571</v>
      </c>
      <c r="M109" s="35">
        <v>49106</v>
      </c>
      <c r="N109" s="35">
        <v>623</v>
      </c>
      <c r="O109" s="35">
        <v>52955</v>
      </c>
    </row>
    <row r="110" spans="1:15" s="34" customFormat="1" ht="12.75" outlineLevel="2">
      <c r="A110" s="36" t="s">
        <v>58</v>
      </c>
      <c r="B110" s="36" t="s">
        <v>38</v>
      </c>
      <c r="C110" s="36" t="s">
        <v>33</v>
      </c>
      <c r="D110" s="37">
        <f t="shared" si="21"/>
        <v>18109</v>
      </c>
      <c r="E110" s="37">
        <f t="shared" si="22"/>
        <v>7398534</v>
      </c>
      <c r="F110" s="37">
        <v>12028</v>
      </c>
      <c r="G110" s="37">
        <v>5324801</v>
      </c>
      <c r="H110" s="37">
        <v>6081</v>
      </c>
      <c r="I110" s="37">
        <v>2073733</v>
      </c>
      <c r="J110" s="37">
        <f t="shared" si="23"/>
        <v>909</v>
      </c>
      <c r="K110" s="37">
        <f t="shared" si="23"/>
        <v>77798</v>
      </c>
      <c r="L110" s="37">
        <v>533</v>
      </c>
      <c r="M110" s="37">
        <v>45838</v>
      </c>
      <c r="N110" s="37">
        <v>376</v>
      </c>
      <c r="O110" s="37">
        <v>31960</v>
      </c>
    </row>
    <row r="111" spans="1:15" s="34" customFormat="1" ht="12.75" outlineLevel="2">
      <c r="A111" s="34" t="s">
        <v>58</v>
      </c>
      <c r="B111" s="34" t="s">
        <v>39</v>
      </c>
      <c r="C111" s="34" t="s">
        <v>33</v>
      </c>
      <c r="D111" s="35">
        <f t="shared" si="21"/>
        <v>18735</v>
      </c>
      <c r="E111" s="35">
        <f t="shared" si="22"/>
        <v>7699348</v>
      </c>
      <c r="F111" s="35">
        <v>12487</v>
      </c>
      <c r="G111" s="35">
        <v>5573997</v>
      </c>
      <c r="H111" s="35">
        <v>6248</v>
      </c>
      <c r="I111" s="35">
        <v>2125351</v>
      </c>
      <c r="J111" s="35">
        <f t="shared" si="23"/>
        <v>995</v>
      </c>
      <c r="K111" s="35">
        <f t="shared" si="23"/>
        <v>85091</v>
      </c>
      <c r="L111" s="35">
        <v>516</v>
      </c>
      <c r="M111" s="35">
        <v>44376</v>
      </c>
      <c r="N111" s="35">
        <v>479</v>
      </c>
      <c r="O111" s="35">
        <v>40715</v>
      </c>
    </row>
    <row r="112" spans="1:15" s="34" customFormat="1" ht="12.75" outlineLevel="2">
      <c r="A112" s="36" t="s">
        <v>58</v>
      </c>
      <c r="B112" s="36" t="s">
        <v>40</v>
      </c>
      <c r="C112" s="36" t="s">
        <v>33</v>
      </c>
      <c r="D112" s="37">
        <f t="shared" si="21"/>
        <v>20169</v>
      </c>
      <c r="E112" s="37">
        <f t="shared" si="22"/>
        <v>8521094</v>
      </c>
      <c r="F112" s="37">
        <v>13645</v>
      </c>
      <c r="G112" s="37">
        <v>6267332</v>
      </c>
      <c r="H112" s="37">
        <v>6524</v>
      </c>
      <c r="I112" s="37">
        <v>2253762</v>
      </c>
      <c r="J112" s="37">
        <f t="shared" si="23"/>
        <v>991</v>
      </c>
      <c r="K112" s="37">
        <f t="shared" si="23"/>
        <v>103517</v>
      </c>
      <c r="L112" s="37">
        <v>506</v>
      </c>
      <c r="M112" s="37">
        <v>51856</v>
      </c>
      <c r="N112" s="37">
        <v>485</v>
      </c>
      <c r="O112" s="37">
        <v>51661</v>
      </c>
    </row>
    <row r="113" spans="1:15" s="34" customFormat="1" ht="12.75" outlineLevel="2">
      <c r="A113" s="34" t="s">
        <v>58</v>
      </c>
      <c r="B113" s="34" t="s">
        <v>41</v>
      </c>
      <c r="C113" s="34" t="s">
        <v>33</v>
      </c>
      <c r="D113" s="35">
        <f t="shared" si="21"/>
        <v>21915</v>
      </c>
      <c r="E113" s="35">
        <f t="shared" si="22"/>
        <v>9148174</v>
      </c>
      <c r="F113" s="35">
        <v>15751</v>
      </c>
      <c r="G113" s="35">
        <v>7010285</v>
      </c>
      <c r="H113" s="35">
        <v>6164</v>
      </c>
      <c r="I113" s="35">
        <v>2137889</v>
      </c>
      <c r="J113" s="35">
        <f t="shared" si="23"/>
        <v>868</v>
      </c>
      <c r="K113" s="35">
        <f t="shared" si="23"/>
        <v>90771</v>
      </c>
      <c r="L113" s="35">
        <v>417</v>
      </c>
      <c r="M113" s="35">
        <v>41506</v>
      </c>
      <c r="N113" s="35">
        <v>451</v>
      </c>
      <c r="O113" s="35">
        <v>49265</v>
      </c>
    </row>
    <row r="114" spans="1:15" s="34" customFormat="1" ht="12.75" outlineLevel="2">
      <c r="A114" s="36" t="s">
        <v>58</v>
      </c>
      <c r="B114" s="36" t="s">
        <v>42</v>
      </c>
      <c r="C114" s="36" t="s">
        <v>33</v>
      </c>
      <c r="D114" s="37">
        <f t="shared" si="21"/>
        <v>24899</v>
      </c>
      <c r="E114" s="37">
        <f t="shared" si="22"/>
        <v>10437049</v>
      </c>
      <c r="F114" s="37">
        <v>18002</v>
      </c>
      <c r="G114" s="37">
        <v>8037847</v>
      </c>
      <c r="H114" s="37">
        <v>6897</v>
      </c>
      <c r="I114" s="37">
        <v>2399202</v>
      </c>
      <c r="J114" s="37">
        <f t="shared" si="23"/>
        <v>862</v>
      </c>
      <c r="K114" s="37">
        <f t="shared" si="23"/>
        <v>73655</v>
      </c>
      <c r="L114" s="37">
        <v>385</v>
      </c>
      <c r="M114" s="37">
        <v>33110</v>
      </c>
      <c r="N114" s="37">
        <v>477</v>
      </c>
      <c r="O114" s="37">
        <v>40545</v>
      </c>
    </row>
    <row r="115" spans="1:15" s="34" customFormat="1" ht="12.75" outlineLevel="2">
      <c r="A115" s="34" t="s">
        <v>58</v>
      </c>
      <c r="B115" s="34" t="s">
        <v>43</v>
      </c>
      <c r="C115" s="34" t="s">
        <v>33</v>
      </c>
      <c r="D115" s="35">
        <v>23787</v>
      </c>
      <c r="E115" s="35">
        <v>9843332</v>
      </c>
      <c r="F115" s="35">
        <v>16896</v>
      </c>
      <c r="G115" s="35">
        <v>7465343</v>
      </c>
      <c r="H115" s="35">
        <v>6891</v>
      </c>
      <c r="I115" s="35">
        <v>2377989</v>
      </c>
      <c r="J115" s="35">
        <v>1011</v>
      </c>
      <c r="K115" s="35">
        <v>86464</v>
      </c>
      <c r="L115" s="35">
        <v>529</v>
      </c>
      <c r="M115" s="35">
        <v>45494</v>
      </c>
      <c r="N115" s="35">
        <v>482</v>
      </c>
      <c r="O115" s="35">
        <v>40970</v>
      </c>
    </row>
    <row r="116" spans="1:15" s="34" customFormat="1" ht="12.75" outlineLevel="2">
      <c r="A116" s="36" t="s">
        <v>58</v>
      </c>
      <c r="B116" s="36" t="s">
        <v>44</v>
      </c>
      <c r="C116" s="36" t="s">
        <v>33</v>
      </c>
      <c r="D116" s="37">
        <f>+F116+H116</f>
        <v>19276</v>
      </c>
      <c r="E116" s="37">
        <v>7645944</v>
      </c>
      <c r="F116" s="37">
        <v>12105</v>
      </c>
      <c r="G116" s="37">
        <v>5180568</v>
      </c>
      <c r="H116" s="37">
        <v>7171</v>
      </c>
      <c r="I116" s="37">
        <v>2465376</v>
      </c>
      <c r="J116" s="37">
        <v>2847</v>
      </c>
      <c r="K116" s="37">
        <v>243473</v>
      </c>
      <c r="L116" s="37">
        <v>1478</v>
      </c>
      <c r="M116" s="37">
        <v>127108</v>
      </c>
      <c r="N116" s="37">
        <v>1369</v>
      </c>
      <c r="O116" s="37">
        <v>116365</v>
      </c>
    </row>
    <row r="117" spans="1:15" s="34" customFormat="1" ht="12.75" outlineLevel="1">
      <c r="A117" s="39" t="s">
        <v>59</v>
      </c>
      <c r="B117" s="36"/>
      <c r="C117" s="36"/>
      <c r="D117" s="37">
        <f>SUBTOTAL(9,D105:D116)</f>
        <v>230721</v>
      </c>
      <c r="E117" s="37">
        <f>SUBTOTAL(9,E105:E116)</f>
        <v>95432622</v>
      </c>
      <c r="F117" s="37">
        <f>SUBTOTAL(9,F105:F116)</f>
        <v>160457</v>
      </c>
      <c r="G117" s="37">
        <f>SUBTOTAL(9,G105:G116)</f>
        <v>71169835</v>
      </c>
      <c r="H117" s="37">
        <f>SUBTOTAL(9,H105:H116)</f>
        <v>70264</v>
      </c>
      <c r="I117" s="37">
        <f>SUBTOTAL(9,I105:I116)</f>
        <v>24262787</v>
      </c>
      <c r="J117" s="37">
        <f>SUBTOTAL(9,J105:J116)</f>
        <v>13426</v>
      </c>
      <c r="K117" s="37">
        <f>SUBTOTAL(9,K105:K116)</f>
        <v>1183393</v>
      </c>
      <c r="L117" s="37">
        <f>SUBTOTAL(9,L105:L116)</f>
        <v>6833</v>
      </c>
      <c r="M117" s="37">
        <f>SUBTOTAL(9,M105:M116)</f>
        <v>601622</v>
      </c>
      <c r="N117" s="37">
        <f>SUBTOTAL(9,N105:N116)</f>
        <v>6593</v>
      </c>
      <c r="O117" s="37">
        <f>SUBTOTAL(9,O105:O116)</f>
        <v>581771</v>
      </c>
    </row>
    <row r="118" spans="1:15" s="34" customFormat="1" ht="12.75" outlineLevel="2">
      <c r="A118" s="34" t="s">
        <v>60</v>
      </c>
      <c r="B118" s="34" t="s">
        <v>32</v>
      </c>
      <c r="C118" s="34" t="s">
        <v>33</v>
      </c>
      <c r="D118" s="35">
        <f aca="true" t="shared" si="24" ref="D118:D127">+F118++H118</f>
        <v>1093</v>
      </c>
      <c r="E118" s="35">
        <f aca="true" t="shared" si="25" ref="E118:E128">+G118+I118</f>
        <v>492866</v>
      </c>
      <c r="F118" s="35">
        <v>789</v>
      </c>
      <c r="G118" s="35">
        <v>380420</v>
      </c>
      <c r="H118" s="35">
        <v>304</v>
      </c>
      <c r="I118" s="35">
        <v>112446</v>
      </c>
      <c r="J118" s="35">
        <f aca="true" t="shared" si="26" ref="J118:K128">+L118+N118</f>
        <v>661</v>
      </c>
      <c r="K118" s="35">
        <f t="shared" si="26"/>
        <v>71854</v>
      </c>
      <c r="L118" s="35">
        <v>370</v>
      </c>
      <c r="M118" s="35">
        <v>44640</v>
      </c>
      <c r="N118" s="35">
        <v>291</v>
      </c>
      <c r="O118" s="35">
        <v>27214</v>
      </c>
    </row>
    <row r="119" spans="1:15" s="34" customFormat="1" ht="12.75" outlineLevel="2">
      <c r="A119" s="36" t="s">
        <v>60</v>
      </c>
      <c r="B119" s="36" t="s">
        <v>34</v>
      </c>
      <c r="C119" s="36" t="s">
        <v>33</v>
      </c>
      <c r="D119" s="37">
        <f t="shared" si="24"/>
        <v>952</v>
      </c>
      <c r="E119" s="37">
        <f t="shared" si="25"/>
        <v>419490</v>
      </c>
      <c r="F119" s="37">
        <v>692</v>
      </c>
      <c r="G119" s="37">
        <v>324397</v>
      </c>
      <c r="H119" s="37">
        <v>260</v>
      </c>
      <c r="I119" s="37">
        <v>95093</v>
      </c>
      <c r="J119" s="37">
        <f t="shared" si="26"/>
        <v>594</v>
      </c>
      <c r="K119" s="37">
        <f t="shared" si="26"/>
        <v>66508</v>
      </c>
      <c r="L119" s="37">
        <v>398</v>
      </c>
      <c r="M119" s="37">
        <v>48357</v>
      </c>
      <c r="N119" s="37">
        <v>196</v>
      </c>
      <c r="O119" s="37">
        <v>18151</v>
      </c>
    </row>
    <row r="120" spans="1:15" s="34" customFormat="1" ht="12.75" outlineLevel="2">
      <c r="A120" s="34" t="s">
        <v>60</v>
      </c>
      <c r="B120" s="34" t="s">
        <v>35</v>
      </c>
      <c r="C120" s="34" t="s">
        <v>33</v>
      </c>
      <c r="D120" s="35">
        <f t="shared" si="24"/>
        <v>977</v>
      </c>
      <c r="E120" s="35">
        <f t="shared" si="25"/>
        <v>428928</v>
      </c>
      <c r="F120" s="35">
        <v>702</v>
      </c>
      <c r="G120" s="35">
        <v>325844</v>
      </c>
      <c r="H120" s="35">
        <v>275</v>
      </c>
      <c r="I120" s="35">
        <v>103084</v>
      </c>
      <c r="J120" s="35">
        <f t="shared" si="26"/>
        <v>597</v>
      </c>
      <c r="K120" s="35">
        <f t="shared" si="26"/>
        <v>67984</v>
      </c>
      <c r="L120" s="35">
        <v>391</v>
      </c>
      <c r="M120" s="35">
        <v>48182</v>
      </c>
      <c r="N120" s="35">
        <v>206</v>
      </c>
      <c r="O120" s="35">
        <v>19802</v>
      </c>
    </row>
    <row r="121" spans="1:15" s="34" customFormat="1" ht="12.75" outlineLevel="2">
      <c r="A121" s="36" t="s">
        <v>60</v>
      </c>
      <c r="B121" s="36" t="s">
        <v>36</v>
      </c>
      <c r="C121" s="36" t="s">
        <v>33</v>
      </c>
      <c r="D121" s="37">
        <f t="shared" si="24"/>
        <v>966</v>
      </c>
      <c r="E121" s="37">
        <f t="shared" si="25"/>
        <v>416582</v>
      </c>
      <c r="F121" s="37">
        <v>676</v>
      </c>
      <c r="G121" s="37">
        <v>308753</v>
      </c>
      <c r="H121" s="37">
        <v>290</v>
      </c>
      <c r="I121" s="37">
        <v>107829</v>
      </c>
      <c r="J121" s="37">
        <f t="shared" si="26"/>
        <v>810</v>
      </c>
      <c r="K121" s="37">
        <f t="shared" si="26"/>
        <v>93428</v>
      </c>
      <c r="L121" s="37">
        <v>454</v>
      </c>
      <c r="M121" s="37">
        <v>58366</v>
      </c>
      <c r="N121" s="37">
        <v>356</v>
      </c>
      <c r="O121" s="37">
        <v>35062</v>
      </c>
    </row>
    <row r="122" spans="1:15" s="34" customFormat="1" ht="12.75" outlineLevel="2">
      <c r="A122" s="34" t="s">
        <v>60</v>
      </c>
      <c r="B122" s="34" t="s">
        <v>37</v>
      </c>
      <c r="C122" s="34" t="s">
        <v>33</v>
      </c>
      <c r="D122" s="35">
        <f t="shared" si="24"/>
        <v>976</v>
      </c>
      <c r="E122" s="35">
        <f t="shared" si="25"/>
        <v>441829</v>
      </c>
      <c r="F122" s="35">
        <v>757</v>
      </c>
      <c r="G122" s="35">
        <v>346180</v>
      </c>
      <c r="H122" s="35">
        <v>219</v>
      </c>
      <c r="I122" s="35">
        <v>95649</v>
      </c>
      <c r="J122" s="35">
        <f t="shared" si="26"/>
        <v>1137</v>
      </c>
      <c r="K122" s="35">
        <f t="shared" si="26"/>
        <v>124207</v>
      </c>
      <c r="L122" s="35">
        <v>508</v>
      </c>
      <c r="M122" s="35">
        <v>65710</v>
      </c>
      <c r="N122" s="35">
        <v>629</v>
      </c>
      <c r="O122" s="35">
        <v>58497</v>
      </c>
    </row>
    <row r="123" spans="1:15" s="34" customFormat="1" ht="12.75" outlineLevel="2">
      <c r="A123" s="36" t="s">
        <v>60</v>
      </c>
      <c r="B123" s="36" t="s">
        <v>38</v>
      </c>
      <c r="C123" s="36" t="s">
        <v>33</v>
      </c>
      <c r="D123" s="37">
        <f t="shared" si="24"/>
        <v>933</v>
      </c>
      <c r="E123" s="37">
        <f t="shared" si="25"/>
        <v>424943</v>
      </c>
      <c r="F123" s="37">
        <v>713</v>
      </c>
      <c r="G123" s="37">
        <v>327463</v>
      </c>
      <c r="H123" s="37">
        <v>220</v>
      </c>
      <c r="I123" s="37">
        <v>97480</v>
      </c>
      <c r="J123" s="37">
        <f t="shared" si="26"/>
        <v>1117</v>
      </c>
      <c r="K123" s="37">
        <f t="shared" si="26"/>
        <v>135791</v>
      </c>
      <c r="L123" s="37">
        <v>609</v>
      </c>
      <c r="M123" s="37">
        <v>78743</v>
      </c>
      <c r="N123" s="37">
        <v>508</v>
      </c>
      <c r="O123" s="37">
        <v>57048</v>
      </c>
    </row>
    <row r="124" spans="1:15" s="34" customFormat="1" ht="12.75" outlineLevel="2">
      <c r="A124" s="34" t="s">
        <v>60</v>
      </c>
      <c r="B124" s="34" t="s">
        <v>39</v>
      </c>
      <c r="C124" s="34" t="s">
        <v>33</v>
      </c>
      <c r="D124" s="35">
        <f t="shared" si="24"/>
        <v>880</v>
      </c>
      <c r="E124" s="35">
        <f t="shared" si="25"/>
        <v>406051</v>
      </c>
      <c r="F124" s="35">
        <v>721</v>
      </c>
      <c r="G124" s="35">
        <v>336070</v>
      </c>
      <c r="H124" s="35">
        <v>159</v>
      </c>
      <c r="I124" s="35">
        <v>69981</v>
      </c>
      <c r="J124" s="35">
        <f t="shared" si="26"/>
        <v>1149</v>
      </c>
      <c r="K124" s="35">
        <f t="shared" si="26"/>
        <v>138228</v>
      </c>
      <c r="L124" s="35">
        <v>747</v>
      </c>
      <c r="M124" s="35">
        <v>95616</v>
      </c>
      <c r="N124" s="35">
        <v>402</v>
      </c>
      <c r="O124" s="35">
        <v>42612</v>
      </c>
    </row>
    <row r="125" spans="1:15" s="34" customFormat="1" ht="12.75" outlineLevel="2">
      <c r="A125" s="36" t="s">
        <v>60</v>
      </c>
      <c r="B125" s="36" t="s">
        <v>40</v>
      </c>
      <c r="C125" s="36" t="s">
        <v>33</v>
      </c>
      <c r="D125" s="37">
        <f t="shared" si="24"/>
        <v>958</v>
      </c>
      <c r="E125" s="37">
        <f t="shared" si="25"/>
        <v>423726</v>
      </c>
      <c r="F125" s="37">
        <v>777</v>
      </c>
      <c r="G125" s="37">
        <v>345879</v>
      </c>
      <c r="H125" s="37">
        <v>181</v>
      </c>
      <c r="I125" s="37">
        <v>77847</v>
      </c>
      <c r="J125" s="37">
        <f t="shared" si="26"/>
        <v>879</v>
      </c>
      <c r="K125" s="37">
        <f t="shared" si="26"/>
        <v>110752</v>
      </c>
      <c r="L125" s="37">
        <v>527</v>
      </c>
      <c r="M125" s="37">
        <v>67456</v>
      </c>
      <c r="N125" s="37">
        <v>352</v>
      </c>
      <c r="O125" s="37">
        <v>43296</v>
      </c>
    </row>
    <row r="126" spans="1:15" s="34" customFormat="1" ht="12.75" outlineLevel="2">
      <c r="A126" s="34" t="s">
        <v>60</v>
      </c>
      <c r="B126" s="34" t="s">
        <v>41</v>
      </c>
      <c r="C126" s="34" t="s">
        <v>33</v>
      </c>
      <c r="D126" s="35">
        <f t="shared" si="24"/>
        <v>1048</v>
      </c>
      <c r="E126" s="35">
        <f t="shared" si="25"/>
        <v>478313</v>
      </c>
      <c r="F126" s="35">
        <v>812</v>
      </c>
      <c r="G126" s="35">
        <v>377415</v>
      </c>
      <c r="H126" s="35">
        <v>236</v>
      </c>
      <c r="I126" s="35">
        <v>100898</v>
      </c>
      <c r="J126" s="35">
        <f t="shared" si="26"/>
        <v>997</v>
      </c>
      <c r="K126" s="35">
        <f t="shared" si="26"/>
        <v>125911</v>
      </c>
      <c r="L126" s="35">
        <v>618</v>
      </c>
      <c r="M126" s="35">
        <v>79104</v>
      </c>
      <c r="N126" s="35">
        <v>379</v>
      </c>
      <c r="O126" s="35">
        <v>46807</v>
      </c>
    </row>
    <row r="127" spans="1:15" s="34" customFormat="1" ht="12.75" outlineLevel="2">
      <c r="A127" s="36" t="s">
        <v>60</v>
      </c>
      <c r="B127" s="36" t="s">
        <v>42</v>
      </c>
      <c r="C127" s="36" t="s">
        <v>33</v>
      </c>
      <c r="D127" s="37">
        <f t="shared" si="24"/>
        <v>951</v>
      </c>
      <c r="E127" s="37">
        <f t="shared" si="25"/>
        <v>429795</v>
      </c>
      <c r="F127" s="37">
        <v>705</v>
      </c>
      <c r="G127" s="37">
        <v>322915</v>
      </c>
      <c r="H127" s="37">
        <v>246</v>
      </c>
      <c r="I127" s="37">
        <v>106880</v>
      </c>
      <c r="J127" s="37">
        <f t="shared" si="26"/>
        <v>1073</v>
      </c>
      <c r="K127" s="37">
        <f t="shared" si="26"/>
        <v>135464</v>
      </c>
      <c r="L127" s="37">
        <v>697</v>
      </c>
      <c r="M127" s="37">
        <v>89216</v>
      </c>
      <c r="N127" s="37">
        <v>376</v>
      </c>
      <c r="O127" s="37">
        <v>46248</v>
      </c>
    </row>
    <row r="128" spans="1:15" s="34" customFormat="1" ht="12.75" outlineLevel="2">
      <c r="A128" s="34" t="s">
        <v>60</v>
      </c>
      <c r="B128" s="34" t="s">
        <v>43</v>
      </c>
      <c r="C128" s="34" t="s">
        <v>33</v>
      </c>
      <c r="D128" s="35">
        <f>+F128+H128</f>
        <v>788</v>
      </c>
      <c r="E128" s="35">
        <f t="shared" si="25"/>
        <v>359682</v>
      </c>
      <c r="F128" s="35">
        <v>559</v>
      </c>
      <c r="G128" s="35">
        <v>259241</v>
      </c>
      <c r="H128" s="35">
        <v>229</v>
      </c>
      <c r="I128" s="35">
        <v>100441</v>
      </c>
      <c r="J128" s="35">
        <f t="shared" si="26"/>
        <v>836</v>
      </c>
      <c r="K128" s="35">
        <f t="shared" si="26"/>
        <v>105078</v>
      </c>
      <c r="L128" s="35">
        <v>450</v>
      </c>
      <c r="M128" s="35">
        <v>57600</v>
      </c>
      <c r="N128" s="35">
        <v>386</v>
      </c>
      <c r="O128" s="35">
        <v>47478</v>
      </c>
    </row>
    <row r="129" spans="1:15" s="34" customFormat="1" ht="12.75" outlineLevel="2">
      <c r="A129" s="36" t="s">
        <v>60</v>
      </c>
      <c r="B129" s="36" t="s">
        <v>44</v>
      </c>
      <c r="C129" s="36" t="s">
        <v>33</v>
      </c>
      <c r="D129" s="37">
        <v>914</v>
      </c>
      <c r="E129" s="37">
        <v>415970</v>
      </c>
      <c r="F129" s="37">
        <v>664</v>
      </c>
      <c r="G129" s="37">
        <v>306832</v>
      </c>
      <c r="H129" s="37">
        <v>250</v>
      </c>
      <c r="I129" s="37">
        <v>109138</v>
      </c>
      <c r="J129" s="37">
        <v>817</v>
      </c>
      <c r="K129" s="37">
        <v>102736</v>
      </c>
      <c r="L129" s="37">
        <v>449</v>
      </c>
      <c r="M129" s="37">
        <v>57472</v>
      </c>
      <c r="N129" s="37">
        <v>368</v>
      </c>
      <c r="O129" s="37">
        <v>45264</v>
      </c>
    </row>
    <row r="130" spans="1:15" s="34" customFormat="1" ht="12.75" outlineLevel="1">
      <c r="A130" s="39" t="s">
        <v>61</v>
      </c>
      <c r="B130" s="36"/>
      <c r="C130" s="36"/>
      <c r="D130" s="37">
        <f>SUBTOTAL(9,D118:D129)</f>
        <v>11436</v>
      </c>
      <c r="E130" s="37">
        <f>SUBTOTAL(9,E118:E129)</f>
        <v>5138175</v>
      </c>
      <c r="F130" s="37">
        <f>SUBTOTAL(9,F118:F129)</f>
        <v>8567</v>
      </c>
      <c r="G130" s="37">
        <f>SUBTOTAL(9,G118:G129)</f>
        <v>3961409</v>
      </c>
      <c r="H130" s="37">
        <f>SUBTOTAL(9,H118:H129)</f>
        <v>2869</v>
      </c>
      <c r="I130" s="37">
        <f>SUBTOTAL(9,I118:I129)</f>
        <v>1176766</v>
      </c>
      <c r="J130" s="37">
        <f>SUBTOTAL(9,J118:J129)</f>
        <v>10667</v>
      </c>
      <c r="K130" s="37">
        <f>SUBTOTAL(9,K118:K129)</f>
        <v>1277941</v>
      </c>
      <c r="L130" s="37">
        <f>SUBTOTAL(9,L118:L129)</f>
        <v>6218</v>
      </c>
      <c r="M130" s="37">
        <f>SUBTOTAL(9,M118:M129)</f>
        <v>790462</v>
      </c>
      <c r="N130" s="37">
        <f>SUBTOTAL(9,N118:N129)</f>
        <v>4449</v>
      </c>
      <c r="O130" s="37">
        <f>SUBTOTAL(9,O118:O129)</f>
        <v>487479</v>
      </c>
    </row>
    <row r="131" spans="1:15" s="34" customFormat="1" ht="12.75" outlineLevel="2">
      <c r="A131" s="34" t="s">
        <v>62</v>
      </c>
      <c r="B131" s="34" t="s">
        <v>32</v>
      </c>
      <c r="C131" s="34" t="s">
        <v>33</v>
      </c>
      <c r="D131" s="35">
        <f aca="true" t="shared" si="27" ref="D131:D140">+F131++H131</f>
        <v>7173</v>
      </c>
      <c r="E131" s="35">
        <f aca="true" t="shared" si="28" ref="E131:E140">+G131+I131</f>
        <v>3233493</v>
      </c>
      <c r="F131" s="35">
        <v>6585</v>
      </c>
      <c r="G131" s="35">
        <v>2983005</v>
      </c>
      <c r="H131" s="35">
        <v>588</v>
      </c>
      <c r="I131" s="35">
        <v>250488</v>
      </c>
      <c r="J131" s="35">
        <f aca="true" t="shared" si="29" ref="J131:K140">+L131+N131</f>
        <v>14199</v>
      </c>
      <c r="K131" s="35">
        <f t="shared" si="29"/>
        <v>1463966</v>
      </c>
      <c r="L131" s="35">
        <v>9058</v>
      </c>
      <c r="M131" s="35">
        <v>960148</v>
      </c>
      <c r="N131" s="35">
        <v>5141</v>
      </c>
      <c r="O131" s="35">
        <v>503818</v>
      </c>
    </row>
    <row r="132" spans="1:15" s="34" customFormat="1" ht="12.75" outlineLevel="2">
      <c r="A132" s="36" t="s">
        <v>62</v>
      </c>
      <c r="B132" s="36" t="s">
        <v>34</v>
      </c>
      <c r="C132" s="36" t="s">
        <v>33</v>
      </c>
      <c r="D132" s="37">
        <f t="shared" si="27"/>
        <v>6130</v>
      </c>
      <c r="E132" s="37">
        <f t="shared" si="28"/>
        <v>2754664</v>
      </c>
      <c r="F132" s="37">
        <v>5677</v>
      </c>
      <c r="G132" s="37">
        <v>2560327</v>
      </c>
      <c r="H132" s="37">
        <v>453</v>
      </c>
      <c r="I132" s="37">
        <v>194337</v>
      </c>
      <c r="J132" s="37">
        <f t="shared" si="29"/>
        <v>15833</v>
      </c>
      <c r="K132" s="37">
        <f t="shared" si="29"/>
        <v>1640911</v>
      </c>
      <c r="L132" s="37">
        <v>10511</v>
      </c>
      <c r="M132" s="37">
        <v>1124677</v>
      </c>
      <c r="N132" s="37">
        <v>5322</v>
      </c>
      <c r="O132" s="37">
        <v>516234</v>
      </c>
    </row>
    <row r="133" spans="1:15" s="34" customFormat="1" ht="12.75" outlineLevel="2">
      <c r="A133" s="34" t="s">
        <v>62</v>
      </c>
      <c r="B133" s="34" t="s">
        <v>35</v>
      </c>
      <c r="C133" s="34" t="s">
        <v>33</v>
      </c>
      <c r="D133" s="35">
        <f t="shared" si="27"/>
        <v>5435</v>
      </c>
      <c r="E133" s="35">
        <f t="shared" si="28"/>
        <v>2455687</v>
      </c>
      <c r="F133" s="35">
        <v>4928</v>
      </c>
      <c r="G133" s="35">
        <v>2242240</v>
      </c>
      <c r="H133" s="35">
        <v>507</v>
      </c>
      <c r="I133" s="35">
        <v>213447</v>
      </c>
      <c r="J133" s="35">
        <f t="shared" si="29"/>
        <v>15559</v>
      </c>
      <c r="K133" s="35">
        <f t="shared" si="29"/>
        <v>1564069</v>
      </c>
      <c r="L133" s="35">
        <v>9141</v>
      </c>
      <c r="M133" s="35">
        <v>941523</v>
      </c>
      <c r="N133" s="35">
        <v>6418</v>
      </c>
      <c r="O133" s="35">
        <v>622546</v>
      </c>
    </row>
    <row r="134" spans="1:15" s="34" customFormat="1" ht="12.75" outlineLevel="2">
      <c r="A134" s="36" t="s">
        <v>62</v>
      </c>
      <c r="B134" s="36" t="s">
        <v>36</v>
      </c>
      <c r="C134" s="36" t="s">
        <v>33</v>
      </c>
      <c r="D134" s="37">
        <f t="shared" si="27"/>
        <v>6022</v>
      </c>
      <c r="E134" s="37">
        <f t="shared" si="28"/>
        <v>2717328</v>
      </c>
      <c r="F134" s="37">
        <v>5427</v>
      </c>
      <c r="G134" s="37">
        <v>2463858</v>
      </c>
      <c r="H134" s="37">
        <v>595</v>
      </c>
      <c r="I134" s="37">
        <v>253470</v>
      </c>
      <c r="J134" s="37">
        <f t="shared" si="29"/>
        <v>17282</v>
      </c>
      <c r="K134" s="37">
        <f t="shared" si="29"/>
        <v>1772533</v>
      </c>
      <c r="L134" s="37">
        <v>11271</v>
      </c>
      <c r="M134" s="37">
        <v>1183455</v>
      </c>
      <c r="N134" s="37">
        <v>6011</v>
      </c>
      <c r="O134" s="37">
        <v>589078</v>
      </c>
    </row>
    <row r="135" spans="1:15" s="34" customFormat="1" ht="12.75" outlineLevel="2">
      <c r="A135" s="34" t="s">
        <v>62</v>
      </c>
      <c r="B135" s="34" t="s">
        <v>37</v>
      </c>
      <c r="C135" s="34" t="s">
        <v>33</v>
      </c>
      <c r="D135" s="35">
        <f t="shared" si="27"/>
        <v>6005</v>
      </c>
      <c r="E135" s="35">
        <f t="shared" si="28"/>
        <v>2702295</v>
      </c>
      <c r="F135" s="35">
        <v>5406</v>
      </c>
      <c r="G135" s="35">
        <v>2448918</v>
      </c>
      <c r="H135" s="35">
        <v>599</v>
      </c>
      <c r="I135" s="35">
        <v>253377</v>
      </c>
      <c r="J135" s="35">
        <f t="shared" si="29"/>
        <v>17520</v>
      </c>
      <c r="K135" s="35">
        <f t="shared" si="29"/>
        <v>1789120</v>
      </c>
      <c r="L135" s="35">
        <v>11210</v>
      </c>
      <c r="M135" s="35">
        <v>1177050</v>
      </c>
      <c r="N135" s="35">
        <v>6310</v>
      </c>
      <c r="O135" s="35">
        <v>612070</v>
      </c>
    </row>
    <row r="136" spans="1:15" s="34" customFormat="1" ht="12.75" outlineLevel="2">
      <c r="A136" s="36" t="s">
        <v>62</v>
      </c>
      <c r="B136" s="36" t="s">
        <v>38</v>
      </c>
      <c r="C136" s="36" t="s">
        <v>33</v>
      </c>
      <c r="D136" s="37">
        <f t="shared" si="27"/>
        <v>5838</v>
      </c>
      <c r="E136" s="37">
        <f t="shared" si="28"/>
        <v>2636046</v>
      </c>
      <c r="F136" s="37">
        <v>5115</v>
      </c>
      <c r="G136" s="37">
        <v>2327325</v>
      </c>
      <c r="H136" s="37">
        <v>723</v>
      </c>
      <c r="I136" s="37">
        <v>308721</v>
      </c>
      <c r="J136" s="37">
        <f t="shared" si="29"/>
        <v>16679</v>
      </c>
      <c r="K136" s="37">
        <f t="shared" si="29"/>
        <v>1702102</v>
      </c>
      <c r="L136" s="37">
        <v>8445</v>
      </c>
      <c r="M136" s="37">
        <v>895170</v>
      </c>
      <c r="N136" s="37">
        <v>8234</v>
      </c>
      <c r="O136" s="37">
        <v>806932</v>
      </c>
    </row>
    <row r="137" spans="1:15" s="34" customFormat="1" ht="12.75" outlineLevel="2">
      <c r="A137" s="34" t="s">
        <v>62</v>
      </c>
      <c r="B137" s="34" t="s">
        <v>39</v>
      </c>
      <c r="C137" s="34" t="s">
        <v>33</v>
      </c>
      <c r="D137" s="35">
        <f t="shared" si="27"/>
        <v>5735</v>
      </c>
      <c r="E137" s="35">
        <f t="shared" si="28"/>
        <v>2573858</v>
      </c>
      <c r="F137" s="35">
        <v>5186</v>
      </c>
      <c r="G137" s="35">
        <v>2338886</v>
      </c>
      <c r="H137" s="35">
        <v>549</v>
      </c>
      <c r="I137" s="35">
        <v>234972</v>
      </c>
      <c r="J137" s="35">
        <f t="shared" si="29"/>
        <v>18075</v>
      </c>
      <c r="K137" s="35">
        <f t="shared" si="29"/>
        <v>1828490</v>
      </c>
      <c r="L137" s="35">
        <v>10745</v>
      </c>
      <c r="M137" s="35">
        <v>1117480</v>
      </c>
      <c r="N137" s="35">
        <v>7330</v>
      </c>
      <c r="O137" s="35">
        <v>711010</v>
      </c>
    </row>
    <row r="138" spans="1:15" s="34" customFormat="1" ht="12.75" outlineLevel="2">
      <c r="A138" s="36" t="s">
        <v>62</v>
      </c>
      <c r="B138" s="36" t="s">
        <v>40</v>
      </c>
      <c r="C138" s="36" t="s">
        <v>33</v>
      </c>
      <c r="D138" s="37">
        <f t="shared" si="27"/>
        <v>5943</v>
      </c>
      <c r="E138" s="37">
        <f t="shared" si="28"/>
        <v>2685025</v>
      </c>
      <c r="F138" s="37">
        <v>5263</v>
      </c>
      <c r="G138" s="37">
        <v>2394665</v>
      </c>
      <c r="H138" s="37">
        <v>680</v>
      </c>
      <c r="I138" s="37">
        <v>290360</v>
      </c>
      <c r="J138" s="37">
        <f t="shared" si="29"/>
        <v>17758</v>
      </c>
      <c r="K138" s="37">
        <f t="shared" si="29"/>
        <v>1812184</v>
      </c>
      <c r="L138" s="37">
        <v>9962</v>
      </c>
      <c r="M138" s="37">
        <v>1055972</v>
      </c>
      <c r="N138" s="37">
        <v>7796</v>
      </c>
      <c r="O138" s="37">
        <v>756212</v>
      </c>
    </row>
    <row r="139" spans="1:15" s="34" customFormat="1" ht="12.75" outlineLevel="2">
      <c r="A139" s="34" t="s">
        <v>62</v>
      </c>
      <c r="B139" s="34" t="s">
        <v>41</v>
      </c>
      <c r="C139" s="34" t="s">
        <v>33</v>
      </c>
      <c r="D139" s="35">
        <f t="shared" si="27"/>
        <v>5945</v>
      </c>
      <c r="E139" s="35">
        <f t="shared" si="28"/>
        <v>2724901</v>
      </c>
      <c r="F139" s="35">
        <v>5453</v>
      </c>
      <c r="G139" s="35">
        <v>2513833</v>
      </c>
      <c r="H139" s="35">
        <v>492</v>
      </c>
      <c r="I139" s="35">
        <v>211068</v>
      </c>
      <c r="J139" s="35">
        <f t="shared" si="29"/>
        <v>17944</v>
      </c>
      <c r="K139" s="35">
        <f t="shared" si="29"/>
        <v>1864285</v>
      </c>
      <c r="L139" s="35">
        <v>11247</v>
      </c>
      <c r="M139" s="35">
        <v>1214676</v>
      </c>
      <c r="N139" s="35">
        <v>6697</v>
      </c>
      <c r="O139" s="35">
        <v>649609</v>
      </c>
    </row>
    <row r="140" spans="1:15" s="34" customFormat="1" ht="12.75" outlineLevel="2">
      <c r="A140" s="36" t="s">
        <v>62</v>
      </c>
      <c r="B140" s="36" t="s">
        <v>42</v>
      </c>
      <c r="C140" s="36" t="s">
        <v>33</v>
      </c>
      <c r="D140" s="37">
        <f t="shared" si="27"/>
        <v>6254</v>
      </c>
      <c r="E140" s="37">
        <f t="shared" si="28"/>
        <v>2495324</v>
      </c>
      <c r="F140" s="37">
        <v>5741</v>
      </c>
      <c r="G140" s="37">
        <v>2287603</v>
      </c>
      <c r="H140" s="37">
        <v>513</v>
      </c>
      <c r="I140" s="37">
        <v>207721</v>
      </c>
      <c r="J140" s="37">
        <f t="shared" si="29"/>
        <v>18887</v>
      </c>
      <c r="K140" s="37">
        <f t="shared" si="29"/>
        <v>1982841</v>
      </c>
      <c r="L140" s="37">
        <v>10614</v>
      </c>
      <c r="M140" s="37">
        <v>1114328</v>
      </c>
      <c r="N140" s="37">
        <v>8273</v>
      </c>
      <c r="O140" s="37">
        <v>868513</v>
      </c>
    </row>
    <row r="141" spans="1:15" s="34" customFormat="1" ht="12.75" outlineLevel="2">
      <c r="A141" s="34" t="s">
        <v>62</v>
      </c>
      <c r="B141" s="34" t="s">
        <v>43</v>
      </c>
      <c r="C141" s="34" t="s">
        <v>33</v>
      </c>
      <c r="D141" s="35">
        <v>6316</v>
      </c>
      <c r="E141" s="35">
        <v>2800311</v>
      </c>
      <c r="F141" s="35">
        <v>5817</v>
      </c>
      <c r="G141" s="35">
        <v>2600201</v>
      </c>
      <c r="H141" s="35">
        <v>499</v>
      </c>
      <c r="I141" s="35">
        <v>200110</v>
      </c>
      <c r="J141" s="35">
        <v>17116</v>
      </c>
      <c r="K141" s="35">
        <v>1764281</v>
      </c>
      <c r="L141" s="35">
        <v>9215</v>
      </c>
      <c r="M141" s="35">
        <v>958368</v>
      </c>
      <c r="N141" s="35">
        <v>7901</v>
      </c>
      <c r="O141" s="35">
        <v>805913</v>
      </c>
    </row>
    <row r="142" spans="1:15" s="34" customFormat="1" ht="12.75" outlineLevel="2">
      <c r="A142" s="36" t="s">
        <v>62</v>
      </c>
      <c r="B142" s="36" t="s">
        <v>44</v>
      </c>
      <c r="C142" s="36" t="s">
        <v>33</v>
      </c>
      <c r="D142" s="37">
        <v>7773</v>
      </c>
      <c r="E142" s="37">
        <v>3426836</v>
      </c>
      <c r="F142" s="37">
        <v>7207</v>
      </c>
      <c r="G142" s="37">
        <v>3198045</v>
      </c>
      <c r="H142" s="37">
        <v>566</v>
      </c>
      <c r="I142" s="37">
        <v>228791</v>
      </c>
      <c r="J142" s="37">
        <v>23169</v>
      </c>
      <c r="K142" s="37">
        <v>2502210</v>
      </c>
      <c r="L142" s="37">
        <v>12066</v>
      </c>
      <c r="M142" s="37">
        <v>1303108</v>
      </c>
      <c r="N142" s="37">
        <v>11103</v>
      </c>
      <c r="O142" s="37">
        <v>1199102</v>
      </c>
    </row>
    <row r="143" spans="1:15" s="34" customFormat="1" ht="12.75" outlineLevel="1">
      <c r="A143" s="39" t="s">
        <v>63</v>
      </c>
      <c r="B143" s="36"/>
      <c r="C143" s="36"/>
      <c r="D143" s="37">
        <f>SUBTOTAL(9,D131:D142)</f>
        <v>74569</v>
      </c>
      <c r="E143" s="37">
        <f>SUBTOTAL(9,E131:E142)</f>
        <v>33205768</v>
      </c>
      <c r="F143" s="37">
        <f>SUBTOTAL(9,F131:F142)</f>
        <v>67805</v>
      </c>
      <c r="G143" s="37">
        <f>SUBTOTAL(9,G131:G142)</f>
        <v>30358906</v>
      </c>
      <c r="H143" s="37">
        <f>SUBTOTAL(9,H131:H142)</f>
        <v>6764</v>
      </c>
      <c r="I143" s="37">
        <f>SUBTOTAL(9,I131:I142)</f>
        <v>2846862</v>
      </c>
      <c r="J143" s="37">
        <f>SUBTOTAL(9,J131:J142)</f>
        <v>210021</v>
      </c>
      <c r="K143" s="37">
        <f>SUBTOTAL(9,K131:K142)</f>
        <v>21686992</v>
      </c>
      <c r="L143" s="37">
        <f>SUBTOTAL(9,L131:L142)</f>
        <v>123485</v>
      </c>
      <c r="M143" s="37">
        <f>SUBTOTAL(9,M131:M142)</f>
        <v>13045955</v>
      </c>
      <c r="N143" s="37">
        <f>SUBTOTAL(9,N131:N142)</f>
        <v>86536</v>
      </c>
      <c r="O143" s="37">
        <f>SUBTOTAL(9,O131:O142)</f>
        <v>8641037</v>
      </c>
    </row>
    <row r="144" spans="1:15" s="34" customFormat="1" ht="12.75" outlineLevel="2">
      <c r="A144" s="34" t="s">
        <v>64</v>
      </c>
      <c r="B144" s="34" t="s">
        <v>32</v>
      </c>
      <c r="C144" s="34" t="s">
        <v>33</v>
      </c>
      <c r="D144" s="35">
        <f aca="true" t="shared" si="30" ref="D144:D153">+F144++H144</f>
        <v>0</v>
      </c>
      <c r="E144" s="35">
        <f aca="true" t="shared" si="31" ref="E144:E153">+G144+I144</f>
        <v>0</v>
      </c>
      <c r="F144" s="35">
        <v>0</v>
      </c>
      <c r="G144" s="35">
        <v>0</v>
      </c>
      <c r="H144" s="35">
        <v>0</v>
      </c>
      <c r="I144" s="35">
        <v>0</v>
      </c>
      <c r="J144" s="35">
        <f aca="true" t="shared" si="32" ref="J144:K153">+L144+N144</f>
        <v>0</v>
      </c>
      <c r="K144" s="35">
        <f t="shared" si="32"/>
        <v>0</v>
      </c>
      <c r="L144" s="35">
        <v>0</v>
      </c>
      <c r="M144" s="35">
        <v>0</v>
      </c>
      <c r="N144" s="35">
        <v>0</v>
      </c>
      <c r="O144" s="35">
        <v>0</v>
      </c>
    </row>
    <row r="145" spans="1:15" s="34" customFormat="1" ht="12.75" outlineLevel="2">
      <c r="A145" s="36" t="s">
        <v>64</v>
      </c>
      <c r="B145" s="36" t="s">
        <v>34</v>
      </c>
      <c r="C145" s="36" t="s">
        <v>33</v>
      </c>
      <c r="D145" s="37">
        <f t="shared" si="30"/>
        <v>0</v>
      </c>
      <c r="E145" s="37">
        <f t="shared" si="31"/>
        <v>0</v>
      </c>
      <c r="F145" s="37">
        <v>0</v>
      </c>
      <c r="G145" s="37">
        <v>0</v>
      </c>
      <c r="H145" s="37">
        <v>0</v>
      </c>
      <c r="I145" s="37">
        <v>0</v>
      </c>
      <c r="J145" s="37">
        <f t="shared" si="32"/>
        <v>0</v>
      </c>
      <c r="K145" s="37">
        <f t="shared" si="32"/>
        <v>0</v>
      </c>
      <c r="L145" s="37">
        <v>0</v>
      </c>
      <c r="M145" s="37">
        <v>0</v>
      </c>
      <c r="N145" s="37">
        <v>0</v>
      </c>
      <c r="O145" s="37">
        <v>0</v>
      </c>
    </row>
    <row r="146" spans="1:15" s="34" customFormat="1" ht="12.75" outlineLevel="2">
      <c r="A146" s="34" t="s">
        <v>64</v>
      </c>
      <c r="B146" s="34" t="s">
        <v>35</v>
      </c>
      <c r="C146" s="34" t="s">
        <v>33</v>
      </c>
      <c r="D146" s="35">
        <f t="shared" si="30"/>
        <v>0</v>
      </c>
      <c r="E146" s="35">
        <f t="shared" si="31"/>
        <v>0</v>
      </c>
      <c r="F146" s="35">
        <v>0</v>
      </c>
      <c r="G146" s="35">
        <v>0</v>
      </c>
      <c r="H146" s="35">
        <v>0</v>
      </c>
      <c r="I146" s="35">
        <v>0</v>
      </c>
      <c r="J146" s="35">
        <f t="shared" si="32"/>
        <v>0</v>
      </c>
      <c r="K146" s="35">
        <f t="shared" si="32"/>
        <v>0</v>
      </c>
      <c r="L146" s="35">
        <v>0</v>
      </c>
      <c r="M146" s="35">
        <v>0</v>
      </c>
      <c r="N146" s="35">
        <v>0</v>
      </c>
      <c r="O146" s="35">
        <v>0</v>
      </c>
    </row>
    <row r="147" spans="1:15" s="34" customFormat="1" ht="12.75" outlineLevel="2">
      <c r="A147" s="36" t="s">
        <v>64</v>
      </c>
      <c r="B147" s="36" t="s">
        <v>36</v>
      </c>
      <c r="C147" s="36" t="s">
        <v>33</v>
      </c>
      <c r="D147" s="37">
        <f t="shared" si="30"/>
        <v>0</v>
      </c>
      <c r="E147" s="37">
        <f t="shared" si="31"/>
        <v>0</v>
      </c>
      <c r="F147" s="37">
        <v>0</v>
      </c>
      <c r="G147" s="37">
        <v>0</v>
      </c>
      <c r="H147" s="37">
        <v>0</v>
      </c>
      <c r="I147" s="37">
        <v>0</v>
      </c>
      <c r="J147" s="37">
        <f t="shared" si="32"/>
        <v>0</v>
      </c>
      <c r="K147" s="37">
        <f t="shared" si="32"/>
        <v>0</v>
      </c>
      <c r="L147" s="37">
        <v>0</v>
      </c>
      <c r="M147" s="37">
        <v>0</v>
      </c>
      <c r="N147" s="37">
        <v>0</v>
      </c>
      <c r="O147" s="37">
        <v>0</v>
      </c>
    </row>
    <row r="148" spans="1:15" s="34" customFormat="1" ht="12.75" outlineLevel="2">
      <c r="A148" s="34" t="s">
        <v>64</v>
      </c>
      <c r="B148" s="34" t="s">
        <v>37</v>
      </c>
      <c r="C148" s="34" t="s">
        <v>33</v>
      </c>
      <c r="D148" s="35">
        <f t="shared" si="30"/>
        <v>0</v>
      </c>
      <c r="E148" s="35">
        <f t="shared" si="31"/>
        <v>0</v>
      </c>
      <c r="F148" s="35">
        <v>0</v>
      </c>
      <c r="G148" s="35">
        <v>0</v>
      </c>
      <c r="H148" s="35">
        <v>0</v>
      </c>
      <c r="I148" s="35">
        <v>0</v>
      </c>
      <c r="J148" s="35">
        <f t="shared" si="32"/>
        <v>0</v>
      </c>
      <c r="K148" s="35">
        <f t="shared" si="32"/>
        <v>0</v>
      </c>
      <c r="L148" s="35">
        <v>0</v>
      </c>
      <c r="M148" s="35">
        <v>0</v>
      </c>
      <c r="N148" s="35">
        <v>0</v>
      </c>
      <c r="O148" s="35">
        <v>0</v>
      </c>
    </row>
    <row r="149" spans="1:15" s="34" customFormat="1" ht="12.75" outlineLevel="2">
      <c r="A149" s="36" t="s">
        <v>64</v>
      </c>
      <c r="B149" s="36" t="s">
        <v>38</v>
      </c>
      <c r="C149" s="36" t="s">
        <v>33</v>
      </c>
      <c r="D149" s="37">
        <f t="shared" si="30"/>
        <v>159</v>
      </c>
      <c r="E149" s="37">
        <f t="shared" si="31"/>
        <v>55650</v>
      </c>
      <c r="F149" s="37">
        <v>80</v>
      </c>
      <c r="G149" s="37">
        <v>28000</v>
      </c>
      <c r="H149" s="37">
        <v>79</v>
      </c>
      <c r="I149" s="37">
        <v>27650</v>
      </c>
      <c r="J149" s="37">
        <f t="shared" si="32"/>
        <v>0</v>
      </c>
      <c r="K149" s="37">
        <f t="shared" si="32"/>
        <v>0</v>
      </c>
      <c r="L149" s="37">
        <v>0</v>
      </c>
      <c r="M149" s="37">
        <v>0</v>
      </c>
      <c r="N149" s="37">
        <v>0</v>
      </c>
      <c r="O149" s="37">
        <v>0</v>
      </c>
    </row>
    <row r="150" spans="1:15" s="34" customFormat="1" ht="12.75" outlineLevel="2">
      <c r="A150" s="34" t="s">
        <v>64</v>
      </c>
      <c r="B150" s="34" t="s">
        <v>39</v>
      </c>
      <c r="C150" s="34" t="s">
        <v>33</v>
      </c>
      <c r="D150" s="35">
        <f t="shared" si="30"/>
        <v>449</v>
      </c>
      <c r="E150" s="35">
        <f t="shared" si="31"/>
        <v>157150</v>
      </c>
      <c r="F150" s="35">
        <v>183</v>
      </c>
      <c r="G150" s="35">
        <v>64050</v>
      </c>
      <c r="H150" s="35">
        <v>266</v>
      </c>
      <c r="I150" s="35">
        <v>93100</v>
      </c>
      <c r="J150" s="35">
        <f t="shared" si="32"/>
        <v>0</v>
      </c>
      <c r="K150" s="35">
        <f t="shared" si="32"/>
        <v>0</v>
      </c>
      <c r="L150" s="35">
        <v>0</v>
      </c>
      <c r="M150" s="35">
        <v>0</v>
      </c>
      <c r="N150" s="35">
        <v>0</v>
      </c>
      <c r="O150" s="35">
        <v>0</v>
      </c>
    </row>
    <row r="151" spans="1:15" s="34" customFormat="1" ht="12.75" outlineLevel="2">
      <c r="A151" s="36" t="s">
        <v>64</v>
      </c>
      <c r="B151" s="36" t="s">
        <v>40</v>
      </c>
      <c r="C151" s="36" t="s">
        <v>33</v>
      </c>
      <c r="D151" s="37">
        <f t="shared" si="30"/>
        <v>462</v>
      </c>
      <c r="E151" s="37">
        <f t="shared" si="31"/>
        <v>161700</v>
      </c>
      <c r="F151" s="37">
        <v>188</v>
      </c>
      <c r="G151" s="37">
        <v>65800</v>
      </c>
      <c r="H151" s="37">
        <v>274</v>
      </c>
      <c r="I151" s="37">
        <v>95900</v>
      </c>
      <c r="J151" s="37">
        <f t="shared" si="32"/>
        <v>0</v>
      </c>
      <c r="K151" s="37">
        <f t="shared" si="32"/>
        <v>0</v>
      </c>
      <c r="L151" s="37">
        <v>0</v>
      </c>
      <c r="M151" s="37">
        <v>0</v>
      </c>
      <c r="N151" s="37">
        <v>0</v>
      </c>
      <c r="O151" s="37">
        <v>0</v>
      </c>
    </row>
    <row r="152" spans="1:15" s="34" customFormat="1" ht="12.75" outlineLevel="2">
      <c r="A152" s="34" t="s">
        <v>64</v>
      </c>
      <c r="B152" s="34" t="s">
        <v>41</v>
      </c>
      <c r="C152" s="34" t="s">
        <v>33</v>
      </c>
      <c r="D152" s="35">
        <f t="shared" si="30"/>
        <v>349</v>
      </c>
      <c r="E152" s="35">
        <f t="shared" si="31"/>
        <v>122150</v>
      </c>
      <c r="F152" s="35">
        <v>159</v>
      </c>
      <c r="G152" s="35">
        <v>55650</v>
      </c>
      <c r="H152" s="35">
        <v>190</v>
      </c>
      <c r="I152" s="35">
        <v>66500</v>
      </c>
      <c r="J152" s="35">
        <f t="shared" si="32"/>
        <v>0</v>
      </c>
      <c r="K152" s="35">
        <f t="shared" si="32"/>
        <v>0</v>
      </c>
      <c r="L152" s="35">
        <v>0</v>
      </c>
      <c r="M152" s="35">
        <v>0</v>
      </c>
      <c r="N152" s="35">
        <v>0</v>
      </c>
      <c r="O152" s="35">
        <v>0</v>
      </c>
    </row>
    <row r="153" spans="1:15" s="34" customFormat="1" ht="12.75" outlineLevel="2">
      <c r="A153" s="36" t="s">
        <v>64</v>
      </c>
      <c r="B153" s="36" t="s">
        <v>42</v>
      </c>
      <c r="C153" s="36" t="s">
        <v>33</v>
      </c>
      <c r="D153" s="37">
        <f t="shared" si="30"/>
        <v>473</v>
      </c>
      <c r="E153" s="37">
        <f t="shared" si="31"/>
        <v>165550</v>
      </c>
      <c r="F153" s="37">
        <v>208</v>
      </c>
      <c r="G153" s="37">
        <v>72800</v>
      </c>
      <c r="H153" s="37">
        <v>265</v>
      </c>
      <c r="I153" s="37">
        <v>92750</v>
      </c>
      <c r="J153" s="37">
        <f t="shared" si="32"/>
        <v>0</v>
      </c>
      <c r="K153" s="37">
        <f t="shared" si="32"/>
        <v>0</v>
      </c>
      <c r="L153" s="37">
        <v>0</v>
      </c>
      <c r="M153" s="37">
        <v>0</v>
      </c>
      <c r="N153" s="37">
        <v>0</v>
      </c>
      <c r="O153" s="37">
        <v>0</v>
      </c>
    </row>
    <row r="154" spans="1:15" s="34" customFormat="1" ht="12.75" outlineLevel="2">
      <c r="A154" s="34" t="s">
        <v>64</v>
      </c>
      <c r="B154" s="34" t="s">
        <v>43</v>
      </c>
      <c r="C154" s="34" t="s">
        <v>33</v>
      </c>
      <c r="D154" s="35">
        <v>368</v>
      </c>
      <c r="E154" s="35">
        <v>128800</v>
      </c>
      <c r="F154" s="35">
        <v>200</v>
      </c>
      <c r="G154" s="35">
        <v>70000</v>
      </c>
      <c r="H154" s="35">
        <v>168</v>
      </c>
      <c r="I154" s="35">
        <v>58800</v>
      </c>
      <c r="J154" s="35">
        <v>0</v>
      </c>
      <c r="K154" s="35">
        <v>0</v>
      </c>
      <c r="L154" s="35">
        <v>0</v>
      </c>
      <c r="M154" s="35">
        <v>0</v>
      </c>
      <c r="N154" s="35">
        <v>0</v>
      </c>
      <c r="O154" s="35">
        <v>0</v>
      </c>
    </row>
    <row r="155" spans="1:15" s="34" customFormat="1" ht="12.75" outlineLevel="2">
      <c r="A155" s="36" t="s">
        <v>64</v>
      </c>
      <c r="B155" s="36" t="s">
        <v>44</v>
      </c>
      <c r="C155" s="36" t="s">
        <v>33</v>
      </c>
      <c r="D155" s="37">
        <v>437</v>
      </c>
      <c r="E155" s="37">
        <v>152950</v>
      </c>
      <c r="F155" s="37">
        <v>244</v>
      </c>
      <c r="G155" s="37">
        <v>85400</v>
      </c>
      <c r="H155" s="37">
        <v>193</v>
      </c>
      <c r="I155" s="37">
        <v>67550</v>
      </c>
      <c r="J155" s="37">
        <v>0</v>
      </c>
      <c r="K155" s="37">
        <v>0</v>
      </c>
      <c r="L155" s="37">
        <v>0</v>
      </c>
      <c r="M155" s="37">
        <v>0</v>
      </c>
      <c r="N155" s="37">
        <v>0</v>
      </c>
      <c r="O155" s="37">
        <v>0</v>
      </c>
    </row>
    <row r="156" spans="1:15" s="34" customFormat="1" ht="12.75" outlineLevel="1">
      <c r="A156" s="39" t="s">
        <v>65</v>
      </c>
      <c r="B156" s="36"/>
      <c r="C156" s="36"/>
      <c r="D156" s="37">
        <f>SUBTOTAL(9,D144:D155)</f>
        <v>2697</v>
      </c>
      <c r="E156" s="37">
        <f>SUBTOTAL(9,E144:E155)</f>
        <v>943950</v>
      </c>
      <c r="F156" s="37">
        <f>SUBTOTAL(9,F144:F155)</f>
        <v>1262</v>
      </c>
      <c r="G156" s="37">
        <f>SUBTOTAL(9,G144:G155)</f>
        <v>441700</v>
      </c>
      <c r="H156" s="37">
        <f>SUBTOTAL(9,H144:H155)</f>
        <v>1435</v>
      </c>
      <c r="I156" s="37">
        <f>SUBTOTAL(9,I144:I155)</f>
        <v>502250</v>
      </c>
      <c r="J156" s="37">
        <f>SUBTOTAL(9,J144:J155)</f>
        <v>0</v>
      </c>
      <c r="K156" s="37">
        <f>SUBTOTAL(9,K144:K155)</f>
        <v>0</v>
      </c>
      <c r="L156" s="37">
        <f>SUBTOTAL(9,L144:L155)</f>
        <v>0</v>
      </c>
      <c r="M156" s="37">
        <f>SUBTOTAL(9,M144:M155)</f>
        <v>0</v>
      </c>
      <c r="N156" s="37">
        <f>SUBTOTAL(9,N144:N155)</f>
        <v>0</v>
      </c>
      <c r="O156" s="37">
        <f>SUBTOTAL(9,O144:O155)</f>
        <v>0</v>
      </c>
    </row>
    <row r="157" spans="1:15" s="34" customFormat="1" ht="12.75" outlineLevel="2">
      <c r="A157" s="34" t="s">
        <v>66</v>
      </c>
      <c r="B157" s="34" t="s">
        <v>32</v>
      </c>
      <c r="C157" s="34" t="s">
        <v>33</v>
      </c>
      <c r="D157" s="35">
        <f aca="true" t="shared" si="33" ref="D157:D166">+F157++H157</f>
        <v>500</v>
      </c>
      <c r="E157" s="35">
        <f aca="true" t="shared" si="34" ref="E157:E166">+G157+I157</f>
        <v>232791</v>
      </c>
      <c r="F157" s="35">
        <v>141</v>
      </c>
      <c r="G157" s="35">
        <v>77022</v>
      </c>
      <c r="H157" s="35">
        <v>359</v>
      </c>
      <c r="I157" s="35">
        <v>155769</v>
      </c>
      <c r="J157" s="35">
        <f aca="true" t="shared" si="35" ref="J157:K166">+L157+N157</f>
        <v>302</v>
      </c>
      <c r="K157" s="35">
        <f t="shared" si="35"/>
        <v>28734</v>
      </c>
      <c r="L157" s="35">
        <v>95</v>
      </c>
      <c r="M157" s="35">
        <v>9690</v>
      </c>
      <c r="N157" s="35">
        <v>207</v>
      </c>
      <c r="O157" s="35">
        <v>19044</v>
      </c>
    </row>
    <row r="158" spans="1:15" s="34" customFormat="1" ht="12.75" outlineLevel="2">
      <c r="A158" s="36" t="s">
        <v>66</v>
      </c>
      <c r="B158" s="36" t="s">
        <v>34</v>
      </c>
      <c r="C158" s="36" t="s">
        <v>33</v>
      </c>
      <c r="D158" s="37">
        <f t="shared" si="33"/>
        <v>460</v>
      </c>
      <c r="E158" s="37">
        <f t="shared" si="34"/>
        <v>214657</v>
      </c>
      <c r="F158" s="37">
        <v>144</v>
      </c>
      <c r="G158" s="37">
        <v>78061</v>
      </c>
      <c r="H158" s="37">
        <v>316</v>
      </c>
      <c r="I158" s="37">
        <v>136596</v>
      </c>
      <c r="J158" s="37">
        <f t="shared" si="35"/>
        <v>243</v>
      </c>
      <c r="K158" s="37">
        <f t="shared" si="35"/>
        <v>24208</v>
      </c>
      <c r="L158" s="37">
        <v>88</v>
      </c>
      <c r="M158" s="37">
        <v>9328</v>
      </c>
      <c r="N158" s="37">
        <v>155</v>
      </c>
      <c r="O158" s="37">
        <v>14880</v>
      </c>
    </row>
    <row r="159" spans="1:15" s="34" customFormat="1" ht="12.75" outlineLevel="2">
      <c r="A159" s="34" t="s">
        <v>66</v>
      </c>
      <c r="B159" s="34" t="s">
        <v>35</v>
      </c>
      <c r="C159" s="34" t="s">
        <v>33</v>
      </c>
      <c r="D159" s="35">
        <f t="shared" si="33"/>
        <v>490</v>
      </c>
      <c r="E159" s="35">
        <f t="shared" si="34"/>
        <v>228153</v>
      </c>
      <c r="F159" s="35">
        <v>140</v>
      </c>
      <c r="G159" s="35">
        <v>75012</v>
      </c>
      <c r="H159" s="35">
        <v>350</v>
      </c>
      <c r="I159" s="35">
        <v>153141</v>
      </c>
      <c r="J159" s="35">
        <f t="shared" si="35"/>
        <v>343</v>
      </c>
      <c r="K159" s="35">
        <f t="shared" si="35"/>
        <v>34054</v>
      </c>
      <c r="L159" s="35">
        <v>111</v>
      </c>
      <c r="M159" s="35">
        <v>11544</v>
      </c>
      <c r="N159" s="35">
        <v>232</v>
      </c>
      <c r="O159" s="35">
        <v>22510</v>
      </c>
    </row>
    <row r="160" spans="1:15" s="34" customFormat="1" ht="12.75" outlineLevel="2">
      <c r="A160" s="36" t="s">
        <v>66</v>
      </c>
      <c r="B160" s="36" t="s">
        <v>36</v>
      </c>
      <c r="C160" s="36" t="s">
        <v>33</v>
      </c>
      <c r="D160" s="37">
        <f t="shared" si="33"/>
        <v>0</v>
      </c>
      <c r="E160" s="37">
        <f t="shared" si="34"/>
        <v>0</v>
      </c>
      <c r="F160" s="37">
        <v>0</v>
      </c>
      <c r="G160" s="37">
        <v>0</v>
      </c>
      <c r="H160" s="37">
        <v>0</v>
      </c>
      <c r="I160" s="37">
        <v>0</v>
      </c>
      <c r="J160" s="37">
        <f t="shared" si="35"/>
        <v>0</v>
      </c>
      <c r="K160" s="37">
        <f t="shared" si="35"/>
        <v>0</v>
      </c>
      <c r="L160" s="37">
        <v>0</v>
      </c>
      <c r="M160" s="37">
        <v>0</v>
      </c>
      <c r="N160" s="37">
        <v>0</v>
      </c>
      <c r="O160" s="37">
        <v>0</v>
      </c>
    </row>
    <row r="161" spans="1:15" s="34" customFormat="1" ht="12.75" outlineLevel="2">
      <c r="A161" s="34" t="s">
        <v>66</v>
      </c>
      <c r="B161" s="34" t="s">
        <v>37</v>
      </c>
      <c r="C161" s="34" t="s">
        <v>33</v>
      </c>
      <c r="D161" s="35">
        <f t="shared" si="33"/>
        <v>0</v>
      </c>
      <c r="E161" s="35">
        <f t="shared" si="34"/>
        <v>0</v>
      </c>
      <c r="F161" s="35">
        <v>0</v>
      </c>
      <c r="G161" s="35">
        <v>0</v>
      </c>
      <c r="H161" s="35">
        <v>0</v>
      </c>
      <c r="I161" s="35">
        <v>0</v>
      </c>
      <c r="J161" s="35">
        <f t="shared" si="35"/>
        <v>0</v>
      </c>
      <c r="K161" s="35">
        <f t="shared" si="35"/>
        <v>0</v>
      </c>
      <c r="L161" s="35">
        <v>0</v>
      </c>
      <c r="M161" s="35">
        <v>0</v>
      </c>
      <c r="N161" s="35">
        <v>0</v>
      </c>
      <c r="O161" s="35">
        <v>0</v>
      </c>
    </row>
    <row r="162" spans="1:15" s="34" customFormat="1" ht="12.75" outlineLevel="2">
      <c r="A162" s="36" t="s">
        <v>66</v>
      </c>
      <c r="B162" s="36" t="s">
        <v>38</v>
      </c>
      <c r="C162" s="36" t="s">
        <v>33</v>
      </c>
      <c r="D162" s="37">
        <f t="shared" si="33"/>
        <v>0</v>
      </c>
      <c r="E162" s="37">
        <f t="shared" si="34"/>
        <v>0</v>
      </c>
      <c r="F162" s="37">
        <v>0</v>
      </c>
      <c r="G162" s="37">
        <v>0</v>
      </c>
      <c r="H162" s="37">
        <v>0</v>
      </c>
      <c r="I162" s="37">
        <v>0</v>
      </c>
      <c r="J162" s="37">
        <f t="shared" si="35"/>
        <v>0</v>
      </c>
      <c r="K162" s="37">
        <f t="shared" si="35"/>
        <v>0</v>
      </c>
      <c r="L162" s="37">
        <v>0</v>
      </c>
      <c r="M162" s="37">
        <v>0</v>
      </c>
      <c r="N162" s="37">
        <v>0</v>
      </c>
      <c r="O162" s="37">
        <v>0</v>
      </c>
    </row>
    <row r="163" spans="1:15" s="34" customFormat="1" ht="12.75" outlineLevel="2">
      <c r="A163" s="34" t="s">
        <v>66</v>
      </c>
      <c r="B163" s="34" t="s">
        <v>39</v>
      </c>
      <c r="C163" s="34" t="s">
        <v>33</v>
      </c>
      <c r="D163" s="35">
        <f t="shared" si="33"/>
        <v>0</v>
      </c>
      <c r="E163" s="35">
        <f t="shared" si="34"/>
        <v>0</v>
      </c>
      <c r="F163" s="35">
        <v>0</v>
      </c>
      <c r="G163" s="35">
        <v>0</v>
      </c>
      <c r="H163" s="35">
        <v>0</v>
      </c>
      <c r="I163" s="35">
        <v>0</v>
      </c>
      <c r="J163" s="35">
        <f t="shared" si="35"/>
        <v>0</v>
      </c>
      <c r="K163" s="35">
        <f t="shared" si="35"/>
        <v>0</v>
      </c>
      <c r="L163" s="35">
        <v>0</v>
      </c>
      <c r="M163" s="35">
        <v>0</v>
      </c>
      <c r="N163" s="35">
        <v>0</v>
      </c>
      <c r="O163" s="35">
        <v>0</v>
      </c>
    </row>
    <row r="164" spans="1:15" s="34" customFormat="1" ht="12.75" outlineLevel="2">
      <c r="A164" s="36" t="s">
        <v>66</v>
      </c>
      <c r="B164" s="36" t="s">
        <v>40</v>
      </c>
      <c r="C164" s="36" t="s">
        <v>33</v>
      </c>
      <c r="D164" s="37">
        <f t="shared" si="33"/>
        <v>0</v>
      </c>
      <c r="E164" s="37">
        <f t="shared" si="34"/>
        <v>0</v>
      </c>
      <c r="F164" s="37">
        <v>0</v>
      </c>
      <c r="G164" s="37">
        <v>0</v>
      </c>
      <c r="H164" s="37">
        <v>0</v>
      </c>
      <c r="I164" s="37">
        <v>0</v>
      </c>
      <c r="J164" s="37">
        <f t="shared" si="35"/>
        <v>0</v>
      </c>
      <c r="K164" s="37">
        <f t="shared" si="35"/>
        <v>0</v>
      </c>
      <c r="L164" s="37">
        <v>0</v>
      </c>
      <c r="M164" s="37">
        <v>0</v>
      </c>
      <c r="N164" s="37">
        <v>0</v>
      </c>
      <c r="O164" s="37">
        <v>0</v>
      </c>
    </row>
    <row r="165" spans="1:15" s="34" customFormat="1" ht="12.75" outlineLevel="2">
      <c r="A165" s="34" t="s">
        <v>66</v>
      </c>
      <c r="B165" s="34" t="s">
        <v>41</v>
      </c>
      <c r="C165" s="34" t="s">
        <v>33</v>
      </c>
      <c r="D165" s="35">
        <f t="shared" si="33"/>
        <v>0</v>
      </c>
      <c r="E165" s="35">
        <f t="shared" si="34"/>
        <v>0</v>
      </c>
      <c r="F165" s="35">
        <v>0</v>
      </c>
      <c r="G165" s="35">
        <v>0</v>
      </c>
      <c r="H165" s="35">
        <v>0</v>
      </c>
      <c r="I165" s="35">
        <v>0</v>
      </c>
      <c r="J165" s="35">
        <f t="shared" si="35"/>
        <v>0</v>
      </c>
      <c r="K165" s="35">
        <f t="shared" si="35"/>
        <v>0</v>
      </c>
      <c r="L165" s="35">
        <v>0</v>
      </c>
      <c r="M165" s="35">
        <v>0</v>
      </c>
      <c r="N165" s="35">
        <v>0</v>
      </c>
      <c r="O165" s="35">
        <v>0</v>
      </c>
    </row>
    <row r="166" spans="1:15" s="34" customFormat="1" ht="12.75" outlineLevel="2">
      <c r="A166" s="36" t="s">
        <v>66</v>
      </c>
      <c r="B166" s="36" t="s">
        <v>42</v>
      </c>
      <c r="C166" s="36" t="s">
        <v>33</v>
      </c>
      <c r="D166" s="37">
        <f t="shared" si="33"/>
        <v>0</v>
      </c>
      <c r="E166" s="37">
        <f t="shared" si="34"/>
        <v>0</v>
      </c>
      <c r="F166" s="37">
        <v>0</v>
      </c>
      <c r="G166" s="37">
        <v>0</v>
      </c>
      <c r="H166" s="37">
        <v>0</v>
      </c>
      <c r="I166" s="37">
        <v>0</v>
      </c>
      <c r="J166" s="37">
        <f t="shared" si="35"/>
        <v>0</v>
      </c>
      <c r="K166" s="37">
        <f t="shared" si="35"/>
        <v>0</v>
      </c>
      <c r="L166" s="37">
        <v>0</v>
      </c>
      <c r="M166" s="37">
        <v>0</v>
      </c>
      <c r="N166" s="37">
        <v>0</v>
      </c>
      <c r="O166" s="37">
        <v>0</v>
      </c>
    </row>
    <row r="167" spans="1:15" s="34" customFormat="1" ht="12.75" outlineLevel="2">
      <c r="A167" s="34" t="s">
        <v>66</v>
      </c>
      <c r="B167" s="34" t="s">
        <v>43</v>
      </c>
      <c r="C167" s="34" t="s">
        <v>33</v>
      </c>
      <c r="D167" s="35">
        <v>0</v>
      </c>
      <c r="E167" s="35">
        <v>0</v>
      </c>
      <c r="F167" s="35">
        <v>0</v>
      </c>
      <c r="G167" s="35">
        <v>0</v>
      </c>
      <c r="H167" s="35">
        <v>0</v>
      </c>
      <c r="I167" s="35">
        <v>0</v>
      </c>
      <c r="J167" s="35">
        <v>0</v>
      </c>
      <c r="K167" s="35">
        <v>0</v>
      </c>
      <c r="L167" s="35">
        <v>0</v>
      </c>
      <c r="M167" s="35">
        <v>0</v>
      </c>
      <c r="N167" s="35">
        <v>0</v>
      </c>
      <c r="O167" s="35">
        <v>0</v>
      </c>
    </row>
    <row r="168" spans="1:15" s="34" customFormat="1" ht="12.75" outlineLevel="2">
      <c r="A168" s="36" t="s">
        <v>66</v>
      </c>
      <c r="B168" s="36" t="s">
        <v>44</v>
      </c>
      <c r="C168" s="36" t="s">
        <v>33</v>
      </c>
      <c r="D168" s="37">
        <v>0</v>
      </c>
      <c r="E168" s="37">
        <v>0</v>
      </c>
      <c r="F168" s="37">
        <v>0</v>
      </c>
      <c r="G168" s="37">
        <v>0</v>
      </c>
      <c r="H168" s="37">
        <v>0</v>
      </c>
      <c r="I168" s="37">
        <v>0</v>
      </c>
      <c r="J168" s="37">
        <v>0</v>
      </c>
      <c r="K168" s="37">
        <v>0</v>
      </c>
      <c r="L168" s="37">
        <v>0</v>
      </c>
      <c r="M168" s="37">
        <v>0</v>
      </c>
      <c r="N168" s="37">
        <v>0</v>
      </c>
      <c r="O168" s="37">
        <v>0</v>
      </c>
    </row>
    <row r="169" spans="1:15" s="34" customFormat="1" ht="12.75" outlineLevel="1">
      <c r="A169" s="39" t="s">
        <v>67</v>
      </c>
      <c r="B169" s="36"/>
      <c r="C169" s="36"/>
      <c r="D169" s="37">
        <f>SUBTOTAL(9,D157:D168)</f>
        <v>1450</v>
      </c>
      <c r="E169" s="37">
        <f>SUBTOTAL(9,E157:E168)</f>
        <v>675601</v>
      </c>
      <c r="F169" s="37">
        <f>SUBTOTAL(9,F157:F168)</f>
        <v>425</v>
      </c>
      <c r="G169" s="37">
        <f>SUBTOTAL(9,G157:G168)</f>
        <v>230095</v>
      </c>
      <c r="H169" s="37">
        <f>SUBTOTAL(9,H157:H168)</f>
        <v>1025</v>
      </c>
      <c r="I169" s="37">
        <f>SUBTOTAL(9,I157:I168)</f>
        <v>445506</v>
      </c>
      <c r="J169" s="37">
        <f>SUBTOTAL(9,J157:J168)</f>
        <v>888</v>
      </c>
      <c r="K169" s="37">
        <f>SUBTOTAL(9,K157:K168)</f>
        <v>86996</v>
      </c>
      <c r="L169" s="37">
        <f>SUBTOTAL(9,L157:L168)</f>
        <v>294</v>
      </c>
      <c r="M169" s="37">
        <f>SUBTOTAL(9,M157:M168)</f>
        <v>30562</v>
      </c>
      <c r="N169" s="37">
        <f>SUBTOTAL(9,N157:N168)</f>
        <v>594</v>
      </c>
      <c r="O169" s="37">
        <f>SUBTOTAL(9,O157:O168)</f>
        <v>56434</v>
      </c>
    </row>
    <row r="170" spans="1:15" s="34" customFormat="1" ht="12.75" outlineLevel="2">
      <c r="A170" s="34" t="s">
        <v>68</v>
      </c>
      <c r="B170" s="34" t="s">
        <v>32</v>
      </c>
      <c r="C170" s="34" t="s">
        <v>33</v>
      </c>
      <c r="D170" s="35">
        <f aca="true" t="shared" si="36" ref="D170:D179">+F170++H170</f>
        <v>1347</v>
      </c>
      <c r="E170" s="35">
        <f aca="true" t="shared" si="37" ref="E170:E179">+G170+I170</f>
        <v>648500</v>
      </c>
      <c r="F170" s="35">
        <v>1097</v>
      </c>
      <c r="G170" s="35">
        <v>548500</v>
      </c>
      <c r="H170" s="35">
        <v>250</v>
      </c>
      <c r="I170" s="35">
        <v>100000</v>
      </c>
      <c r="J170" s="35">
        <f aca="true" t="shared" si="38" ref="J170:K180">+L170+N170</f>
        <v>0</v>
      </c>
      <c r="K170" s="35">
        <f t="shared" si="38"/>
        <v>0</v>
      </c>
      <c r="L170" s="35">
        <v>0</v>
      </c>
      <c r="M170" s="35">
        <v>0</v>
      </c>
      <c r="N170" s="35">
        <v>0</v>
      </c>
      <c r="O170" s="35">
        <v>0</v>
      </c>
    </row>
    <row r="171" spans="1:15" s="34" customFormat="1" ht="12.75" outlineLevel="2">
      <c r="A171" s="36" t="s">
        <v>68</v>
      </c>
      <c r="B171" s="36" t="s">
        <v>34</v>
      </c>
      <c r="C171" s="36" t="s">
        <v>33</v>
      </c>
      <c r="D171" s="37">
        <f t="shared" si="36"/>
        <v>1321</v>
      </c>
      <c r="E171" s="37">
        <f t="shared" si="37"/>
        <v>632100</v>
      </c>
      <c r="F171" s="37">
        <v>1037</v>
      </c>
      <c r="G171" s="37">
        <v>518500</v>
      </c>
      <c r="H171" s="37">
        <v>284</v>
      </c>
      <c r="I171" s="37">
        <v>113600</v>
      </c>
      <c r="J171" s="37">
        <f t="shared" si="38"/>
        <v>0</v>
      </c>
      <c r="K171" s="37">
        <f t="shared" si="38"/>
        <v>0</v>
      </c>
      <c r="L171" s="37">
        <v>0</v>
      </c>
      <c r="M171" s="37">
        <v>0</v>
      </c>
      <c r="N171" s="37">
        <v>0</v>
      </c>
      <c r="O171" s="37">
        <v>0</v>
      </c>
    </row>
    <row r="172" spans="1:15" s="34" customFormat="1" ht="12.75" outlineLevel="2">
      <c r="A172" s="34" t="s">
        <v>68</v>
      </c>
      <c r="B172" s="34" t="s">
        <v>35</v>
      </c>
      <c r="C172" s="34" t="s">
        <v>33</v>
      </c>
      <c r="D172" s="35">
        <f t="shared" si="36"/>
        <v>1364</v>
      </c>
      <c r="E172" s="35">
        <f t="shared" si="37"/>
        <v>653500</v>
      </c>
      <c r="F172" s="35">
        <v>1079</v>
      </c>
      <c r="G172" s="35">
        <v>539500</v>
      </c>
      <c r="H172" s="35">
        <v>285</v>
      </c>
      <c r="I172" s="35">
        <v>114000</v>
      </c>
      <c r="J172" s="35">
        <f t="shared" si="38"/>
        <v>0</v>
      </c>
      <c r="K172" s="35">
        <f t="shared" si="38"/>
        <v>0</v>
      </c>
      <c r="L172" s="35">
        <v>0</v>
      </c>
      <c r="M172" s="35">
        <v>0</v>
      </c>
      <c r="N172" s="35">
        <v>0</v>
      </c>
      <c r="O172" s="35">
        <v>0</v>
      </c>
    </row>
    <row r="173" spans="1:15" s="34" customFormat="1" ht="12.75" outlineLevel="2">
      <c r="A173" s="36" t="s">
        <v>68</v>
      </c>
      <c r="B173" s="36" t="s">
        <v>36</v>
      </c>
      <c r="C173" s="36" t="s">
        <v>33</v>
      </c>
      <c r="D173" s="37">
        <f t="shared" si="36"/>
        <v>1493</v>
      </c>
      <c r="E173" s="37">
        <f t="shared" si="37"/>
        <v>723600</v>
      </c>
      <c r="F173" s="37">
        <v>1264</v>
      </c>
      <c r="G173" s="37">
        <v>632000</v>
      </c>
      <c r="H173" s="37">
        <v>229</v>
      </c>
      <c r="I173" s="37">
        <v>91600</v>
      </c>
      <c r="J173" s="37">
        <f t="shared" si="38"/>
        <v>0</v>
      </c>
      <c r="K173" s="37">
        <f t="shared" si="38"/>
        <v>0</v>
      </c>
      <c r="L173" s="37">
        <v>0</v>
      </c>
      <c r="M173" s="37">
        <v>0</v>
      </c>
      <c r="N173" s="37">
        <v>0</v>
      </c>
      <c r="O173" s="37">
        <v>0</v>
      </c>
    </row>
    <row r="174" spans="1:15" s="34" customFormat="1" ht="12.75" outlineLevel="2">
      <c r="A174" s="34" t="s">
        <v>68</v>
      </c>
      <c r="B174" s="34" t="s">
        <v>37</v>
      </c>
      <c r="C174" s="34" t="s">
        <v>33</v>
      </c>
      <c r="D174" s="35">
        <f t="shared" si="36"/>
        <v>1809</v>
      </c>
      <c r="E174" s="35">
        <f t="shared" si="37"/>
        <v>866800</v>
      </c>
      <c r="F174" s="35">
        <v>1432</v>
      </c>
      <c r="G174" s="35">
        <v>716000</v>
      </c>
      <c r="H174" s="35">
        <v>377</v>
      </c>
      <c r="I174" s="35">
        <v>150800</v>
      </c>
      <c r="J174" s="35">
        <f t="shared" si="38"/>
        <v>0</v>
      </c>
      <c r="K174" s="35">
        <f t="shared" si="38"/>
        <v>0</v>
      </c>
      <c r="L174" s="35">
        <v>0</v>
      </c>
      <c r="M174" s="35">
        <v>0</v>
      </c>
      <c r="N174" s="35">
        <v>0</v>
      </c>
      <c r="O174" s="35">
        <v>0</v>
      </c>
    </row>
    <row r="175" spans="1:15" s="34" customFormat="1" ht="12.75" outlineLevel="2">
      <c r="A175" s="36" t="s">
        <v>68</v>
      </c>
      <c r="B175" s="36" t="s">
        <v>38</v>
      </c>
      <c r="C175" s="36" t="s">
        <v>33</v>
      </c>
      <c r="D175" s="37">
        <f t="shared" si="36"/>
        <v>1824</v>
      </c>
      <c r="E175" s="37">
        <f t="shared" si="37"/>
        <v>861300</v>
      </c>
      <c r="F175" s="37">
        <v>1486</v>
      </c>
      <c r="G175" s="37">
        <v>743000</v>
      </c>
      <c r="H175" s="37">
        <v>338</v>
      </c>
      <c r="I175" s="37">
        <v>118300</v>
      </c>
      <c r="J175" s="37">
        <f t="shared" si="38"/>
        <v>0</v>
      </c>
      <c r="K175" s="37">
        <f t="shared" si="38"/>
        <v>0</v>
      </c>
      <c r="L175" s="37">
        <v>0</v>
      </c>
      <c r="M175" s="37">
        <v>0</v>
      </c>
      <c r="N175" s="37">
        <v>0</v>
      </c>
      <c r="O175" s="37">
        <v>0</v>
      </c>
    </row>
    <row r="176" spans="1:15" s="34" customFormat="1" ht="12.75" outlineLevel="2">
      <c r="A176" s="34" t="s">
        <v>68</v>
      </c>
      <c r="B176" s="34" t="s">
        <v>39</v>
      </c>
      <c r="C176" s="34" t="s">
        <v>33</v>
      </c>
      <c r="D176" s="35">
        <f t="shared" si="36"/>
        <v>1797</v>
      </c>
      <c r="E176" s="35">
        <f t="shared" si="37"/>
        <v>855400</v>
      </c>
      <c r="F176" s="35">
        <v>1366</v>
      </c>
      <c r="G176" s="35">
        <v>683000</v>
      </c>
      <c r="H176" s="35">
        <v>431</v>
      </c>
      <c r="I176" s="35">
        <v>172400</v>
      </c>
      <c r="J176" s="35">
        <f t="shared" si="38"/>
        <v>0</v>
      </c>
      <c r="K176" s="35">
        <f t="shared" si="38"/>
        <v>0</v>
      </c>
      <c r="L176" s="35">
        <v>0</v>
      </c>
      <c r="M176" s="35">
        <v>0</v>
      </c>
      <c r="N176" s="35">
        <v>0</v>
      </c>
      <c r="O176" s="35">
        <v>0</v>
      </c>
    </row>
    <row r="177" spans="1:15" s="34" customFormat="1" ht="12.75" outlineLevel="2">
      <c r="A177" s="36" t="s">
        <v>68</v>
      </c>
      <c r="B177" s="36" t="s">
        <v>40</v>
      </c>
      <c r="C177" s="36" t="s">
        <v>33</v>
      </c>
      <c r="D177" s="37">
        <f t="shared" si="36"/>
        <v>1819</v>
      </c>
      <c r="E177" s="37">
        <f t="shared" si="37"/>
        <v>862400</v>
      </c>
      <c r="F177" s="37">
        <v>1388</v>
      </c>
      <c r="G177" s="37">
        <v>690000</v>
      </c>
      <c r="H177" s="37">
        <v>431</v>
      </c>
      <c r="I177" s="37">
        <v>172400</v>
      </c>
      <c r="J177" s="37">
        <f t="shared" si="38"/>
        <v>46</v>
      </c>
      <c r="K177" s="37">
        <f t="shared" si="38"/>
        <v>4900</v>
      </c>
      <c r="L177" s="37">
        <v>30</v>
      </c>
      <c r="M177" s="37">
        <v>3300</v>
      </c>
      <c r="N177" s="37">
        <v>16</v>
      </c>
      <c r="O177" s="37">
        <v>1600</v>
      </c>
    </row>
    <row r="178" spans="1:15" s="34" customFormat="1" ht="12.75" outlineLevel="2">
      <c r="A178" s="34" t="s">
        <v>68</v>
      </c>
      <c r="B178" s="34" t="s">
        <v>41</v>
      </c>
      <c r="C178" s="34" t="s">
        <v>33</v>
      </c>
      <c r="D178" s="35">
        <f t="shared" si="36"/>
        <v>1939</v>
      </c>
      <c r="E178" s="35">
        <f t="shared" si="37"/>
        <v>915800</v>
      </c>
      <c r="F178" s="35">
        <v>1402</v>
      </c>
      <c r="G178" s="35">
        <v>701000</v>
      </c>
      <c r="H178" s="35">
        <v>537</v>
      </c>
      <c r="I178" s="35">
        <v>214800</v>
      </c>
      <c r="J178" s="35">
        <f t="shared" si="38"/>
        <v>379</v>
      </c>
      <c r="K178" s="35">
        <f t="shared" si="38"/>
        <v>34110</v>
      </c>
      <c r="L178" s="35">
        <v>305</v>
      </c>
      <c r="M178" s="35">
        <v>27450</v>
      </c>
      <c r="N178" s="35">
        <v>74</v>
      </c>
      <c r="O178" s="35">
        <v>6660</v>
      </c>
    </row>
    <row r="179" spans="1:15" s="34" customFormat="1" ht="12.75" outlineLevel="2">
      <c r="A179" s="36" t="s">
        <v>68</v>
      </c>
      <c r="B179" s="36" t="s">
        <v>42</v>
      </c>
      <c r="C179" s="36" t="s">
        <v>33</v>
      </c>
      <c r="D179" s="37">
        <f t="shared" si="36"/>
        <v>1843</v>
      </c>
      <c r="E179" s="37">
        <f t="shared" si="37"/>
        <v>879700</v>
      </c>
      <c r="F179" s="37">
        <v>1425</v>
      </c>
      <c r="G179" s="37">
        <v>712500</v>
      </c>
      <c r="H179" s="37">
        <v>418</v>
      </c>
      <c r="I179" s="37">
        <v>167200</v>
      </c>
      <c r="J179" s="37">
        <f t="shared" si="38"/>
        <v>353</v>
      </c>
      <c r="K179" s="37">
        <f t="shared" si="38"/>
        <v>31770</v>
      </c>
      <c r="L179" s="37">
        <v>297</v>
      </c>
      <c r="M179" s="37">
        <v>26730</v>
      </c>
      <c r="N179" s="37">
        <v>56</v>
      </c>
      <c r="O179" s="37">
        <v>5040</v>
      </c>
    </row>
    <row r="180" spans="1:15" s="34" customFormat="1" ht="12.75" outlineLevel="2">
      <c r="A180" s="34" t="s">
        <v>68</v>
      </c>
      <c r="B180" s="34" t="s">
        <v>43</v>
      </c>
      <c r="C180" s="34" t="s">
        <v>33</v>
      </c>
      <c r="D180" s="35">
        <v>1707</v>
      </c>
      <c r="E180" s="35">
        <v>825100</v>
      </c>
      <c r="F180" s="35">
        <v>1423</v>
      </c>
      <c r="G180" s="35">
        <v>711500</v>
      </c>
      <c r="H180" s="35">
        <v>284</v>
      </c>
      <c r="I180" s="35">
        <v>113600</v>
      </c>
      <c r="J180" s="35">
        <f t="shared" si="38"/>
        <v>265</v>
      </c>
      <c r="K180" s="35">
        <f t="shared" si="38"/>
        <v>22525</v>
      </c>
      <c r="L180" s="35">
        <v>142</v>
      </c>
      <c r="M180" s="35">
        <v>12070</v>
      </c>
      <c r="N180" s="35">
        <v>123</v>
      </c>
      <c r="O180" s="35">
        <v>10455</v>
      </c>
    </row>
    <row r="181" spans="1:15" s="34" customFormat="1" ht="12.75" outlineLevel="2">
      <c r="A181" s="36" t="s">
        <v>68</v>
      </c>
      <c r="B181" s="36" t="s">
        <v>44</v>
      </c>
      <c r="C181" s="36" t="s">
        <v>33</v>
      </c>
      <c r="D181" s="37">
        <v>1972</v>
      </c>
      <c r="E181" s="37">
        <v>951900</v>
      </c>
      <c r="F181" s="37">
        <v>1631</v>
      </c>
      <c r="G181" s="37">
        <v>815500</v>
      </c>
      <c r="H181" s="37">
        <v>341</v>
      </c>
      <c r="I181" s="37">
        <v>136400</v>
      </c>
      <c r="J181" s="37">
        <v>366</v>
      </c>
      <c r="K181" s="37">
        <v>36600</v>
      </c>
      <c r="L181" s="37">
        <v>222</v>
      </c>
      <c r="M181" s="37">
        <v>22200</v>
      </c>
      <c r="N181" s="37">
        <v>144</v>
      </c>
      <c r="O181" s="37">
        <v>14400</v>
      </c>
    </row>
    <row r="182" spans="1:15" s="34" customFormat="1" ht="12.75" outlineLevel="1">
      <c r="A182" s="39" t="s">
        <v>69</v>
      </c>
      <c r="B182" s="36"/>
      <c r="C182" s="36"/>
      <c r="D182" s="37">
        <f>SUBTOTAL(9,D170:D181)</f>
        <v>20235</v>
      </c>
      <c r="E182" s="37">
        <f>SUBTOTAL(9,E170:E181)</f>
        <v>9676100</v>
      </c>
      <c r="F182" s="37">
        <f>SUBTOTAL(9,F170:F181)</f>
        <v>16030</v>
      </c>
      <c r="G182" s="37">
        <f>SUBTOTAL(9,G170:G181)</f>
        <v>8011000</v>
      </c>
      <c r="H182" s="37">
        <f>SUBTOTAL(9,H170:H181)</f>
        <v>4205</v>
      </c>
      <c r="I182" s="37">
        <f>SUBTOTAL(9,I170:I181)</f>
        <v>1665100</v>
      </c>
      <c r="J182" s="37">
        <f>SUBTOTAL(9,J170:J181)</f>
        <v>1409</v>
      </c>
      <c r="K182" s="37">
        <f>SUBTOTAL(9,K170:K181)</f>
        <v>129905</v>
      </c>
      <c r="L182" s="37">
        <f>SUBTOTAL(9,L170:L181)</f>
        <v>996</v>
      </c>
      <c r="M182" s="37">
        <f>SUBTOTAL(9,M170:M181)</f>
        <v>91750</v>
      </c>
      <c r="N182" s="37">
        <f>SUBTOTAL(9,N170:N181)</f>
        <v>413</v>
      </c>
      <c r="O182" s="37">
        <f>SUBTOTAL(9,O170:O181)</f>
        <v>38155</v>
      </c>
    </row>
    <row r="183" spans="1:15" s="34" customFormat="1" ht="12.75" outlineLevel="2">
      <c r="A183" s="34" t="s">
        <v>70</v>
      </c>
      <c r="B183" s="34" t="s">
        <v>32</v>
      </c>
      <c r="C183" s="34" t="s">
        <v>33</v>
      </c>
      <c r="D183" s="35">
        <f aca="true" t="shared" si="39" ref="D183:D192">+F183++H183</f>
        <v>293</v>
      </c>
      <c r="E183" s="35">
        <f aca="true" t="shared" si="40" ref="E183:E192">+G183+I183</f>
        <v>116656</v>
      </c>
      <c r="F183" s="35">
        <v>225</v>
      </c>
      <c r="G183" s="35">
        <v>89730</v>
      </c>
      <c r="H183" s="35">
        <v>68</v>
      </c>
      <c r="I183" s="35">
        <v>26926</v>
      </c>
      <c r="J183" s="35">
        <f aca="true" t="shared" si="41" ref="J183:K192">+L183+N183</f>
        <v>258</v>
      </c>
      <c r="K183" s="35">
        <f t="shared" si="41"/>
        <v>23210</v>
      </c>
      <c r="L183" s="35">
        <v>128</v>
      </c>
      <c r="M183" s="35">
        <v>12160</v>
      </c>
      <c r="N183" s="35">
        <v>130</v>
      </c>
      <c r="O183" s="35">
        <v>11050</v>
      </c>
    </row>
    <row r="184" spans="1:15" s="34" customFormat="1" ht="12.75" outlineLevel="2">
      <c r="A184" s="36" t="s">
        <v>70</v>
      </c>
      <c r="B184" s="36" t="s">
        <v>34</v>
      </c>
      <c r="C184" s="36" t="s">
        <v>33</v>
      </c>
      <c r="D184" s="37">
        <f t="shared" si="39"/>
        <v>567</v>
      </c>
      <c r="E184" s="37">
        <f t="shared" si="40"/>
        <v>224100</v>
      </c>
      <c r="F184" s="37">
        <v>424</v>
      </c>
      <c r="G184" s="37">
        <v>167282</v>
      </c>
      <c r="H184" s="37">
        <v>143</v>
      </c>
      <c r="I184" s="37">
        <v>56818</v>
      </c>
      <c r="J184" s="37">
        <f t="shared" si="41"/>
        <v>466</v>
      </c>
      <c r="K184" s="37">
        <f t="shared" si="41"/>
        <v>42060</v>
      </c>
      <c r="L184" s="37">
        <v>245</v>
      </c>
      <c r="M184" s="37">
        <v>23275</v>
      </c>
      <c r="N184" s="37">
        <v>221</v>
      </c>
      <c r="O184" s="37">
        <v>18785</v>
      </c>
    </row>
    <row r="185" spans="1:15" s="34" customFormat="1" ht="12.75" outlineLevel="2">
      <c r="A185" s="34" t="s">
        <v>70</v>
      </c>
      <c r="B185" s="34" t="s">
        <v>35</v>
      </c>
      <c r="C185" s="34" t="s">
        <v>33</v>
      </c>
      <c r="D185" s="35">
        <f t="shared" si="39"/>
        <v>495</v>
      </c>
      <c r="E185" s="35">
        <f t="shared" si="40"/>
        <v>195525</v>
      </c>
      <c r="F185" s="35">
        <v>392</v>
      </c>
      <c r="G185" s="35">
        <v>154610</v>
      </c>
      <c r="H185" s="35">
        <v>103</v>
      </c>
      <c r="I185" s="35">
        <v>40915</v>
      </c>
      <c r="J185" s="35">
        <f t="shared" si="41"/>
        <v>429</v>
      </c>
      <c r="K185" s="35">
        <f t="shared" si="41"/>
        <v>41975</v>
      </c>
      <c r="L185" s="35">
        <v>209</v>
      </c>
      <c r="M185" s="35">
        <v>23275</v>
      </c>
      <c r="N185" s="35">
        <v>220</v>
      </c>
      <c r="O185" s="35">
        <v>18700</v>
      </c>
    </row>
    <row r="186" spans="1:15" s="34" customFormat="1" ht="12.75" outlineLevel="2">
      <c r="A186" s="36" t="s">
        <v>70</v>
      </c>
      <c r="B186" s="36" t="s">
        <v>36</v>
      </c>
      <c r="C186" s="36" t="s">
        <v>33</v>
      </c>
      <c r="D186" s="37">
        <f t="shared" si="39"/>
        <v>315</v>
      </c>
      <c r="E186" s="37">
        <f t="shared" si="40"/>
        <v>124510</v>
      </c>
      <c r="F186" s="37">
        <v>239</v>
      </c>
      <c r="G186" s="37">
        <v>94676</v>
      </c>
      <c r="H186" s="37">
        <v>76</v>
      </c>
      <c r="I186" s="37">
        <v>29834</v>
      </c>
      <c r="J186" s="37">
        <f t="shared" si="41"/>
        <v>392</v>
      </c>
      <c r="K186" s="37">
        <f t="shared" si="41"/>
        <v>35668</v>
      </c>
      <c r="L186" s="37">
        <v>234</v>
      </c>
      <c r="M186" s="37">
        <v>22230</v>
      </c>
      <c r="N186" s="37">
        <v>158</v>
      </c>
      <c r="O186" s="37">
        <v>13438</v>
      </c>
    </row>
    <row r="187" spans="1:15" s="34" customFormat="1" ht="12.75" outlineLevel="2">
      <c r="A187" s="34" t="s">
        <v>70</v>
      </c>
      <c r="B187" s="34" t="s">
        <v>37</v>
      </c>
      <c r="C187" s="34" t="s">
        <v>33</v>
      </c>
      <c r="D187" s="35">
        <f t="shared" si="39"/>
        <v>346</v>
      </c>
      <c r="E187" s="35">
        <f t="shared" si="40"/>
        <v>134815</v>
      </c>
      <c r="F187" s="35">
        <v>221</v>
      </c>
      <c r="G187" s="35">
        <v>86190</v>
      </c>
      <c r="H187" s="35">
        <v>125</v>
      </c>
      <c r="I187" s="35">
        <v>48625</v>
      </c>
      <c r="J187" s="35">
        <f t="shared" si="41"/>
        <v>415</v>
      </c>
      <c r="K187" s="35">
        <f t="shared" si="41"/>
        <v>37665</v>
      </c>
      <c r="L187" s="35">
        <v>239</v>
      </c>
      <c r="M187" s="35">
        <v>22705</v>
      </c>
      <c r="N187" s="35">
        <v>176</v>
      </c>
      <c r="O187" s="35">
        <v>14960</v>
      </c>
    </row>
    <row r="188" spans="1:15" s="34" customFormat="1" ht="12.75" outlineLevel="2">
      <c r="A188" s="36" t="s">
        <v>70</v>
      </c>
      <c r="B188" s="36" t="s">
        <v>38</v>
      </c>
      <c r="C188" s="36" t="s">
        <v>33</v>
      </c>
      <c r="D188" s="37">
        <f t="shared" si="39"/>
        <v>310</v>
      </c>
      <c r="E188" s="37">
        <f t="shared" si="40"/>
        <v>123114</v>
      </c>
      <c r="F188" s="37">
        <v>245</v>
      </c>
      <c r="G188" s="37">
        <v>96833</v>
      </c>
      <c r="H188" s="37">
        <v>65</v>
      </c>
      <c r="I188" s="37">
        <v>26281</v>
      </c>
      <c r="J188" s="37">
        <f t="shared" si="41"/>
        <v>349</v>
      </c>
      <c r="K188" s="37">
        <f t="shared" si="41"/>
        <v>31545</v>
      </c>
      <c r="L188" s="37">
        <v>188</v>
      </c>
      <c r="M188" s="37">
        <v>17860</v>
      </c>
      <c r="N188" s="37">
        <v>161</v>
      </c>
      <c r="O188" s="37">
        <v>13685</v>
      </c>
    </row>
    <row r="189" spans="1:15" s="34" customFormat="1" ht="12.75" outlineLevel="2">
      <c r="A189" s="34" t="s">
        <v>70</v>
      </c>
      <c r="B189" s="34" t="s">
        <v>39</v>
      </c>
      <c r="C189" s="34" t="s">
        <v>33</v>
      </c>
      <c r="D189" s="35">
        <f t="shared" si="39"/>
        <v>380</v>
      </c>
      <c r="E189" s="35">
        <f t="shared" si="40"/>
        <v>155961</v>
      </c>
      <c r="F189" s="35">
        <v>197</v>
      </c>
      <c r="G189" s="35">
        <v>90869</v>
      </c>
      <c r="H189" s="35">
        <v>183</v>
      </c>
      <c r="I189" s="35">
        <v>65092</v>
      </c>
      <c r="J189" s="35">
        <f t="shared" si="41"/>
        <v>549</v>
      </c>
      <c r="K189" s="35">
        <f t="shared" si="41"/>
        <v>49095</v>
      </c>
      <c r="L189" s="35">
        <v>293</v>
      </c>
      <c r="M189" s="35">
        <v>27835</v>
      </c>
      <c r="N189" s="35">
        <v>256</v>
      </c>
      <c r="O189" s="35">
        <v>21260</v>
      </c>
    </row>
    <row r="190" spans="1:15" s="34" customFormat="1" ht="12.75" outlineLevel="2">
      <c r="A190" s="36" t="s">
        <v>70</v>
      </c>
      <c r="B190" s="36" t="s">
        <v>40</v>
      </c>
      <c r="C190" s="36" t="s">
        <v>33</v>
      </c>
      <c r="D190" s="37">
        <f t="shared" si="39"/>
        <v>323</v>
      </c>
      <c r="E190" s="37">
        <f t="shared" si="40"/>
        <v>138614</v>
      </c>
      <c r="F190" s="37">
        <v>157</v>
      </c>
      <c r="G190" s="37">
        <v>66952</v>
      </c>
      <c r="H190" s="37">
        <v>166</v>
      </c>
      <c r="I190" s="37">
        <v>71662</v>
      </c>
      <c r="J190" s="37">
        <f t="shared" si="41"/>
        <v>365</v>
      </c>
      <c r="K190" s="37">
        <f t="shared" si="41"/>
        <v>32945</v>
      </c>
      <c r="L190" s="37">
        <v>192</v>
      </c>
      <c r="M190" s="37">
        <v>18240</v>
      </c>
      <c r="N190" s="37">
        <v>173</v>
      </c>
      <c r="O190" s="37">
        <v>14705</v>
      </c>
    </row>
    <row r="191" spans="1:15" s="34" customFormat="1" ht="12.75" outlineLevel="2">
      <c r="A191" s="34" t="s">
        <v>70</v>
      </c>
      <c r="B191" s="34" t="s">
        <v>41</v>
      </c>
      <c r="C191" s="34" t="s">
        <v>33</v>
      </c>
      <c r="D191" s="35">
        <f t="shared" si="39"/>
        <v>286</v>
      </c>
      <c r="E191" s="35">
        <f t="shared" si="40"/>
        <v>129137</v>
      </c>
      <c r="F191" s="35">
        <v>136</v>
      </c>
      <c r="G191" s="35">
        <v>61222</v>
      </c>
      <c r="H191" s="35">
        <v>150</v>
      </c>
      <c r="I191" s="35">
        <v>67915</v>
      </c>
      <c r="J191" s="35">
        <f t="shared" si="41"/>
        <v>400</v>
      </c>
      <c r="K191" s="35">
        <f t="shared" si="41"/>
        <v>35980</v>
      </c>
      <c r="L191" s="35">
        <v>198</v>
      </c>
      <c r="M191" s="35">
        <v>18810</v>
      </c>
      <c r="N191" s="35">
        <v>202</v>
      </c>
      <c r="O191" s="35">
        <v>17170</v>
      </c>
    </row>
    <row r="192" spans="1:15" s="34" customFormat="1" ht="12.75" outlineLevel="2">
      <c r="A192" s="36" t="s">
        <v>70</v>
      </c>
      <c r="B192" s="36" t="s">
        <v>42</v>
      </c>
      <c r="C192" s="36" t="s">
        <v>33</v>
      </c>
      <c r="D192" s="37">
        <f t="shared" si="39"/>
        <v>311</v>
      </c>
      <c r="E192" s="37">
        <f t="shared" si="40"/>
        <v>146662</v>
      </c>
      <c r="F192" s="37">
        <v>154</v>
      </c>
      <c r="G192" s="37">
        <v>72891</v>
      </c>
      <c r="H192" s="37">
        <v>157</v>
      </c>
      <c r="I192" s="37">
        <v>73771</v>
      </c>
      <c r="J192" s="37">
        <f t="shared" si="41"/>
        <v>350</v>
      </c>
      <c r="K192" s="37">
        <f t="shared" si="41"/>
        <v>31500</v>
      </c>
      <c r="L192" s="37">
        <v>175</v>
      </c>
      <c r="M192" s="37">
        <v>16625</v>
      </c>
      <c r="N192" s="37">
        <v>175</v>
      </c>
      <c r="O192" s="37">
        <v>14875</v>
      </c>
    </row>
    <row r="193" spans="1:15" s="34" customFormat="1" ht="12.75" outlineLevel="2">
      <c r="A193" s="34" t="s">
        <v>70</v>
      </c>
      <c r="B193" s="34" t="s">
        <v>43</v>
      </c>
      <c r="C193" s="34" t="s">
        <v>33</v>
      </c>
      <c r="D193" s="35">
        <v>268</v>
      </c>
      <c r="E193" s="35">
        <v>124640</v>
      </c>
      <c r="F193" s="35">
        <v>160</v>
      </c>
      <c r="G193" s="35">
        <v>72800</v>
      </c>
      <c r="H193" s="35">
        <v>108</v>
      </c>
      <c r="I193" s="35">
        <v>51840</v>
      </c>
      <c r="J193" s="35">
        <v>329</v>
      </c>
      <c r="K193" s="35">
        <f>+M193+O193</f>
        <v>29765</v>
      </c>
      <c r="L193" s="35">
        <v>180</v>
      </c>
      <c r="M193" s="35">
        <v>17100</v>
      </c>
      <c r="N193" s="35">
        <v>149</v>
      </c>
      <c r="O193" s="35">
        <v>12665</v>
      </c>
    </row>
    <row r="194" spans="1:15" s="34" customFormat="1" ht="12.75" outlineLevel="2">
      <c r="A194" s="36" t="s">
        <v>70</v>
      </c>
      <c r="B194" s="36" t="s">
        <v>44</v>
      </c>
      <c r="C194" s="36" t="s">
        <v>33</v>
      </c>
      <c r="D194" s="37">
        <v>500</v>
      </c>
      <c r="E194" s="37">
        <v>242370</v>
      </c>
      <c r="F194" s="37">
        <v>263</v>
      </c>
      <c r="G194" s="37">
        <v>126240</v>
      </c>
      <c r="H194" s="37">
        <v>237</v>
      </c>
      <c r="I194" s="37">
        <v>116130</v>
      </c>
      <c r="J194" s="37">
        <v>191</v>
      </c>
      <c r="K194" s="37">
        <v>12570</v>
      </c>
      <c r="L194" s="37">
        <v>111</v>
      </c>
      <c r="M194" s="37">
        <v>7770</v>
      </c>
      <c r="N194" s="37">
        <v>80</v>
      </c>
      <c r="O194" s="37">
        <v>4800</v>
      </c>
    </row>
    <row r="195" spans="1:15" s="34" customFormat="1" ht="12.75" outlineLevel="1">
      <c r="A195" s="39" t="s">
        <v>71</v>
      </c>
      <c r="B195" s="36"/>
      <c r="C195" s="36"/>
      <c r="D195" s="37">
        <f>SUBTOTAL(9,D183:D194)</f>
        <v>4394</v>
      </c>
      <c r="E195" s="37">
        <f>SUBTOTAL(9,E183:E194)</f>
        <v>1856104</v>
      </c>
      <c r="F195" s="37">
        <f>SUBTOTAL(9,F183:F194)</f>
        <v>2813</v>
      </c>
      <c r="G195" s="37">
        <f>SUBTOTAL(9,G183:G194)</f>
        <v>1180295</v>
      </c>
      <c r="H195" s="37">
        <f>SUBTOTAL(9,H183:H194)</f>
        <v>1581</v>
      </c>
      <c r="I195" s="37">
        <f>SUBTOTAL(9,I183:I194)</f>
        <v>675809</v>
      </c>
      <c r="J195" s="37">
        <f>SUBTOTAL(9,J183:J194)</f>
        <v>4493</v>
      </c>
      <c r="K195" s="37">
        <f>SUBTOTAL(9,K183:K194)</f>
        <v>403978</v>
      </c>
      <c r="L195" s="37">
        <f>SUBTOTAL(9,L183:L194)</f>
        <v>2392</v>
      </c>
      <c r="M195" s="37">
        <f>SUBTOTAL(9,M183:M194)</f>
        <v>227885</v>
      </c>
      <c r="N195" s="37">
        <f>SUBTOTAL(9,N183:N194)</f>
        <v>2101</v>
      </c>
      <c r="O195" s="37">
        <f>SUBTOTAL(9,O183:O194)</f>
        <v>176093</v>
      </c>
    </row>
    <row r="196" spans="1:15" s="34" customFormat="1" ht="12.75" outlineLevel="2">
      <c r="A196" s="34" t="s">
        <v>72</v>
      </c>
      <c r="B196" s="34" t="s">
        <v>32</v>
      </c>
      <c r="C196" s="34" t="s">
        <v>33</v>
      </c>
      <c r="D196" s="35">
        <f aca="true" t="shared" si="42" ref="D196:D205">+F196++H196</f>
        <v>266</v>
      </c>
      <c r="E196" s="35">
        <f aca="true" t="shared" si="43" ref="E196:E205">+G196+I196</f>
        <v>103700</v>
      </c>
      <c r="F196" s="35">
        <v>120</v>
      </c>
      <c r="G196" s="35">
        <v>67200</v>
      </c>
      <c r="H196" s="35">
        <v>146</v>
      </c>
      <c r="I196" s="35">
        <v>36500</v>
      </c>
      <c r="J196" s="35">
        <f aca="true" t="shared" si="44" ref="J196:K205">+L196+N196</f>
        <v>0</v>
      </c>
      <c r="K196" s="35">
        <f t="shared" si="44"/>
        <v>0</v>
      </c>
      <c r="L196" s="35">
        <v>0</v>
      </c>
      <c r="M196" s="35">
        <v>0</v>
      </c>
      <c r="N196" s="35">
        <v>0</v>
      </c>
      <c r="O196" s="35">
        <v>0</v>
      </c>
    </row>
    <row r="197" spans="1:15" s="34" customFormat="1" ht="12.75" outlineLevel="2">
      <c r="A197" s="36" t="s">
        <v>72</v>
      </c>
      <c r="B197" s="36" t="s">
        <v>34</v>
      </c>
      <c r="C197" s="36" t="s">
        <v>33</v>
      </c>
      <c r="D197" s="37">
        <f t="shared" si="42"/>
        <v>310</v>
      </c>
      <c r="E197" s="37">
        <f t="shared" si="43"/>
        <v>106500</v>
      </c>
      <c r="F197" s="37">
        <v>135</v>
      </c>
      <c r="G197" s="37">
        <v>54000</v>
      </c>
      <c r="H197" s="37">
        <v>175</v>
      </c>
      <c r="I197" s="37">
        <v>52500</v>
      </c>
      <c r="J197" s="37">
        <f t="shared" si="44"/>
        <v>0</v>
      </c>
      <c r="K197" s="37">
        <f t="shared" si="44"/>
        <v>0</v>
      </c>
      <c r="L197" s="37">
        <v>0</v>
      </c>
      <c r="M197" s="37">
        <v>0</v>
      </c>
      <c r="N197" s="37">
        <v>0</v>
      </c>
      <c r="O197" s="37">
        <v>0</v>
      </c>
    </row>
    <row r="198" spans="1:15" s="34" customFormat="1" ht="12.75" outlineLevel="2">
      <c r="A198" s="34" t="s">
        <v>72</v>
      </c>
      <c r="B198" s="34" t="s">
        <v>35</v>
      </c>
      <c r="C198" s="34" t="s">
        <v>33</v>
      </c>
      <c r="D198" s="35">
        <f t="shared" si="42"/>
        <v>149</v>
      </c>
      <c r="E198" s="35">
        <f t="shared" si="43"/>
        <v>46488</v>
      </c>
      <c r="F198" s="35">
        <v>80</v>
      </c>
      <c r="G198" s="35">
        <v>24960</v>
      </c>
      <c r="H198" s="35">
        <v>69</v>
      </c>
      <c r="I198" s="35">
        <v>21528</v>
      </c>
      <c r="J198" s="35">
        <f t="shared" si="44"/>
        <v>0</v>
      </c>
      <c r="K198" s="35">
        <f t="shared" si="44"/>
        <v>0</v>
      </c>
      <c r="L198" s="35">
        <v>0</v>
      </c>
      <c r="M198" s="35">
        <v>0</v>
      </c>
      <c r="N198" s="35">
        <v>0</v>
      </c>
      <c r="O198" s="35">
        <v>0</v>
      </c>
    </row>
    <row r="199" spans="1:15" s="34" customFormat="1" ht="12.75" outlineLevel="2">
      <c r="A199" s="36" t="s">
        <v>72</v>
      </c>
      <c r="B199" s="36" t="s">
        <v>36</v>
      </c>
      <c r="C199" s="36" t="s">
        <v>33</v>
      </c>
      <c r="D199" s="37">
        <f t="shared" si="42"/>
        <v>298</v>
      </c>
      <c r="E199" s="37">
        <f t="shared" si="43"/>
        <v>92976</v>
      </c>
      <c r="F199" s="37">
        <v>183</v>
      </c>
      <c r="G199" s="37">
        <v>57096</v>
      </c>
      <c r="H199" s="37">
        <v>115</v>
      </c>
      <c r="I199" s="37">
        <v>35880</v>
      </c>
      <c r="J199" s="37">
        <f t="shared" si="44"/>
        <v>0</v>
      </c>
      <c r="K199" s="37">
        <f t="shared" si="44"/>
        <v>0</v>
      </c>
      <c r="L199" s="37">
        <v>0</v>
      </c>
      <c r="M199" s="37">
        <v>0</v>
      </c>
      <c r="N199" s="37">
        <v>0</v>
      </c>
      <c r="O199" s="37">
        <v>0</v>
      </c>
    </row>
    <row r="200" spans="1:15" s="34" customFormat="1" ht="12.75" outlineLevel="2">
      <c r="A200" s="34" t="s">
        <v>72</v>
      </c>
      <c r="B200" s="34" t="s">
        <v>37</v>
      </c>
      <c r="C200" s="34" t="s">
        <v>33</v>
      </c>
      <c r="D200" s="35">
        <f t="shared" si="42"/>
        <v>328</v>
      </c>
      <c r="E200" s="35">
        <f t="shared" si="43"/>
        <v>102336</v>
      </c>
      <c r="F200" s="35">
        <v>196</v>
      </c>
      <c r="G200" s="35">
        <v>61152</v>
      </c>
      <c r="H200" s="35">
        <v>132</v>
      </c>
      <c r="I200" s="35">
        <v>41184</v>
      </c>
      <c r="J200" s="35">
        <f t="shared" si="44"/>
        <v>0</v>
      </c>
      <c r="K200" s="35">
        <f t="shared" si="44"/>
        <v>0</v>
      </c>
      <c r="L200" s="35">
        <v>0</v>
      </c>
      <c r="M200" s="35">
        <v>0</v>
      </c>
      <c r="N200" s="35">
        <v>0</v>
      </c>
      <c r="O200" s="35">
        <v>0</v>
      </c>
    </row>
    <row r="201" spans="1:15" s="34" customFormat="1" ht="12.75" outlineLevel="2">
      <c r="A201" s="36" t="s">
        <v>72</v>
      </c>
      <c r="B201" s="36" t="s">
        <v>38</v>
      </c>
      <c r="C201" s="36" t="s">
        <v>33</v>
      </c>
      <c r="D201" s="37">
        <f t="shared" si="42"/>
        <v>180</v>
      </c>
      <c r="E201" s="37">
        <f t="shared" si="43"/>
        <v>56700</v>
      </c>
      <c r="F201" s="37">
        <v>115</v>
      </c>
      <c r="G201" s="37">
        <v>36225</v>
      </c>
      <c r="H201" s="37">
        <v>65</v>
      </c>
      <c r="I201" s="37">
        <v>20475</v>
      </c>
      <c r="J201" s="37">
        <f t="shared" si="44"/>
        <v>0</v>
      </c>
      <c r="K201" s="37">
        <f t="shared" si="44"/>
        <v>0</v>
      </c>
      <c r="L201" s="37">
        <v>0</v>
      </c>
      <c r="M201" s="37">
        <v>0</v>
      </c>
      <c r="N201" s="37">
        <v>0</v>
      </c>
      <c r="O201" s="37">
        <v>0</v>
      </c>
    </row>
    <row r="202" spans="1:15" s="34" customFormat="1" ht="12.75" outlineLevel="2">
      <c r="A202" s="34" t="s">
        <v>72</v>
      </c>
      <c r="B202" s="34" t="s">
        <v>39</v>
      </c>
      <c r="C202" s="34" t="s">
        <v>33</v>
      </c>
      <c r="D202" s="35">
        <f t="shared" si="42"/>
        <v>169</v>
      </c>
      <c r="E202" s="35">
        <f t="shared" si="43"/>
        <v>53015</v>
      </c>
      <c r="F202" s="35">
        <v>125</v>
      </c>
      <c r="G202" s="35">
        <v>39375</v>
      </c>
      <c r="H202" s="35">
        <v>44</v>
      </c>
      <c r="I202" s="35">
        <v>13640</v>
      </c>
      <c r="J202" s="35">
        <f t="shared" si="44"/>
        <v>0</v>
      </c>
      <c r="K202" s="35">
        <f t="shared" si="44"/>
        <v>0</v>
      </c>
      <c r="L202" s="35">
        <v>0</v>
      </c>
      <c r="M202" s="35">
        <v>0</v>
      </c>
      <c r="N202" s="35">
        <v>0</v>
      </c>
      <c r="O202" s="35">
        <v>0</v>
      </c>
    </row>
    <row r="203" spans="1:15" s="34" customFormat="1" ht="12.75" outlineLevel="2">
      <c r="A203" s="36" t="s">
        <v>72</v>
      </c>
      <c r="B203" s="36" t="s">
        <v>40</v>
      </c>
      <c r="C203" s="36" t="s">
        <v>33</v>
      </c>
      <c r="D203" s="37">
        <f t="shared" si="42"/>
        <v>181</v>
      </c>
      <c r="E203" s="37">
        <f t="shared" si="43"/>
        <v>57558</v>
      </c>
      <c r="F203" s="37">
        <v>105</v>
      </c>
      <c r="G203" s="37">
        <v>33390</v>
      </c>
      <c r="H203" s="37">
        <v>76</v>
      </c>
      <c r="I203" s="37">
        <v>24168</v>
      </c>
      <c r="J203" s="37">
        <f t="shared" si="44"/>
        <v>0</v>
      </c>
      <c r="K203" s="37">
        <f t="shared" si="44"/>
        <v>0</v>
      </c>
      <c r="L203" s="37">
        <v>0</v>
      </c>
      <c r="M203" s="37">
        <v>0</v>
      </c>
      <c r="N203" s="37">
        <v>0</v>
      </c>
      <c r="O203" s="37">
        <v>0</v>
      </c>
    </row>
    <row r="204" spans="1:15" s="34" customFormat="1" ht="12.75" outlineLevel="2">
      <c r="A204" s="34" t="s">
        <v>72</v>
      </c>
      <c r="B204" s="34" t="s">
        <v>41</v>
      </c>
      <c r="C204" s="34" t="s">
        <v>33</v>
      </c>
      <c r="D204" s="35">
        <f t="shared" si="42"/>
        <v>154</v>
      </c>
      <c r="E204" s="35">
        <f t="shared" si="43"/>
        <v>45291</v>
      </c>
      <c r="F204" s="35">
        <v>81</v>
      </c>
      <c r="G204" s="35">
        <v>22515</v>
      </c>
      <c r="H204" s="35">
        <v>73</v>
      </c>
      <c r="I204" s="35">
        <v>22776</v>
      </c>
      <c r="J204" s="35">
        <f t="shared" si="44"/>
        <v>0</v>
      </c>
      <c r="K204" s="35">
        <f t="shared" si="44"/>
        <v>0</v>
      </c>
      <c r="L204" s="35">
        <v>0</v>
      </c>
      <c r="M204" s="35">
        <v>0</v>
      </c>
      <c r="N204" s="35">
        <v>0</v>
      </c>
      <c r="O204" s="35">
        <v>0</v>
      </c>
    </row>
    <row r="205" spans="1:15" s="34" customFormat="1" ht="12.75" outlineLevel="2">
      <c r="A205" s="36" t="s">
        <v>72</v>
      </c>
      <c r="B205" s="36" t="s">
        <v>42</v>
      </c>
      <c r="C205" s="36" t="s">
        <v>33</v>
      </c>
      <c r="D205" s="37">
        <f t="shared" si="42"/>
        <v>165</v>
      </c>
      <c r="E205" s="37">
        <f t="shared" si="43"/>
        <v>51750</v>
      </c>
      <c r="F205" s="37">
        <v>90</v>
      </c>
      <c r="G205" s="37">
        <v>28350</v>
      </c>
      <c r="H205" s="37">
        <v>75</v>
      </c>
      <c r="I205" s="37">
        <v>23400</v>
      </c>
      <c r="J205" s="37">
        <f t="shared" si="44"/>
        <v>0</v>
      </c>
      <c r="K205" s="37">
        <f t="shared" si="44"/>
        <v>0</v>
      </c>
      <c r="L205" s="37">
        <v>0</v>
      </c>
      <c r="M205" s="37">
        <v>0</v>
      </c>
      <c r="N205" s="37">
        <v>0</v>
      </c>
      <c r="O205" s="37">
        <v>0</v>
      </c>
    </row>
    <row r="206" spans="1:15" s="34" customFormat="1" ht="12.75" outlineLevel="2">
      <c r="A206" s="34" t="s">
        <v>72</v>
      </c>
      <c r="B206" s="34" t="s">
        <v>43</v>
      </c>
      <c r="C206" s="34" t="s">
        <v>33</v>
      </c>
      <c r="D206" s="35">
        <v>150</v>
      </c>
      <c r="E206" s="35">
        <v>46950</v>
      </c>
      <c r="F206" s="35">
        <v>90</v>
      </c>
      <c r="G206" s="35">
        <v>28350</v>
      </c>
      <c r="H206" s="35">
        <v>60</v>
      </c>
      <c r="I206" s="35">
        <v>18600</v>
      </c>
      <c r="J206" s="35">
        <v>0</v>
      </c>
      <c r="K206" s="35">
        <v>0</v>
      </c>
      <c r="L206" s="35">
        <v>0</v>
      </c>
      <c r="M206" s="35">
        <v>0</v>
      </c>
      <c r="N206" s="35">
        <v>0</v>
      </c>
      <c r="O206" s="35">
        <v>0</v>
      </c>
    </row>
    <row r="207" spans="1:15" s="34" customFormat="1" ht="12.75" outlineLevel="2">
      <c r="A207" s="36" t="s">
        <v>72</v>
      </c>
      <c r="B207" s="36" t="s">
        <v>44</v>
      </c>
      <c r="C207" s="36" t="s">
        <v>33</v>
      </c>
      <c r="D207" s="37">
        <v>149</v>
      </c>
      <c r="E207" s="37">
        <v>46610</v>
      </c>
      <c r="F207" s="37">
        <v>84</v>
      </c>
      <c r="G207" s="37">
        <v>26460</v>
      </c>
      <c r="H207" s="37">
        <v>65</v>
      </c>
      <c r="I207" s="37">
        <v>20150</v>
      </c>
      <c r="J207" s="37">
        <v>0</v>
      </c>
      <c r="K207" s="37">
        <v>0</v>
      </c>
      <c r="L207" s="37"/>
      <c r="M207" s="37"/>
      <c r="N207" s="37"/>
      <c r="O207" s="37"/>
    </row>
    <row r="208" spans="1:15" s="34" customFormat="1" ht="12.75" outlineLevel="1">
      <c r="A208" s="39" t="s">
        <v>73</v>
      </c>
      <c r="B208" s="36"/>
      <c r="C208" s="36"/>
      <c r="D208" s="37">
        <f>SUBTOTAL(9,D196:D207)</f>
        <v>2499</v>
      </c>
      <c r="E208" s="37">
        <f>SUBTOTAL(9,E196:E207)</f>
        <v>809874</v>
      </c>
      <c r="F208" s="37">
        <f>SUBTOTAL(9,F196:F207)</f>
        <v>1404</v>
      </c>
      <c r="G208" s="37">
        <f>SUBTOTAL(9,G196:G207)</f>
        <v>479073</v>
      </c>
      <c r="H208" s="37">
        <f>SUBTOTAL(9,H196:H207)</f>
        <v>1095</v>
      </c>
      <c r="I208" s="37">
        <f>SUBTOTAL(9,I196:I207)</f>
        <v>330801</v>
      </c>
      <c r="J208" s="37">
        <f>SUBTOTAL(9,J196:J207)</f>
        <v>0</v>
      </c>
      <c r="K208" s="37">
        <f>SUBTOTAL(9,K196:K207)</f>
        <v>0</v>
      </c>
      <c r="L208" s="37">
        <f>SUBTOTAL(9,L196:L207)</f>
        <v>0</v>
      </c>
      <c r="M208" s="37">
        <f>SUBTOTAL(9,M196:M207)</f>
        <v>0</v>
      </c>
      <c r="N208" s="37">
        <f>SUBTOTAL(9,N196:N207)</f>
        <v>0</v>
      </c>
      <c r="O208" s="37">
        <f>SUBTOTAL(9,O196:O207)</f>
        <v>0</v>
      </c>
    </row>
    <row r="209" spans="1:15" s="34" customFormat="1" ht="12.75" outlineLevel="2">
      <c r="A209" s="34" t="s">
        <v>74</v>
      </c>
      <c r="B209" s="34" t="s">
        <v>32</v>
      </c>
      <c r="C209" s="34" t="s">
        <v>33</v>
      </c>
      <c r="D209" s="35">
        <f aca="true" t="shared" si="45" ref="D209:D218">+F209++H209</f>
        <v>1181</v>
      </c>
      <c r="E209" s="35">
        <f aca="true" t="shared" si="46" ref="E209:E218">+G209+I209</f>
        <v>569090</v>
      </c>
      <c r="F209" s="35">
        <v>1021</v>
      </c>
      <c r="G209" s="35">
        <v>500290</v>
      </c>
      <c r="H209" s="35">
        <v>160</v>
      </c>
      <c r="I209" s="35">
        <v>68800</v>
      </c>
      <c r="J209" s="35">
        <f aca="true" t="shared" si="47" ref="J209:K218">+L209+N209</f>
        <v>387</v>
      </c>
      <c r="K209" s="35">
        <f t="shared" si="47"/>
        <v>29625</v>
      </c>
      <c r="L209" s="35">
        <v>302</v>
      </c>
      <c r="M209" s="35">
        <v>24087</v>
      </c>
      <c r="N209" s="35">
        <v>85</v>
      </c>
      <c r="O209" s="35">
        <v>5538</v>
      </c>
    </row>
    <row r="210" spans="1:15" s="34" customFormat="1" ht="12.75" outlineLevel="2">
      <c r="A210" s="36" t="s">
        <v>74</v>
      </c>
      <c r="B210" s="36" t="s">
        <v>34</v>
      </c>
      <c r="C210" s="36" t="s">
        <v>33</v>
      </c>
      <c r="D210" s="37">
        <f t="shared" si="45"/>
        <v>1175</v>
      </c>
      <c r="E210" s="37">
        <f t="shared" si="46"/>
        <v>604000</v>
      </c>
      <c r="F210" s="37">
        <v>1035</v>
      </c>
      <c r="G210" s="37">
        <v>538200</v>
      </c>
      <c r="H210" s="37">
        <v>140</v>
      </c>
      <c r="I210" s="37">
        <v>65800</v>
      </c>
      <c r="J210" s="37">
        <f t="shared" si="47"/>
        <v>443</v>
      </c>
      <c r="K210" s="37">
        <f t="shared" si="47"/>
        <v>33516</v>
      </c>
      <c r="L210" s="37">
        <v>366</v>
      </c>
      <c r="M210" s="37">
        <v>27714</v>
      </c>
      <c r="N210" s="37">
        <v>77</v>
      </c>
      <c r="O210" s="37">
        <v>5802</v>
      </c>
    </row>
    <row r="211" spans="1:15" s="34" customFormat="1" ht="12.75" outlineLevel="2">
      <c r="A211" s="34" t="s">
        <v>74</v>
      </c>
      <c r="B211" s="34" t="s">
        <v>35</v>
      </c>
      <c r="C211" s="34" t="s">
        <v>33</v>
      </c>
      <c r="D211" s="35">
        <f t="shared" si="45"/>
        <v>1188</v>
      </c>
      <c r="E211" s="35">
        <f t="shared" si="46"/>
        <v>608160</v>
      </c>
      <c r="F211" s="35">
        <v>1028</v>
      </c>
      <c r="G211" s="35">
        <v>534560</v>
      </c>
      <c r="H211" s="35">
        <v>160</v>
      </c>
      <c r="I211" s="35">
        <v>73600</v>
      </c>
      <c r="J211" s="35">
        <f t="shared" si="47"/>
        <v>326</v>
      </c>
      <c r="K211" s="35">
        <f t="shared" si="47"/>
        <v>22684</v>
      </c>
      <c r="L211" s="35">
        <v>263</v>
      </c>
      <c r="M211" s="35">
        <v>18576</v>
      </c>
      <c r="N211" s="35">
        <v>63</v>
      </c>
      <c r="O211" s="35">
        <v>4108</v>
      </c>
    </row>
    <row r="212" spans="1:15" s="34" customFormat="1" ht="12.75" outlineLevel="2">
      <c r="A212" s="36" t="s">
        <v>74</v>
      </c>
      <c r="B212" s="36" t="s">
        <v>36</v>
      </c>
      <c r="C212" s="36" t="s">
        <v>33</v>
      </c>
      <c r="D212" s="37">
        <f t="shared" si="45"/>
        <v>1184</v>
      </c>
      <c r="E212" s="37">
        <f t="shared" si="46"/>
        <v>596640</v>
      </c>
      <c r="F212" s="37">
        <v>944</v>
      </c>
      <c r="G212" s="37">
        <v>481440</v>
      </c>
      <c r="H212" s="37">
        <v>240</v>
      </c>
      <c r="I212" s="37">
        <v>115200</v>
      </c>
      <c r="J212" s="37">
        <f t="shared" si="47"/>
        <v>328</v>
      </c>
      <c r="K212" s="37">
        <f t="shared" si="47"/>
        <v>21605</v>
      </c>
      <c r="L212" s="37">
        <v>275</v>
      </c>
      <c r="M212" s="37">
        <v>18365</v>
      </c>
      <c r="N212" s="37">
        <v>53</v>
      </c>
      <c r="O212" s="37">
        <v>3240</v>
      </c>
    </row>
    <row r="213" spans="1:15" s="34" customFormat="1" ht="12.75" outlineLevel="2">
      <c r="A213" s="34" t="s">
        <v>74</v>
      </c>
      <c r="B213" s="34" t="s">
        <v>37</v>
      </c>
      <c r="C213" s="34" t="s">
        <v>33</v>
      </c>
      <c r="D213" s="35">
        <f t="shared" si="45"/>
        <v>1602</v>
      </c>
      <c r="E213" s="35">
        <f t="shared" si="46"/>
        <v>820960</v>
      </c>
      <c r="F213" s="35">
        <v>1300</v>
      </c>
      <c r="G213" s="35">
        <v>676000</v>
      </c>
      <c r="H213" s="35">
        <v>302</v>
      </c>
      <c r="I213" s="35">
        <v>144960</v>
      </c>
      <c r="J213" s="35">
        <f t="shared" si="47"/>
        <v>409</v>
      </c>
      <c r="K213" s="35">
        <f t="shared" si="47"/>
        <v>26357</v>
      </c>
      <c r="L213" s="35">
        <v>334</v>
      </c>
      <c r="M213" s="35">
        <v>21531</v>
      </c>
      <c r="N213" s="35">
        <v>75</v>
      </c>
      <c r="O213" s="35">
        <v>4826</v>
      </c>
    </row>
    <row r="214" spans="1:15" s="34" customFormat="1" ht="12.75" outlineLevel="2">
      <c r="A214" s="36" t="s">
        <v>74</v>
      </c>
      <c r="B214" s="36" t="s">
        <v>38</v>
      </c>
      <c r="C214" s="36" t="s">
        <v>33</v>
      </c>
      <c r="D214" s="37">
        <f t="shared" si="45"/>
        <v>2105</v>
      </c>
      <c r="E214" s="37">
        <f t="shared" si="46"/>
        <v>1006500</v>
      </c>
      <c r="F214" s="37">
        <v>1845</v>
      </c>
      <c r="G214" s="37">
        <v>885600</v>
      </c>
      <c r="H214" s="37">
        <v>260</v>
      </c>
      <c r="I214" s="37">
        <v>120900</v>
      </c>
      <c r="J214" s="37">
        <f t="shared" si="47"/>
        <v>480</v>
      </c>
      <c r="K214" s="37">
        <f t="shared" si="47"/>
        <v>34640</v>
      </c>
      <c r="L214" s="37">
        <v>400</v>
      </c>
      <c r="M214" s="37">
        <v>28800</v>
      </c>
      <c r="N214" s="37">
        <v>80</v>
      </c>
      <c r="O214" s="37">
        <v>5840</v>
      </c>
    </row>
    <row r="215" spans="1:15" s="34" customFormat="1" ht="12.75" outlineLevel="2">
      <c r="A215" s="34" t="s">
        <v>74</v>
      </c>
      <c r="B215" s="34" t="s">
        <v>39</v>
      </c>
      <c r="C215" s="34" t="s">
        <v>33</v>
      </c>
      <c r="D215" s="35">
        <f t="shared" si="45"/>
        <v>1837</v>
      </c>
      <c r="E215" s="35">
        <f t="shared" si="46"/>
        <v>940840</v>
      </c>
      <c r="F215" s="35">
        <v>1597</v>
      </c>
      <c r="G215" s="35">
        <v>830440</v>
      </c>
      <c r="H215" s="35">
        <v>240</v>
      </c>
      <c r="I215" s="35">
        <v>110400</v>
      </c>
      <c r="J215" s="35">
        <f t="shared" si="47"/>
        <v>675</v>
      </c>
      <c r="K215" s="35">
        <f t="shared" si="47"/>
        <v>43589</v>
      </c>
      <c r="L215" s="35">
        <v>553</v>
      </c>
      <c r="M215" s="35">
        <v>35222</v>
      </c>
      <c r="N215" s="35">
        <v>122</v>
      </c>
      <c r="O215" s="35">
        <v>8367</v>
      </c>
    </row>
    <row r="216" spans="1:15" s="34" customFormat="1" ht="12.75" outlineLevel="2">
      <c r="A216" s="36" t="s">
        <v>74</v>
      </c>
      <c r="B216" s="36" t="s">
        <v>40</v>
      </c>
      <c r="C216" s="36" t="s">
        <v>33</v>
      </c>
      <c r="D216" s="37">
        <f t="shared" si="45"/>
        <v>1922</v>
      </c>
      <c r="E216" s="37">
        <f t="shared" si="46"/>
        <v>1004660</v>
      </c>
      <c r="F216" s="37">
        <v>1642</v>
      </c>
      <c r="G216" s="37">
        <v>870260</v>
      </c>
      <c r="H216" s="37">
        <v>280</v>
      </c>
      <c r="I216" s="37">
        <v>134400</v>
      </c>
      <c r="J216" s="37">
        <f t="shared" si="47"/>
        <v>585</v>
      </c>
      <c r="K216" s="37">
        <f t="shared" si="47"/>
        <v>38916</v>
      </c>
      <c r="L216" s="37">
        <v>487</v>
      </c>
      <c r="M216" s="37">
        <v>32087</v>
      </c>
      <c r="N216" s="37">
        <v>98</v>
      </c>
      <c r="O216" s="37">
        <v>6829</v>
      </c>
    </row>
    <row r="217" spans="1:15" s="34" customFormat="1" ht="12.75" outlineLevel="2">
      <c r="A217" s="34" t="s">
        <v>74</v>
      </c>
      <c r="B217" s="34" t="s">
        <v>41</v>
      </c>
      <c r="C217" s="34" t="s">
        <v>33</v>
      </c>
      <c r="D217" s="35">
        <f t="shared" si="45"/>
        <v>1717</v>
      </c>
      <c r="E217" s="35">
        <f t="shared" si="46"/>
        <v>883240</v>
      </c>
      <c r="F217" s="35">
        <v>1477</v>
      </c>
      <c r="G217" s="35">
        <v>768040</v>
      </c>
      <c r="H217" s="35">
        <v>240</v>
      </c>
      <c r="I217" s="35">
        <v>115200</v>
      </c>
      <c r="J217" s="35">
        <f t="shared" si="47"/>
        <v>568</v>
      </c>
      <c r="K217" s="35">
        <f t="shared" si="47"/>
        <v>37866</v>
      </c>
      <c r="L217" s="35">
        <v>465</v>
      </c>
      <c r="M217" s="35">
        <v>30575</v>
      </c>
      <c r="N217" s="35">
        <v>103</v>
      </c>
      <c r="O217" s="35">
        <v>7291</v>
      </c>
    </row>
    <row r="218" spans="1:15" s="34" customFormat="1" ht="12.75" outlineLevel="2">
      <c r="A218" s="36" t="s">
        <v>74</v>
      </c>
      <c r="B218" s="36" t="s">
        <v>42</v>
      </c>
      <c r="C218" s="36" t="s">
        <v>33</v>
      </c>
      <c r="D218" s="37">
        <f t="shared" si="45"/>
        <v>2026</v>
      </c>
      <c r="E218" s="37">
        <f t="shared" si="46"/>
        <v>1038320</v>
      </c>
      <c r="F218" s="37">
        <v>1646</v>
      </c>
      <c r="G218" s="37">
        <v>855920</v>
      </c>
      <c r="H218" s="37">
        <v>380</v>
      </c>
      <c r="I218" s="37">
        <v>182400</v>
      </c>
      <c r="J218" s="37">
        <f t="shared" si="47"/>
        <v>539</v>
      </c>
      <c r="K218" s="37">
        <f t="shared" si="47"/>
        <v>35438</v>
      </c>
      <c r="L218" s="37">
        <v>442</v>
      </c>
      <c r="M218" s="37">
        <v>28914</v>
      </c>
      <c r="N218" s="37">
        <v>97</v>
      </c>
      <c r="O218" s="37">
        <v>6524</v>
      </c>
    </row>
    <row r="219" spans="1:15" s="34" customFormat="1" ht="12.75" outlineLevel="2">
      <c r="A219" s="34" t="s">
        <v>74</v>
      </c>
      <c r="B219" s="34" t="s">
        <v>43</v>
      </c>
      <c r="C219" s="34" t="s">
        <v>33</v>
      </c>
      <c r="D219" s="35">
        <v>1966</v>
      </c>
      <c r="E219" s="35">
        <v>1034040</v>
      </c>
      <c r="F219" s="35">
        <v>1506</v>
      </c>
      <c r="G219" s="35">
        <v>813240</v>
      </c>
      <c r="H219" s="35">
        <v>460</v>
      </c>
      <c r="I219" s="35">
        <v>220800</v>
      </c>
      <c r="J219" s="35">
        <v>452</v>
      </c>
      <c r="K219" s="35">
        <v>27716</v>
      </c>
      <c r="L219" s="35">
        <v>370</v>
      </c>
      <c r="M219" s="35">
        <v>22210</v>
      </c>
      <c r="N219" s="35">
        <v>82</v>
      </c>
      <c r="O219" s="35">
        <v>5506</v>
      </c>
    </row>
    <row r="220" spans="1:15" s="34" customFormat="1" ht="12.75" outlineLevel="2">
      <c r="A220" s="36" t="s">
        <v>74</v>
      </c>
      <c r="B220" s="36" t="s">
        <v>44</v>
      </c>
      <c r="C220" s="36" t="s">
        <v>33</v>
      </c>
      <c r="D220" s="37">
        <v>2046</v>
      </c>
      <c r="E220" s="37">
        <v>1144620</v>
      </c>
      <c r="F220" s="37">
        <v>1686</v>
      </c>
      <c r="G220" s="37">
        <v>961020</v>
      </c>
      <c r="H220" s="37">
        <v>360</v>
      </c>
      <c r="I220" s="37">
        <v>183600</v>
      </c>
      <c r="J220" s="37">
        <v>602</v>
      </c>
      <c r="K220" s="37">
        <v>39464</v>
      </c>
      <c r="L220" s="37">
        <v>474</v>
      </c>
      <c r="M220" s="37">
        <v>30568</v>
      </c>
      <c r="N220" s="37">
        <v>128</v>
      </c>
      <c r="O220" s="37">
        <v>8896</v>
      </c>
    </row>
    <row r="221" spans="1:15" s="34" customFormat="1" ht="12.75" outlineLevel="1">
      <c r="A221" s="39" t="s">
        <v>75</v>
      </c>
      <c r="B221" s="36"/>
      <c r="C221" s="36"/>
      <c r="D221" s="37">
        <f>SUBTOTAL(9,D209:D220)</f>
        <v>19949</v>
      </c>
      <c r="E221" s="37">
        <f>SUBTOTAL(9,E209:E220)</f>
        <v>10251070</v>
      </c>
      <c r="F221" s="37">
        <f>SUBTOTAL(9,F209:F220)</f>
        <v>16727</v>
      </c>
      <c r="G221" s="37">
        <f>SUBTOTAL(9,G209:G220)</f>
        <v>8715010</v>
      </c>
      <c r="H221" s="37">
        <f>SUBTOTAL(9,H209:H220)</f>
        <v>3222</v>
      </c>
      <c r="I221" s="37">
        <f>SUBTOTAL(9,I209:I220)</f>
        <v>1536060</v>
      </c>
      <c r="J221" s="37">
        <f>SUBTOTAL(9,J209:J220)</f>
        <v>5794</v>
      </c>
      <c r="K221" s="37">
        <f>SUBTOTAL(9,K209:K220)</f>
        <v>391416</v>
      </c>
      <c r="L221" s="37">
        <f>SUBTOTAL(9,L209:L220)</f>
        <v>4731</v>
      </c>
      <c r="M221" s="37">
        <f>SUBTOTAL(9,M209:M220)</f>
        <v>318649</v>
      </c>
      <c r="N221" s="37">
        <f>SUBTOTAL(9,N209:N220)</f>
        <v>1063</v>
      </c>
      <c r="O221" s="37">
        <f>SUBTOTAL(9,O209:O220)</f>
        <v>72767</v>
      </c>
    </row>
    <row r="222" spans="1:15" s="34" customFormat="1" ht="12.75" outlineLevel="2">
      <c r="A222" s="34" t="s">
        <v>76</v>
      </c>
      <c r="B222" s="34" t="s">
        <v>32</v>
      </c>
      <c r="C222" s="34" t="s">
        <v>33</v>
      </c>
      <c r="D222" s="35">
        <f aca="true" t="shared" si="48" ref="D222:D231">+F222++H222</f>
        <v>342</v>
      </c>
      <c r="E222" s="35">
        <f aca="true" t="shared" si="49" ref="E222:E231">+G222+I222</f>
        <v>155580</v>
      </c>
      <c r="F222" s="35">
        <v>264</v>
      </c>
      <c r="G222" s="35">
        <v>126720</v>
      </c>
      <c r="H222" s="35">
        <v>78</v>
      </c>
      <c r="I222" s="35">
        <v>28860</v>
      </c>
      <c r="J222" s="35">
        <f aca="true" t="shared" si="50" ref="J222:K231">+L222+N222</f>
        <v>0</v>
      </c>
      <c r="K222" s="35">
        <f t="shared" si="50"/>
        <v>0</v>
      </c>
      <c r="L222" s="35">
        <v>0</v>
      </c>
      <c r="M222" s="35">
        <v>0</v>
      </c>
      <c r="N222" s="35">
        <v>0</v>
      </c>
      <c r="O222" s="35">
        <v>0</v>
      </c>
    </row>
    <row r="223" spans="1:15" s="34" customFormat="1" ht="12.75" outlineLevel="2">
      <c r="A223" s="36" t="s">
        <v>76</v>
      </c>
      <c r="B223" s="36" t="s">
        <v>34</v>
      </c>
      <c r="C223" s="36" t="s">
        <v>33</v>
      </c>
      <c r="D223" s="37">
        <f t="shared" si="48"/>
        <v>276</v>
      </c>
      <c r="E223" s="37">
        <f t="shared" si="49"/>
        <v>120160</v>
      </c>
      <c r="F223" s="37">
        <v>164</v>
      </c>
      <c r="G223" s="37">
        <v>78720</v>
      </c>
      <c r="H223" s="37">
        <v>112</v>
      </c>
      <c r="I223" s="37">
        <v>41440</v>
      </c>
      <c r="J223" s="37">
        <f t="shared" si="50"/>
        <v>0</v>
      </c>
      <c r="K223" s="37">
        <f t="shared" si="50"/>
        <v>0</v>
      </c>
      <c r="L223" s="37">
        <v>0</v>
      </c>
      <c r="M223" s="37">
        <v>0</v>
      </c>
      <c r="N223" s="37">
        <v>0</v>
      </c>
      <c r="O223" s="37">
        <v>0</v>
      </c>
    </row>
    <row r="224" spans="1:15" s="34" customFormat="1" ht="12.75" outlineLevel="2">
      <c r="A224" s="34" t="s">
        <v>76</v>
      </c>
      <c r="B224" s="34" t="s">
        <v>35</v>
      </c>
      <c r="C224" s="34" t="s">
        <v>33</v>
      </c>
      <c r="D224" s="35">
        <f t="shared" si="48"/>
        <v>489</v>
      </c>
      <c r="E224" s="35">
        <f t="shared" si="49"/>
        <v>222070</v>
      </c>
      <c r="F224" s="35">
        <v>374</v>
      </c>
      <c r="G224" s="35">
        <v>179520</v>
      </c>
      <c r="H224" s="35">
        <v>115</v>
      </c>
      <c r="I224" s="35">
        <v>42550</v>
      </c>
      <c r="J224" s="35">
        <f t="shared" si="50"/>
        <v>0</v>
      </c>
      <c r="K224" s="35">
        <f t="shared" si="50"/>
        <v>0</v>
      </c>
      <c r="L224" s="35">
        <v>0</v>
      </c>
      <c r="M224" s="35">
        <v>0</v>
      </c>
      <c r="N224" s="35">
        <v>0</v>
      </c>
      <c r="O224" s="35">
        <v>0</v>
      </c>
    </row>
    <row r="225" spans="1:15" s="34" customFormat="1" ht="12.75" outlineLevel="2">
      <c r="A225" s="36" t="s">
        <v>76</v>
      </c>
      <c r="B225" s="36" t="s">
        <v>36</v>
      </c>
      <c r="C225" s="36" t="s">
        <v>33</v>
      </c>
      <c r="D225" s="37">
        <f t="shared" si="48"/>
        <v>1854</v>
      </c>
      <c r="E225" s="37">
        <f t="shared" si="49"/>
        <v>830410</v>
      </c>
      <c r="F225" s="37">
        <v>1313</v>
      </c>
      <c r="G225" s="37">
        <v>630240</v>
      </c>
      <c r="H225" s="37">
        <v>541</v>
      </c>
      <c r="I225" s="37">
        <v>200170</v>
      </c>
      <c r="J225" s="37">
        <f t="shared" si="50"/>
        <v>0</v>
      </c>
      <c r="K225" s="37">
        <f t="shared" si="50"/>
        <v>0</v>
      </c>
      <c r="L225" s="37">
        <v>0</v>
      </c>
      <c r="M225" s="37">
        <v>0</v>
      </c>
      <c r="N225" s="37">
        <v>0</v>
      </c>
      <c r="O225" s="37">
        <v>0</v>
      </c>
    </row>
    <row r="226" spans="1:15" s="34" customFormat="1" ht="12.75" outlineLevel="2">
      <c r="A226" s="34" t="s">
        <v>76</v>
      </c>
      <c r="B226" s="34" t="s">
        <v>37</v>
      </c>
      <c r="C226" s="34" t="s">
        <v>33</v>
      </c>
      <c r="D226" s="35">
        <f t="shared" si="48"/>
        <v>2337</v>
      </c>
      <c r="E226" s="35">
        <f t="shared" si="49"/>
        <v>1019240</v>
      </c>
      <c r="F226" s="35">
        <v>1405</v>
      </c>
      <c r="G226" s="35">
        <v>674400</v>
      </c>
      <c r="H226" s="35">
        <v>932</v>
      </c>
      <c r="I226" s="35">
        <v>344840</v>
      </c>
      <c r="J226" s="35">
        <f t="shared" si="50"/>
        <v>0</v>
      </c>
      <c r="K226" s="35">
        <f t="shared" si="50"/>
        <v>0</v>
      </c>
      <c r="L226" s="35">
        <v>0</v>
      </c>
      <c r="M226" s="35">
        <v>0</v>
      </c>
      <c r="N226" s="35">
        <v>0</v>
      </c>
      <c r="O226" s="35">
        <v>0</v>
      </c>
    </row>
    <row r="227" spans="1:15" s="34" customFormat="1" ht="12.75" outlineLevel="2">
      <c r="A227" s="36" t="s">
        <v>76</v>
      </c>
      <c r="B227" s="36" t="s">
        <v>38</v>
      </c>
      <c r="C227" s="36" t="s">
        <v>33</v>
      </c>
      <c r="D227" s="37">
        <f t="shared" si="48"/>
        <v>1406</v>
      </c>
      <c r="E227" s="37">
        <f t="shared" si="49"/>
        <v>611520</v>
      </c>
      <c r="F227" s="37">
        <v>830</v>
      </c>
      <c r="G227" s="37">
        <v>398400</v>
      </c>
      <c r="H227" s="37">
        <v>576</v>
      </c>
      <c r="I227" s="37">
        <v>213120</v>
      </c>
      <c r="J227" s="37">
        <f t="shared" si="50"/>
        <v>0</v>
      </c>
      <c r="K227" s="37">
        <f t="shared" si="50"/>
        <v>0</v>
      </c>
      <c r="L227" s="37">
        <v>0</v>
      </c>
      <c r="M227" s="37">
        <v>0</v>
      </c>
      <c r="N227" s="37">
        <v>0</v>
      </c>
      <c r="O227" s="37">
        <v>0</v>
      </c>
    </row>
    <row r="228" spans="1:15" s="34" customFormat="1" ht="12.75" outlineLevel="2">
      <c r="A228" s="34" t="s">
        <v>76</v>
      </c>
      <c r="B228" s="34" t="s">
        <v>39</v>
      </c>
      <c r="C228" s="34" t="s">
        <v>33</v>
      </c>
      <c r="D228" s="35">
        <f t="shared" si="48"/>
        <v>1793</v>
      </c>
      <c r="E228" s="35">
        <f t="shared" si="49"/>
        <v>789580</v>
      </c>
      <c r="F228" s="35">
        <v>1147</v>
      </c>
      <c r="G228" s="35">
        <v>550560</v>
      </c>
      <c r="H228" s="35">
        <v>646</v>
      </c>
      <c r="I228" s="35">
        <v>239020</v>
      </c>
      <c r="J228" s="35">
        <f t="shared" si="50"/>
        <v>0</v>
      </c>
      <c r="K228" s="35">
        <f t="shared" si="50"/>
        <v>0</v>
      </c>
      <c r="L228" s="35">
        <v>0</v>
      </c>
      <c r="M228" s="35">
        <v>0</v>
      </c>
      <c r="N228" s="35">
        <v>0</v>
      </c>
      <c r="O228" s="35">
        <v>0</v>
      </c>
    </row>
    <row r="229" spans="1:15" s="34" customFormat="1" ht="12.75" outlineLevel="2">
      <c r="A229" s="36" t="s">
        <v>76</v>
      </c>
      <c r="B229" s="36" t="s">
        <v>40</v>
      </c>
      <c r="C229" s="36" t="s">
        <v>33</v>
      </c>
      <c r="D229" s="37">
        <f t="shared" si="48"/>
        <v>1986</v>
      </c>
      <c r="E229" s="37">
        <f t="shared" si="49"/>
        <v>889920</v>
      </c>
      <c r="F229" s="37">
        <v>1410</v>
      </c>
      <c r="G229" s="37">
        <v>676800</v>
      </c>
      <c r="H229" s="37">
        <v>576</v>
      </c>
      <c r="I229" s="37">
        <v>213120</v>
      </c>
      <c r="J229" s="37">
        <f t="shared" si="50"/>
        <v>0</v>
      </c>
      <c r="K229" s="37">
        <f t="shared" si="50"/>
        <v>0</v>
      </c>
      <c r="L229" s="37">
        <v>0</v>
      </c>
      <c r="M229" s="37">
        <v>0</v>
      </c>
      <c r="N229" s="37">
        <v>0</v>
      </c>
      <c r="O229" s="37">
        <v>0</v>
      </c>
    </row>
    <row r="230" spans="1:15" s="34" customFormat="1" ht="12.75" outlineLevel="2">
      <c r="A230" s="34" t="s">
        <v>76</v>
      </c>
      <c r="B230" s="34" t="s">
        <v>41</v>
      </c>
      <c r="C230" s="34" t="s">
        <v>33</v>
      </c>
      <c r="D230" s="35">
        <f t="shared" si="48"/>
        <v>1622</v>
      </c>
      <c r="E230" s="35">
        <f t="shared" si="49"/>
        <v>708050</v>
      </c>
      <c r="F230" s="35">
        <v>981</v>
      </c>
      <c r="G230" s="35">
        <v>470880</v>
      </c>
      <c r="H230" s="35">
        <v>641</v>
      </c>
      <c r="I230" s="35">
        <v>237170</v>
      </c>
      <c r="J230" s="35">
        <f t="shared" si="50"/>
        <v>0</v>
      </c>
      <c r="K230" s="35">
        <f t="shared" si="50"/>
        <v>0</v>
      </c>
      <c r="L230" s="35">
        <v>0</v>
      </c>
      <c r="M230" s="35">
        <v>0</v>
      </c>
      <c r="N230" s="35">
        <v>0</v>
      </c>
      <c r="O230" s="35">
        <v>0</v>
      </c>
    </row>
    <row r="231" spans="1:15" s="34" customFormat="1" ht="12.75" outlineLevel="2">
      <c r="A231" s="36" t="s">
        <v>76</v>
      </c>
      <c r="B231" s="36" t="s">
        <v>42</v>
      </c>
      <c r="C231" s="36" t="s">
        <v>33</v>
      </c>
      <c r="D231" s="37">
        <f t="shared" si="48"/>
        <v>983</v>
      </c>
      <c r="E231" s="37">
        <f t="shared" si="49"/>
        <v>429930</v>
      </c>
      <c r="F231" s="37">
        <v>602</v>
      </c>
      <c r="G231" s="37">
        <v>288960</v>
      </c>
      <c r="H231" s="37">
        <v>381</v>
      </c>
      <c r="I231" s="37">
        <v>140970</v>
      </c>
      <c r="J231" s="37">
        <f t="shared" si="50"/>
        <v>0</v>
      </c>
      <c r="K231" s="37">
        <f t="shared" si="50"/>
        <v>0</v>
      </c>
      <c r="L231" s="37">
        <v>0</v>
      </c>
      <c r="M231" s="37">
        <v>0</v>
      </c>
      <c r="N231" s="37">
        <v>0</v>
      </c>
      <c r="O231" s="37">
        <v>0</v>
      </c>
    </row>
    <row r="232" spans="1:15" s="34" customFormat="1" ht="12.75" outlineLevel="2">
      <c r="A232" s="34" t="s">
        <v>76</v>
      </c>
      <c r="B232" s="34" t="s">
        <v>43</v>
      </c>
      <c r="C232" s="34" t="s">
        <v>33</v>
      </c>
      <c r="D232" s="35">
        <v>996</v>
      </c>
      <c r="E232" s="35">
        <v>441230</v>
      </c>
      <c r="F232" s="35">
        <v>661</v>
      </c>
      <c r="G232" s="35">
        <v>317280</v>
      </c>
      <c r="H232" s="35">
        <v>335</v>
      </c>
      <c r="I232" s="35">
        <v>123950</v>
      </c>
      <c r="J232" s="35">
        <v>0</v>
      </c>
      <c r="K232" s="35">
        <v>0</v>
      </c>
      <c r="L232" s="35">
        <v>0</v>
      </c>
      <c r="M232" s="35">
        <v>0</v>
      </c>
      <c r="N232" s="35">
        <v>0</v>
      </c>
      <c r="O232" s="35">
        <v>0</v>
      </c>
    </row>
    <row r="233" spans="1:15" s="34" customFormat="1" ht="12.75" outlineLevel="2">
      <c r="A233" s="36" t="s">
        <v>76</v>
      </c>
      <c r="B233" s="36" t="s">
        <v>44</v>
      </c>
      <c r="C233" s="36" t="s">
        <v>33</v>
      </c>
      <c r="D233" s="37">
        <v>1239</v>
      </c>
      <c r="E233" s="37">
        <v>537042</v>
      </c>
      <c r="F233" s="37">
        <v>996</v>
      </c>
      <c r="G233" s="37">
        <v>444216</v>
      </c>
      <c r="H233" s="37">
        <v>243</v>
      </c>
      <c r="I233" s="37">
        <v>92826</v>
      </c>
      <c r="J233" s="37">
        <v>0</v>
      </c>
      <c r="K233" s="37">
        <v>0</v>
      </c>
      <c r="L233" s="37"/>
      <c r="M233" s="37"/>
      <c r="N233" s="37"/>
      <c r="O233" s="37"/>
    </row>
    <row r="234" spans="1:15" s="34" customFormat="1" ht="12.75" outlineLevel="1">
      <c r="A234" s="39" t="s">
        <v>77</v>
      </c>
      <c r="B234" s="36"/>
      <c r="C234" s="36"/>
      <c r="D234" s="37">
        <f>SUBTOTAL(9,D222:D233)</f>
        <v>15323</v>
      </c>
      <c r="E234" s="37">
        <f>SUBTOTAL(9,E222:E233)</f>
        <v>6754732</v>
      </c>
      <c r="F234" s="37">
        <f>SUBTOTAL(9,F222:F233)</f>
        <v>10147</v>
      </c>
      <c r="G234" s="37">
        <f>SUBTOTAL(9,G222:G233)</f>
        <v>4836696</v>
      </c>
      <c r="H234" s="37">
        <f>SUBTOTAL(9,H222:H233)</f>
        <v>5176</v>
      </c>
      <c r="I234" s="37">
        <f>SUBTOTAL(9,I222:I233)</f>
        <v>1918036</v>
      </c>
      <c r="J234" s="37">
        <f>SUBTOTAL(9,J222:J233)</f>
        <v>0</v>
      </c>
      <c r="K234" s="37">
        <f>SUBTOTAL(9,K222:K233)</f>
        <v>0</v>
      </c>
      <c r="L234" s="37">
        <f>SUBTOTAL(9,L222:L233)</f>
        <v>0</v>
      </c>
      <c r="M234" s="37">
        <f>SUBTOTAL(9,M222:M233)</f>
        <v>0</v>
      </c>
      <c r="N234" s="37">
        <f>SUBTOTAL(9,N222:N233)</f>
        <v>0</v>
      </c>
      <c r="O234" s="37">
        <f>SUBTOTAL(9,O222:O233)</f>
        <v>0</v>
      </c>
    </row>
    <row r="235" spans="1:15" s="34" customFormat="1" ht="12.75" outlineLevel="2">
      <c r="A235" s="34" t="s">
        <v>78</v>
      </c>
      <c r="B235" s="34" t="s">
        <v>32</v>
      </c>
      <c r="C235" s="34" t="s">
        <v>33</v>
      </c>
      <c r="D235" s="35">
        <f aca="true" t="shared" si="51" ref="D235:D244">+F235++H235</f>
        <v>1238</v>
      </c>
      <c r="E235" s="35">
        <f aca="true" t="shared" si="52" ref="E235:E244">+G235+I235</f>
        <v>363120</v>
      </c>
      <c r="F235" s="35">
        <v>824</v>
      </c>
      <c r="G235" s="35">
        <v>247200</v>
      </c>
      <c r="H235" s="35">
        <v>414</v>
      </c>
      <c r="I235" s="35">
        <v>115920</v>
      </c>
      <c r="J235" s="35">
        <f aca="true" t="shared" si="53" ref="J235:K244">+L235+N235</f>
        <v>0</v>
      </c>
      <c r="K235" s="35">
        <f t="shared" si="53"/>
        <v>0</v>
      </c>
      <c r="L235" s="35">
        <v>0</v>
      </c>
      <c r="M235" s="35">
        <v>0</v>
      </c>
      <c r="N235" s="35">
        <v>0</v>
      </c>
      <c r="O235" s="35">
        <v>0</v>
      </c>
    </row>
    <row r="236" spans="1:15" s="34" customFormat="1" ht="12.75" outlineLevel="2">
      <c r="A236" s="36" t="s">
        <v>78</v>
      </c>
      <c r="B236" s="36" t="s">
        <v>34</v>
      </c>
      <c r="C236" s="36" t="s">
        <v>33</v>
      </c>
      <c r="D236" s="37">
        <f t="shared" si="51"/>
        <v>367</v>
      </c>
      <c r="E236" s="37">
        <f t="shared" si="52"/>
        <v>107560</v>
      </c>
      <c r="F236" s="37">
        <v>240</v>
      </c>
      <c r="G236" s="37">
        <v>72000</v>
      </c>
      <c r="H236" s="37">
        <v>127</v>
      </c>
      <c r="I236" s="37">
        <v>35560</v>
      </c>
      <c r="J236" s="37">
        <f t="shared" si="53"/>
        <v>0</v>
      </c>
      <c r="K236" s="37">
        <f t="shared" si="53"/>
        <v>0</v>
      </c>
      <c r="L236" s="37">
        <v>0</v>
      </c>
      <c r="M236" s="37">
        <v>0</v>
      </c>
      <c r="N236" s="37">
        <v>0</v>
      </c>
      <c r="O236" s="37">
        <v>0</v>
      </c>
    </row>
    <row r="237" spans="1:15" s="34" customFormat="1" ht="12.75" outlineLevel="2">
      <c r="A237" s="34" t="s">
        <v>78</v>
      </c>
      <c r="B237" s="34" t="s">
        <v>35</v>
      </c>
      <c r="C237" s="34" t="s">
        <v>33</v>
      </c>
      <c r="D237" s="35">
        <f t="shared" si="51"/>
        <v>0</v>
      </c>
      <c r="E237" s="35">
        <f t="shared" si="52"/>
        <v>0</v>
      </c>
      <c r="F237" s="35">
        <v>0</v>
      </c>
      <c r="G237" s="35">
        <v>0</v>
      </c>
      <c r="H237" s="35">
        <v>0</v>
      </c>
      <c r="I237" s="35">
        <v>0</v>
      </c>
      <c r="J237" s="35">
        <f t="shared" si="53"/>
        <v>0</v>
      </c>
      <c r="K237" s="35">
        <f t="shared" si="53"/>
        <v>0</v>
      </c>
      <c r="L237" s="35">
        <v>0</v>
      </c>
      <c r="M237" s="35">
        <v>0</v>
      </c>
      <c r="N237" s="35">
        <v>0</v>
      </c>
      <c r="O237" s="35">
        <v>0</v>
      </c>
    </row>
    <row r="238" spans="1:15" s="34" customFormat="1" ht="12.75" outlineLevel="2">
      <c r="A238" s="36" t="s">
        <v>78</v>
      </c>
      <c r="B238" s="36" t="s">
        <v>36</v>
      </c>
      <c r="C238" s="36" t="s">
        <v>33</v>
      </c>
      <c r="D238" s="37">
        <f t="shared" si="51"/>
        <v>0</v>
      </c>
      <c r="E238" s="37">
        <f t="shared" si="52"/>
        <v>0</v>
      </c>
      <c r="F238" s="37">
        <v>0</v>
      </c>
      <c r="G238" s="37">
        <v>0</v>
      </c>
      <c r="H238" s="37">
        <v>0</v>
      </c>
      <c r="I238" s="37">
        <v>0</v>
      </c>
      <c r="J238" s="37">
        <f t="shared" si="53"/>
        <v>0</v>
      </c>
      <c r="K238" s="37">
        <f t="shared" si="53"/>
        <v>0</v>
      </c>
      <c r="L238" s="37">
        <v>0</v>
      </c>
      <c r="M238" s="37">
        <v>0</v>
      </c>
      <c r="N238" s="37">
        <v>0</v>
      </c>
      <c r="O238" s="37">
        <v>0</v>
      </c>
    </row>
    <row r="239" spans="1:15" s="34" customFormat="1" ht="12.75" outlineLevel="2">
      <c r="A239" s="34" t="s">
        <v>78</v>
      </c>
      <c r="B239" s="34" t="s">
        <v>37</v>
      </c>
      <c r="C239" s="34" t="s">
        <v>33</v>
      </c>
      <c r="D239" s="35">
        <f t="shared" si="51"/>
        <v>0</v>
      </c>
      <c r="E239" s="35">
        <f t="shared" si="52"/>
        <v>0</v>
      </c>
      <c r="F239" s="35">
        <v>0</v>
      </c>
      <c r="G239" s="35">
        <v>0</v>
      </c>
      <c r="H239" s="35">
        <v>0</v>
      </c>
      <c r="I239" s="35">
        <v>0</v>
      </c>
      <c r="J239" s="35">
        <f t="shared" si="53"/>
        <v>0</v>
      </c>
      <c r="K239" s="35">
        <f t="shared" si="53"/>
        <v>0</v>
      </c>
      <c r="L239" s="35">
        <v>0</v>
      </c>
      <c r="M239" s="35">
        <v>0</v>
      </c>
      <c r="N239" s="35">
        <v>0</v>
      </c>
      <c r="O239" s="35">
        <v>0</v>
      </c>
    </row>
    <row r="240" spans="1:15" s="34" customFormat="1" ht="12.75" outlineLevel="2">
      <c r="A240" s="36" t="s">
        <v>78</v>
      </c>
      <c r="B240" s="36" t="s">
        <v>38</v>
      </c>
      <c r="C240" s="36" t="s">
        <v>33</v>
      </c>
      <c r="D240" s="37">
        <f t="shared" si="51"/>
        <v>0</v>
      </c>
      <c r="E240" s="37">
        <f t="shared" si="52"/>
        <v>0</v>
      </c>
      <c r="F240" s="37">
        <v>0</v>
      </c>
      <c r="G240" s="37">
        <v>0</v>
      </c>
      <c r="H240" s="37">
        <v>0</v>
      </c>
      <c r="I240" s="37">
        <v>0</v>
      </c>
      <c r="J240" s="37">
        <f t="shared" si="53"/>
        <v>0</v>
      </c>
      <c r="K240" s="37">
        <f t="shared" si="53"/>
        <v>0</v>
      </c>
      <c r="L240" s="37">
        <v>0</v>
      </c>
      <c r="M240" s="37">
        <v>0</v>
      </c>
      <c r="N240" s="37">
        <v>0</v>
      </c>
      <c r="O240" s="37">
        <v>0</v>
      </c>
    </row>
    <row r="241" spans="1:15" s="34" customFormat="1" ht="12.75" outlineLevel="2">
      <c r="A241" s="34" t="s">
        <v>78</v>
      </c>
      <c r="B241" s="34" t="s">
        <v>39</v>
      </c>
      <c r="C241" s="34" t="s">
        <v>33</v>
      </c>
      <c r="D241" s="35">
        <f t="shared" si="51"/>
        <v>0</v>
      </c>
      <c r="E241" s="35">
        <f t="shared" si="52"/>
        <v>0</v>
      </c>
      <c r="F241" s="35">
        <v>0</v>
      </c>
      <c r="G241" s="35">
        <v>0</v>
      </c>
      <c r="H241" s="35">
        <v>0</v>
      </c>
      <c r="I241" s="35">
        <v>0</v>
      </c>
      <c r="J241" s="35">
        <f t="shared" si="53"/>
        <v>0</v>
      </c>
      <c r="K241" s="35">
        <f t="shared" si="53"/>
        <v>0</v>
      </c>
      <c r="L241" s="35">
        <v>0</v>
      </c>
      <c r="M241" s="35">
        <v>0</v>
      </c>
      <c r="N241" s="35">
        <v>0</v>
      </c>
      <c r="O241" s="35">
        <v>0</v>
      </c>
    </row>
    <row r="242" spans="1:15" s="34" customFormat="1" ht="12.75" outlineLevel="2">
      <c r="A242" s="36" t="s">
        <v>78</v>
      </c>
      <c r="B242" s="36" t="s">
        <v>40</v>
      </c>
      <c r="C242" s="36" t="s">
        <v>33</v>
      </c>
      <c r="D242" s="37">
        <f t="shared" si="51"/>
        <v>0</v>
      </c>
      <c r="E242" s="37">
        <f t="shared" si="52"/>
        <v>0</v>
      </c>
      <c r="F242" s="37">
        <v>0</v>
      </c>
      <c r="G242" s="37">
        <v>0</v>
      </c>
      <c r="H242" s="37">
        <v>0</v>
      </c>
      <c r="I242" s="37">
        <v>0</v>
      </c>
      <c r="J242" s="37">
        <f t="shared" si="53"/>
        <v>0</v>
      </c>
      <c r="K242" s="37">
        <f t="shared" si="53"/>
        <v>0</v>
      </c>
      <c r="L242" s="37">
        <v>0</v>
      </c>
      <c r="M242" s="37">
        <v>0</v>
      </c>
      <c r="N242" s="37">
        <v>0</v>
      </c>
      <c r="O242" s="37">
        <v>0</v>
      </c>
    </row>
    <row r="243" spans="1:15" s="34" customFormat="1" ht="12.75" outlineLevel="2">
      <c r="A243" s="34" t="s">
        <v>78</v>
      </c>
      <c r="B243" s="34" t="s">
        <v>41</v>
      </c>
      <c r="C243" s="34" t="s">
        <v>33</v>
      </c>
      <c r="D243" s="35">
        <f t="shared" si="51"/>
        <v>0</v>
      </c>
      <c r="E243" s="35">
        <f t="shared" si="52"/>
        <v>0</v>
      </c>
      <c r="F243" s="35">
        <v>0</v>
      </c>
      <c r="G243" s="35">
        <v>0</v>
      </c>
      <c r="H243" s="35">
        <v>0</v>
      </c>
      <c r="I243" s="35">
        <v>0</v>
      </c>
      <c r="J243" s="35">
        <f t="shared" si="53"/>
        <v>0</v>
      </c>
      <c r="K243" s="35">
        <f t="shared" si="53"/>
        <v>0</v>
      </c>
      <c r="L243" s="35">
        <v>0</v>
      </c>
      <c r="M243" s="35">
        <v>0</v>
      </c>
      <c r="N243" s="35">
        <v>0</v>
      </c>
      <c r="O243" s="35">
        <v>0</v>
      </c>
    </row>
    <row r="244" spans="1:15" s="34" customFormat="1" ht="12.75" outlineLevel="2">
      <c r="A244" s="36" t="s">
        <v>78</v>
      </c>
      <c r="B244" s="36" t="s">
        <v>42</v>
      </c>
      <c r="C244" s="36" t="s">
        <v>33</v>
      </c>
      <c r="D244" s="37">
        <f t="shared" si="51"/>
        <v>0</v>
      </c>
      <c r="E244" s="37">
        <f t="shared" si="52"/>
        <v>0</v>
      </c>
      <c r="F244" s="37">
        <v>0</v>
      </c>
      <c r="G244" s="37">
        <v>0</v>
      </c>
      <c r="H244" s="37">
        <v>0</v>
      </c>
      <c r="I244" s="37">
        <v>0</v>
      </c>
      <c r="J244" s="37">
        <f t="shared" si="53"/>
        <v>0</v>
      </c>
      <c r="K244" s="37">
        <f t="shared" si="53"/>
        <v>0</v>
      </c>
      <c r="L244" s="37">
        <v>0</v>
      </c>
      <c r="M244" s="37">
        <v>0</v>
      </c>
      <c r="N244" s="37">
        <v>0</v>
      </c>
      <c r="O244" s="37">
        <v>0</v>
      </c>
    </row>
    <row r="245" spans="1:15" s="34" customFormat="1" ht="12.75" outlineLevel="2">
      <c r="A245" s="34" t="s">
        <v>78</v>
      </c>
      <c r="B245" s="34" t="s">
        <v>43</v>
      </c>
      <c r="C245" s="34" t="s">
        <v>33</v>
      </c>
      <c r="D245" s="35">
        <v>0</v>
      </c>
      <c r="E245" s="35">
        <v>0</v>
      </c>
      <c r="F245" s="35">
        <v>0</v>
      </c>
      <c r="G245" s="35">
        <v>0</v>
      </c>
      <c r="H245" s="35">
        <v>0</v>
      </c>
      <c r="I245" s="35">
        <v>0</v>
      </c>
      <c r="J245" s="35">
        <v>0</v>
      </c>
      <c r="K245" s="35">
        <v>0</v>
      </c>
      <c r="L245" s="35">
        <v>0</v>
      </c>
      <c r="M245" s="35">
        <v>0</v>
      </c>
      <c r="N245" s="35">
        <v>0</v>
      </c>
      <c r="O245" s="35">
        <v>0</v>
      </c>
    </row>
    <row r="246" spans="1:15" s="34" customFormat="1" ht="12.75" outlineLevel="2">
      <c r="A246" s="36" t="s">
        <v>78</v>
      </c>
      <c r="B246" s="36" t="s">
        <v>44</v>
      </c>
      <c r="C246" s="36" t="s">
        <v>33</v>
      </c>
      <c r="D246" s="37">
        <v>0</v>
      </c>
      <c r="E246" s="37">
        <v>0</v>
      </c>
      <c r="F246" s="37">
        <v>0</v>
      </c>
      <c r="G246" s="37">
        <v>0</v>
      </c>
      <c r="H246" s="37">
        <v>0</v>
      </c>
      <c r="I246" s="37">
        <v>0</v>
      </c>
      <c r="J246" s="37">
        <v>0</v>
      </c>
      <c r="K246" s="37">
        <v>0</v>
      </c>
      <c r="L246" s="37">
        <v>0</v>
      </c>
      <c r="M246" s="37">
        <v>0</v>
      </c>
      <c r="N246" s="37">
        <v>0</v>
      </c>
      <c r="O246" s="37">
        <v>0</v>
      </c>
    </row>
    <row r="247" spans="1:15" s="34" customFormat="1" ht="12.75" outlineLevel="1">
      <c r="A247" s="39" t="s">
        <v>79</v>
      </c>
      <c r="B247" s="36"/>
      <c r="C247" s="36"/>
      <c r="D247" s="37">
        <f>SUBTOTAL(9,D235:D246)</f>
        <v>1605</v>
      </c>
      <c r="E247" s="37">
        <f>SUBTOTAL(9,E235:E246)</f>
        <v>470680</v>
      </c>
      <c r="F247" s="37">
        <f>SUBTOTAL(9,F235:F246)</f>
        <v>1064</v>
      </c>
      <c r="G247" s="37">
        <f>SUBTOTAL(9,G235:G246)</f>
        <v>319200</v>
      </c>
      <c r="H247" s="37">
        <f>SUBTOTAL(9,H235:H246)</f>
        <v>541</v>
      </c>
      <c r="I247" s="37">
        <f>SUBTOTAL(9,I235:I246)</f>
        <v>151480</v>
      </c>
      <c r="J247" s="37">
        <f>SUBTOTAL(9,J235:J246)</f>
        <v>0</v>
      </c>
      <c r="K247" s="37">
        <f>SUBTOTAL(9,K235:K246)</f>
        <v>0</v>
      </c>
      <c r="L247" s="37">
        <f>SUBTOTAL(9,L235:L246)</f>
        <v>0</v>
      </c>
      <c r="M247" s="37">
        <f>SUBTOTAL(9,M235:M246)</f>
        <v>0</v>
      </c>
      <c r="N247" s="37">
        <f>SUBTOTAL(9,N235:N246)</f>
        <v>0</v>
      </c>
      <c r="O247" s="37">
        <f>SUBTOTAL(9,O235:O246)</f>
        <v>0</v>
      </c>
    </row>
    <row r="248" spans="1:15" s="34" customFormat="1" ht="12.75" outlineLevel="2">
      <c r="A248" s="34" t="s">
        <v>80</v>
      </c>
      <c r="B248" s="34" t="s">
        <v>32</v>
      </c>
      <c r="C248" s="34" t="s">
        <v>33</v>
      </c>
      <c r="D248" s="35">
        <f aca="true" t="shared" si="54" ref="D248:D257">+F248++H248</f>
        <v>4812</v>
      </c>
      <c r="E248" s="35">
        <f aca="true" t="shared" si="55" ref="E248:E258">+G248+I248</f>
        <v>2165400</v>
      </c>
      <c r="F248" s="35">
        <v>3457</v>
      </c>
      <c r="G248" s="35">
        <v>1555650</v>
      </c>
      <c r="H248" s="35">
        <v>1355</v>
      </c>
      <c r="I248" s="35">
        <v>609750</v>
      </c>
      <c r="J248" s="35">
        <f aca="true" t="shared" si="56" ref="J248:K257">+L248+N248</f>
        <v>6676</v>
      </c>
      <c r="K248" s="35">
        <f t="shared" si="56"/>
        <v>610855</v>
      </c>
      <c r="L248" s="35">
        <v>4673</v>
      </c>
      <c r="M248" s="35">
        <v>420570</v>
      </c>
      <c r="N248" s="35">
        <v>2003</v>
      </c>
      <c r="O248" s="35">
        <v>190285</v>
      </c>
    </row>
    <row r="249" spans="1:15" s="34" customFormat="1" ht="12.75" outlineLevel="2">
      <c r="A249" s="36" t="s">
        <v>80</v>
      </c>
      <c r="B249" s="36" t="s">
        <v>34</v>
      </c>
      <c r="C249" s="36" t="s">
        <v>33</v>
      </c>
      <c r="D249" s="37">
        <f t="shared" si="54"/>
        <v>4692</v>
      </c>
      <c r="E249" s="37">
        <f t="shared" si="55"/>
        <v>2111400</v>
      </c>
      <c r="F249" s="37">
        <v>3230</v>
      </c>
      <c r="G249" s="37">
        <v>1453500</v>
      </c>
      <c r="H249" s="37">
        <v>1462</v>
      </c>
      <c r="I249" s="37">
        <v>657900</v>
      </c>
      <c r="J249" s="37">
        <f t="shared" si="56"/>
        <v>6843</v>
      </c>
      <c r="K249" s="37">
        <f t="shared" si="56"/>
        <v>626135</v>
      </c>
      <c r="L249" s="37">
        <v>4790</v>
      </c>
      <c r="M249" s="37">
        <v>431109</v>
      </c>
      <c r="N249" s="37">
        <v>2053</v>
      </c>
      <c r="O249" s="37">
        <v>195026</v>
      </c>
    </row>
    <row r="250" spans="1:15" s="34" customFormat="1" ht="12.75" outlineLevel="2">
      <c r="A250" s="34" t="s">
        <v>80</v>
      </c>
      <c r="B250" s="34" t="s">
        <v>35</v>
      </c>
      <c r="C250" s="34" t="s">
        <v>33</v>
      </c>
      <c r="D250" s="35">
        <f t="shared" si="54"/>
        <v>4410</v>
      </c>
      <c r="E250" s="35">
        <f t="shared" si="55"/>
        <v>1984500</v>
      </c>
      <c r="F250" s="35">
        <v>3234</v>
      </c>
      <c r="G250" s="35">
        <v>1455300</v>
      </c>
      <c r="H250" s="35">
        <v>1176</v>
      </c>
      <c r="I250" s="35">
        <v>529200</v>
      </c>
      <c r="J250" s="35">
        <f t="shared" si="56"/>
        <v>6529</v>
      </c>
      <c r="K250" s="35">
        <f t="shared" si="56"/>
        <v>597404</v>
      </c>
      <c r="L250" s="35">
        <v>4570</v>
      </c>
      <c r="M250" s="35">
        <v>411327</v>
      </c>
      <c r="N250" s="35">
        <v>1959</v>
      </c>
      <c r="O250" s="35">
        <v>186077</v>
      </c>
    </row>
    <row r="251" spans="1:15" s="34" customFormat="1" ht="12.75" outlineLevel="2">
      <c r="A251" s="36" t="s">
        <v>80</v>
      </c>
      <c r="B251" s="36" t="s">
        <v>36</v>
      </c>
      <c r="C251" s="36" t="s">
        <v>33</v>
      </c>
      <c r="D251" s="37">
        <f t="shared" si="54"/>
        <v>4664</v>
      </c>
      <c r="E251" s="37">
        <f t="shared" si="55"/>
        <v>2098800</v>
      </c>
      <c r="F251" s="37">
        <v>3307</v>
      </c>
      <c r="G251" s="37">
        <v>1488150</v>
      </c>
      <c r="H251" s="37">
        <v>1357</v>
      </c>
      <c r="I251" s="37">
        <v>610650</v>
      </c>
      <c r="J251" s="37">
        <f t="shared" si="56"/>
        <v>6335</v>
      </c>
      <c r="K251" s="37">
        <f t="shared" si="56"/>
        <v>579650</v>
      </c>
      <c r="L251" s="37">
        <v>4435</v>
      </c>
      <c r="M251" s="37">
        <v>399150</v>
      </c>
      <c r="N251" s="37">
        <v>1900</v>
      </c>
      <c r="O251" s="37">
        <v>180500</v>
      </c>
    </row>
    <row r="252" spans="1:15" s="34" customFormat="1" ht="12.75" outlineLevel="2">
      <c r="A252" s="34" t="s">
        <v>80</v>
      </c>
      <c r="B252" s="34" t="s">
        <v>37</v>
      </c>
      <c r="C252" s="34" t="s">
        <v>33</v>
      </c>
      <c r="D252" s="35">
        <f t="shared" si="54"/>
        <v>3882</v>
      </c>
      <c r="E252" s="35">
        <f t="shared" si="55"/>
        <v>1746900</v>
      </c>
      <c r="F252" s="35">
        <v>3003</v>
      </c>
      <c r="G252" s="35">
        <v>1351350</v>
      </c>
      <c r="H252" s="35">
        <v>879</v>
      </c>
      <c r="I252" s="35">
        <v>395550</v>
      </c>
      <c r="J252" s="35">
        <f t="shared" si="56"/>
        <v>4857</v>
      </c>
      <c r="K252" s="35">
        <f t="shared" si="56"/>
        <v>444416</v>
      </c>
      <c r="L252" s="35">
        <v>3400</v>
      </c>
      <c r="M252" s="35">
        <v>305991</v>
      </c>
      <c r="N252" s="35">
        <v>1457</v>
      </c>
      <c r="O252" s="35">
        <v>138425</v>
      </c>
    </row>
    <row r="253" spans="1:15" s="34" customFormat="1" ht="12.75" outlineLevel="2">
      <c r="A253" s="36" t="s">
        <v>80</v>
      </c>
      <c r="B253" s="36" t="s">
        <v>38</v>
      </c>
      <c r="C253" s="36" t="s">
        <v>33</v>
      </c>
      <c r="D253" s="37">
        <f t="shared" si="54"/>
        <v>2923</v>
      </c>
      <c r="E253" s="37">
        <f t="shared" si="55"/>
        <v>1315350</v>
      </c>
      <c r="F253" s="37">
        <v>2144</v>
      </c>
      <c r="G253" s="37">
        <v>964800</v>
      </c>
      <c r="H253" s="37">
        <v>779</v>
      </c>
      <c r="I253" s="37">
        <v>350550</v>
      </c>
      <c r="J253" s="37">
        <f t="shared" si="56"/>
        <v>0</v>
      </c>
      <c r="K253" s="37">
        <f t="shared" si="56"/>
        <v>0</v>
      </c>
      <c r="L253" s="37">
        <v>0</v>
      </c>
      <c r="M253" s="37">
        <v>0</v>
      </c>
      <c r="N253" s="37">
        <v>0</v>
      </c>
      <c r="O253" s="37">
        <v>0</v>
      </c>
    </row>
    <row r="254" spans="1:15" s="34" customFormat="1" ht="12.75" outlineLevel="2">
      <c r="A254" s="34" t="s">
        <v>80</v>
      </c>
      <c r="B254" s="34" t="s">
        <v>39</v>
      </c>
      <c r="C254" s="34" t="s">
        <v>33</v>
      </c>
      <c r="D254" s="35">
        <f t="shared" si="54"/>
        <v>4479</v>
      </c>
      <c r="E254" s="35">
        <f t="shared" si="55"/>
        <v>2015550</v>
      </c>
      <c r="F254" s="35">
        <v>3424</v>
      </c>
      <c r="G254" s="35">
        <v>1540800</v>
      </c>
      <c r="H254" s="35">
        <v>1055</v>
      </c>
      <c r="I254" s="35">
        <v>474750</v>
      </c>
      <c r="J254" s="35">
        <f t="shared" si="56"/>
        <v>0</v>
      </c>
      <c r="K254" s="35">
        <f t="shared" si="56"/>
        <v>0</v>
      </c>
      <c r="L254" s="35">
        <v>0</v>
      </c>
      <c r="M254" s="35">
        <v>0</v>
      </c>
      <c r="N254" s="35">
        <v>0</v>
      </c>
      <c r="O254" s="35">
        <v>0</v>
      </c>
    </row>
    <row r="255" spans="1:15" s="34" customFormat="1" ht="12.75" outlineLevel="2">
      <c r="A255" s="36" t="s">
        <v>80</v>
      </c>
      <c r="B255" s="36" t="s">
        <v>40</v>
      </c>
      <c r="C255" s="36" t="s">
        <v>33</v>
      </c>
      <c r="D255" s="37">
        <f t="shared" si="54"/>
        <v>4330</v>
      </c>
      <c r="E255" s="37">
        <f t="shared" si="55"/>
        <v>1948500</v>
      </c>
      <c r="F255" s="37">
        <v>3263</v>
      </c>
      <c r="G255" s="37">
        <v>1468350</v>
      </c>
      <c r="H255" s="37">
        <v>1067</v>
      </c>
      <c r="I255" s="37">
        <v>480150</v>
      </c>
      <c r="J255" s="37">
        <f t="shared" si="56"/>
        <v>0</v>
      </c>
      <c r="K255" s="37">
        <f t="shared" si="56"/>
        <v>0</v>
      </c>
      <c r="L255" s="37">
        <v>0</v>
      </c>
      <c r="M255" s="37">
        <v>0</v>
      </c>
      <c r="N255" s="37">
        <v>0</v>
      </c>
      <c r="O255" s="37">
        <v>0</v>
      </c>
    </row>
    <row r="256" spans="1:15" s="34" customFormat="1" ht="12.75" outlineLevel="2">
      <c r="A256" s="34" t="s">
        <v>80</v>
      </c>
      <c r="B256" s="34" t="s">
        <v>41</v>
      </c>
      <c r="C256" s="34" t="s">
        <v>33</v>
      </c>
      <c r="D256" s="35">
        <f t="shared" si="54"/>
        <v>0</v>
      </c>
      <c r="E256" s="35">
        <f t="shared" si="55"/>
        <v>0</v>
      </c>
      <c r="F256" s="35">
        <v>0</v>
      </c>
      <c r="G256" s="35">
        <v>0</v>
      </c>
      <c r="H256" s="35">
        <v>0</v>
      </c>
      <c r="I256" s="35">
        <v>0</v>
      </c>
      <c r="J256" s="35">
        <f t="shared" si="56"/>
        <v>0</v>
      </c>
      <c r="K256" s="35">
        <f t="shared" si="56"/>
        <v>0</v>
      </c>
      <c r="L256" s="35">
        <v>0</v>
      </c>
      <c r="M256" s="35">
        <v>0</v>
      </c>
      <c r="N256" s="35">
        <v>0</v>
      </c>
      <c r="O256" s="35">
        <v>0</v>
      </c>
    </row>
    <row r="257" spans="1:15" s="34" customFormat="1" ht="12.75" outlineLevel="2">
      <c r="A257" s="36" t="s">
        <v>80</v>
      </c>
      <c r="B257" s="36" t="s">
        <v>42</v>
      </c>
      <c r="C257" s="36" t="s">
        <v>33</v>
      </c>
      <c r="D257" s="37">
        <f t="shared" si="54"/>
        <v>4289</v>
      </c>
      <c r="E257" s="37">
        <f t="shared" si="55"/>
        <v>1930050</v>
      </c>
      <c r="F257" s="37">
        <v>3574</v>
      </c>
      <c r="G257" s="37">
        <v>1608300</v>
      </c>
      <c r="H257" s="37">
        <v>715</v>
      </c>
      <c r="I257" s="37">
        <v>321750</v>
      </c>
      <c r="J257" s="37">
        <f t="shared" si="56"/>
        <v>0</v>
      </c>
      <c r="K257" s="37">
        <f t="shared" si="56"/>
        <v>0</v>
      </c>
      <c r="L257" s="37">
        <v>0</v>
      </c>
      <c r="M257" s="37">
        <v>0</v>
      </c>
      <c r="N257" s="37">
        <v>0</v>
      </c>
      <c r="O257" s="37">
        <v>0</v>
      </c>
    </row>
    <row r="258" spans="1:15" s="34" customFormat="1" ht="12.75" outlineLevel="2">
      <c r="A258" s="34" t="s">
        <v>80</v>
      </c>
      <c r="B258" s="34" t="s">
        <v>43</v>
      </c>
      <c r="C258" s="34" t="s">
        <v>33</v>
      </c>
      <c r="D258" s="35">
        <v>4316</v>
      </c>
      <c r="E258" s="35">
        <f t="shared" si="55"/>
        <v>1855702</v>
      </c>
      <c r="F258" s="35">
        <v>3259</v>
      </c>
      <c r="G258" s="35">
        <v>1473068</v>
      </c>
      <c r="H258" s="35">
        <v>1057</v>
      </c>
      <c r="I258" s="35">
        <v>382634</v>
      </c>
      <c r="J258" s="35">
        <v>0</v>
      </c>
      <c r="K258" s="35">
        <v>0</v>
      </c>
      <c r="L258" s="35">
        <v>0</v>
      </c>
      <c r="M258" s="35">
        <v>0</v>
      </c>
      <c r="N258" s="35">
        <v>0</v>
      </c>
      <c r="O258" s="35">
        <v>0</v>
      </c>
    </row>
    <row r="259" spans="1:15" s="34" customFormat="1" ht="12.75" outlineLevel="2">
      <c r="A259" s="36" t="s">
        <v>80</v>
      </c>
      <c r="B259" s="36" t="s">
        <v>44</v>
      </c>
      <c r="C259" s="36" t="s">
        <v>33</v>
      </c>
      <c r="D259" s="37">
        <v>4871</v>
      </c>
      <c r="E259" s="37">
        <v>2145046</v>
      </c>
      <c r="F259" s="37">
        <v>3822</v>
      </c>
      <c r="G259" s="37">
        <v>1727544</v>
      </c>
      <c r="H259" s="37">
        <v>1049</v>
      </c>
      <c r="I259" s="37">
        <v>417502</v>
      </c>
      <c r="J259" s="37">
        <v>0</v>
      </c>
      <c r="K259" s="37">
        <v>0</v>
      </c>
      <c r="L259" s="37"/>
      <c r="M259" s="37"/>
      <c r="N259" s="37"/>
      <c r="O259" s="37"/>
    </row>
    <row r="260" spans="1:15" s="34" customFormat="1" ht="12.75" outlineLevel="1">
      <c r="A260" s="39" t="s">
        <v>81</v>
      </c>
      <c r="B260" s="36"/>
      <c r="C260" s="36"/>
      <c r="D260" s="37">
        <f>SUBTOTAL(9,D248:D259)</f>
        <v>47668</v>
      </c>
      <c r="E260" s="37">
        <f>SUBTOTAL(9,E248:E259)</f>
        <v>21317198</v>
      </c>
      <c r="F260" s="37">
        <f>SUBTOTAL(9,F248:F259)</f>
        <v>35717</v>
      </c>
      <c r="G260" s="37">
        <f>SUBTOTAL(9,G248:G259)</f>
        <v>16086812</v>
      </c>
      <c r="H260" s="37">
        <f>SUBTOTAL(9,H248:H259)</f>
        <v>11951</v>
      </c>
      <c r="I260" s="37">
        <f>SUBTOTAL(9,I248:I259)</f>
        <v>5230386</v>
      </c>
      <c r="J260" s="37">
        <f>SUBTOTAL(9,J248:J259)</f>
        <v>31240</v>
      </c>
      <c r="K260" s="37">
        <f>SUBTOTAL(9,K248:K259)</f>
        <v>2858460</v>
      </c>
      <c r="L260" s="37">
        <f>SUBTOTAL(9,L248:L259)</f>
        <v>21868</v>
      </c>
      <c r="M260" s="37">
        <f>SUBTOTAL(9,M248:M259)</f>
        <v>1968147</v>
      </c>
      <c r="N260" s="37">
        <f>SUBTOTAL(9,N248:N259)</f>
        <v>9372</v>
      </c>
      <c r="O260" s="37">
        <f>SUBTOTAL(9,O248:O259)</f>
        <v>890313</v>
      </c>
    </row>
    <row r="261" spans="1:15" s="34" customFormat="1" ht="12.75" outlineLevel="2">
      <c r="A261" s="34" t="s">
        <v>82</v>
      </c>
      <c r="B261" s="34" t="s">
        <v>32</v>
      </c>
      <c r="C261" s="34" t="s">
        <v>33</v>
      </c>
      <c r="D261" s="35">
        <f aca="true" t="shared" si="57" ref="D261:D270">+F261++H261</f>
        <v>732</v>
      </c>
      <c r="E261" s="35">
        <f aca="true" t="shared" si="58" ref="E261:E270">+G261+I261</f>
        <v>307620</v>
      </c>
      <c r="F261" s="35">
        <v>491</v>
      </c>
      <c r="G261" s="35">
        <v>216040</v>
      </c>
      <c r="H261" s="35">
        <v>241</v>
      </c>
      <c r="I261" s="35">
        <v>91580</v>
      </c>
      <c r="J261" s="35">
        <f aca="true" t="shared" si="59" ref="J261:K270">+L261+N261</f>
        <v>231</v>
      </c>
      <c r="K261" s="35">
        <f t="shared" si="59"/>
        <v>21380</v>
      </c>
      <c r="L261" s="35">
        <v>118</v>
      </c>
      <c r="M261" s="35">
        <v>11210</v>
      </c>
      <c r="N261" s="35">
        <v>113</v>
      </c>
      <c r="O261" s="35">
        <v>10170</v>
      </c>
    </row>
    <row r="262" spans="1:15" s="34" customFormat="1" ht="12.75" outlineLevel="2">
      <c r="A262" s="36" t="s">
        <v>82</v>
      </c>
      <c r="B262" s="36" t="s">
        <v>34</v>
      </c>
      <c r="C262" s="36" t="s">
        <v>33</v>
      </c>
      <c r="D262" s="37">
        <f t="shared" si="57"/>
        <v>652</v>
      </c>
      <c r="E262" s="37">
        <f t="shared" si="58"/>
        <v>267740</v>
      </c>
      <c r="F262" s="37">
        <v>333</v>
      </c>
      <c r="G262" s="37">
        <v>146520</v>
      </c>
      <c r="H262" s="37">
        <v>319</v>
      </c>
      <c r="I262" s="37">
        <v>121220</v>
      </c>
      <c r="J262" s="37">
        <f t="shared" si="59"/>
        <v>147</v>
      </c>
      <c r="K262" s="37">
        <f t="shared" si="59"/>
        <v>13535</v>
      </c>
      <c r="L262" s="37">
        <v>61</v>
      </c>
      <c r="M262" s="37">
        <v>5795</v>
      </c>
      <c r="N262" s="37">
        <v>86</v>
      </c>
      <c r="O262" s="37">
        <v>7740</v>
      </c>
    </row>
    <row r="263" spans="1:15" s="34" customFormat="1" ht="12.75" outlineLevel="2">
      <c r="A263" s="34" t="s">
        <v>82</v>
      </c>
      <c r="B263" s="34" t="s">
        <v>35</v>
      </c>
      <c r="C263" s="34" t="s">
        <v>33</v>
      </c>
      <c r="D263" s="35">
        <f t="shared" si="57"/>
        <v>726</v>
      </c>
      <c r="E263" s="35">
        <f t="shared" si="58"/>
        <v>295500</v>
      </c>
      <c r="F263" s="35">
        <v>327</v>
      </c>
      <c r="G263" s="35">
        <v>143880</v>
      </c>
      <c r="H263" s="35">
        <v>399</v>
      </c>
      <c r="I263" s="35">
        <v>151620</v>
      </c>
      <c r="J263" s="35">
        <f t="shared" si="59"/>
        <v>123</v>
      </c>
      <c r="K263" s="35">
        <f t="shared" si="59"/>
        <v>11350</v>
      </c>
      <c r="L263" s="35">
        <v>56</v>
      </c>
      <c r="M263" s="35">
        <v>5320</v>
      </c>
      <c r="N263" s="35">
        <v>67</v>
      </c>
      <c r="O263" s="35">
        <v>6030</v>
      </c>
    </row>
    <row r="264" spans="1:15" s="34" customFormat="1" ht="12.75" outlineLevel="2">
      <c r="A264" s="36" t="s">
        <v>82</v>
      </c>
      <c r="B264" s="36" t="s">
        <v>36</v>
      </c>
      <c r="C264" s="36" t="s">
        <v>33</v>
      </c>
      <c r="D264" s="37">
        <f t="shared" si="57"/>
        <v>729</v>
      </c>
      <c r="E264" s="37">
        <f t="shared" si="58"/>
        <v>294240</v>
      </c>
      <c r="F264" s="37">
        <v>287</v>
      </c>
      <c r="G264" s="37">
        <v>126280</v>
      </c>
      <c r="H264" s="37">
        <v>442</v>
      </c>
      <c r="I264" s="37">
        <v>167960</v>
      </c>
      <c r="J264" s="37">
        <f t="shared" si="59"/>
        <v>169</v>
      </c>
      <c r="K264" s="37">
        <f t="shared" si="59"/>
        <v>15645</v>
      </c>
      <c r="L264" s="37">
        <v>87</v>
      </c>
      <c r="M264" s="37">
        <v>8265</v>
      </c>
      <c r="N264" s="37">
        <v>82</v>
      </c>
      <c r="O264" s="37">
        <v>7380</v>
      </c>
    </row>
    <row r="265" spans="1:15" s="34" customFormat="1" ht="12.75" outlineLevel="2">
      <c r="A265" s="34" t="s">
        <v>82</v>
      </c>
      <c r="B265" s="34" t="s">
        <v>37</v>
      </c>
      <c r="C265" s="34" t="s">
        <v>33</v>
      </c>
      <c r="D265" s="35">
        <f t="shared" si="57"/>
        <v>856</v>
      </c>
      <c r="E265" s="35">
        <f t="shared" si="58"/>
        <v>347240</v>
      </c>
      <c r="F265" s="35">
        <v>366</v>
      </c>
      <c r="G265" s="35">
        <v>161040</v>
      </c>
      <c r="H265" s="35">
        <v>490</v>
      </c>
      <c r="I265" s="35">
        <v>186200</v>
      </c>
      <c r="J265" s="35">
        <f t="shared" si="59"/>
        <v>195</v>
      </c>
      <c r="K265" s="35">
        <f t="shared" si="59"/>
        <v>18025</v>
      </c>
      <c r="L265" s="35">
        <v>95</v>
      </c>
      <c r="M265" s="35">
        <v>9025</v>
      </c>
      <c r="N265" s="35">
        <v>100</v>
      </c>
      <c r="O265" s="35">
        <v>9000</v>
      </c>
    </row>
    <row r="266" spans="1:15" s="34" customFormat="1" ht="12.75" outlineLevel="2">
      <c r="A266" s="36" t="s">
        <v>82</v>
      </c>
      <c r="B266" s="36" t="s">
        <v>38</v>
      </c>
      <c r="C266" s="36" t="s">
        <v>33</v>
      </c>
      <c r="D266" s="37">
        <f t="shared" si="57"/>
        <v>802</v>
      </c>
      <c r="E266" s="37">
        <f t="shared" si="58"/>
        <v>331280</v>
      </c>
      <c r="F266" s="37">
        <v>442</v>
      </c>
      <c r="G266" s="37">
        <v>194480</v>
      </c>
      <c r="H266" s="37">
        <v>360</v>
      </c>
      <c r="I266" s="37">
        <v>136800</v>
      </c>
      <c r="J266" s="37">
        <f t="shared" si="59"/>
        <v>0</v>
      </c>
      <c r="K266" s="37">
        <f t="shared" si="59"/>
        <v>0</v>
      </c>
      <c r="L266" s="37">
        <v>0</v>
      </c>
      <c r="M266" s="37">
        <v>0</v>
      </c>
      <c r="N266" s="37">
        <v>0</v>
      </c>
      <c r="O266" s="37">
        <v>0</v>
      </c>
    </row>
    <row r="267" spans="1:15" s="34" customFormat="1" ht="12.75" outlineLevel="2">
      <c r="A267" s="34" t="s">
        <v>82</v>
      </c>
      <c r="B267" s="34" t="s">
        <v>39</v>
      </c>
      <c r="C267" s="34" t="s">
        <v>33</v>
      </c>
      <c r="D267" s="35">
        <f t="shared" si="57"/>
        <v>836</v>
      </c>
      <c r="E267" s="35">
        <f t="shared" si="58"/>
        <v>344380</v>
      </c>
      <c r="F267" s="35">
        <v>445</v>
      </c>
      <c r="G267" s="35">
        <v>195800</v>
      </c>
      <c r="H267" s="35">
        <v>391</v>
      </c>
      <c r="I267" s="35">
        <v>148580</v>
      </c>
      <c r="J267" s="35">
        <f t="shared" si="59"/>
        <v>0</v>
      </c>
      <c r="K267" s="35">
        <f t="shared" si="59"/>
        <v>0</v>
      </c>
      <c r="L267" s="35">
        <v>0</v>
      </c>
      <c r="M267" s="35">
        <v>0</v>
      </c>
      <c r="N267" s="35">
        <v>0</v>
      </c>
      <c r="O267" s="35">
        <v>0</v>
      </c>
    </row>
    <row r="268" spans="1:15" s="34" customFormat="1" ht="12.75" outlineLevel="2">
      <c r="A268" s="36" t="s">
        <v>82</v>
      </c>
      <c r="B268" s="36" t="s">
        <v>40</v>
      </c>
      <c r="C268" s="36" t="s">
        <v>33</v>
      </c>
      <c r="D268" s="37">
        <f t="shared" si="57"/>
        <v>951</v>
      </c>
      <c r="E268" s="37">
        <f t="shared" si="58"/>
        <v>387360</v>
      </c>
      <c r="F268" s="37">
        <v>433</v>
      </c>
      <c r="G268" s="37">
        <v>190520</v>
      </c>
      <c r="H268" s="37">
        <v>518</v>
      </c>
      <c r="I268" s="37">
        <v>196840</v>
      </c>
      <c r="J268" s="37">
        <f t="shared" si="59"/>
        <v>0</v>
      </c>
      <c r="K268" s="37">
        <f t="shared" si="59"/>
        <v>0</v>
      </c>
      <c r="L268" s="37">
        <v>0</v>
      </c>
      <c r="M268" s="37">
        <v>0</v>
      </c>
      <c r="N268" s="37">
        <v>0</v>
      </c>
      <c r="O268" s="37">
        <v>0</v>
      </c>
    </row>
    <row r="269" spans="1:15" s="34" customFormat="1" ht="12.75" outlineLevel="2">
      <c r="A269" s="34" t="s">
        <v>82</v>
      </c>
      <c r="B269" s="34" t="s">
        <v>41</v>
      </c>
      <c r="C269" s="34" t="s">
        <v>33</v>
      </c>
      <c r="D269" s="35">
        <f t="shared" si="57"/>
        <v>827</v>
      </c>
      <c r="E269" s="35">
        <f t="shared" si="58"/>
        <v>340900</v>
      </c>
      <c r="F269" s="35">
        <v>444</v>
      </c>
      <c r="G269" s="35">
        <v>195360</v>
      </c>
      <c r="H269" s="35">
        <v>383</v>
      </c>
      <c r="I269" s="35">
        <v>145540</v>
      </c>
      <c r="J269" s="35">
        <f t="shared" si="59"/>
        <v>0</v>
      </c>
      <c r="K269" s="35">
        <f t="shared" si="59"/>
        <v>0</v>
      </c>
      <c r="L269" s="35">
        <v>0</v>
      </c>
      <c r="M269" s="35">
        <v>0</v>
      </c>
      <c r="N269" s="35">
        <v>0</v>
      </c>
      <c r="O269" s="35">
        <v>0</v>
      </c>
    </row>
    <row r="270" spans="1:15" s="34" customFormat="1" ht="12.75" outlineLevel="2">
      <c r="A270" s="36" t="s">
        <v>82</v>
      </c>
      <c r="B270" s="36" t="s">
        <v>42</v>
      </c>
      <c r="C270" s="36" t="s">
        <v>33</v>
      </c>
      <c r="D270" s="37">
        <f t="shared" si="57"/>
        <v>910</v>
      </c>
      <c r="E270" s="37">
        <f t="shared" si="58"/>
        <v>374120</v>
      </c>
      <c r="F270" s="37">
        <v>472</v>
      </c>
      <c r="G270" s="37">
        <v>207680</v>
      </c>
      <c r="H270" s="37">
        <v>438</v>
      </c>
      <c r="I270" s="37">
        <v>166440</v>
      </c>
      <c r="J270" s="37">
        <f t="shared" si="59"/>
        <v>0</v>
      </c>
      <c r="K270" s="37">
        <f t="shared" si="59"/>
        <v>0</v>
      </c>
      <c r="L270" s="37">
        <v>0</v>
      </c>
      <c r="M270" s="37">
        <v>0</v>
      </c>
      <c r="N270" s="37">
        <v>0</v>
      </c>
      <c r="O270" s="37">
        <v>0</v>
      </c>
    </row>
    <row r="271" spans="1:15" s="34" customFormat="1" ht="12.75" outlineLevel="2">
      <c r="A271" s="34" t="s">
        <v>82</v>
      </c>
      <c r="B271" s="34" t="s">
        <v>43</v>
      </c>
      <c r="C271" s="34" t="s">
        <v>33</v>
      </c>
      <c r="D271" s="35">
        <v>874</v>
      </c>
      <c r="E271" s="35">
        <v>377300</v>
      </c>
      <c r="F271" s="35">
        <v>474</v>
      </c>
      <c r="G271" s="35">
        <v>213300</v>
      </c>
      <c r="H271" s="35">
        <v>400</v>
      </c>
      <c r="I271" s="35">
        <v>164000</v>
      </c>
      <c r="J271" s="35">
        <v>0</v>
      </c>
      <c r="K271" s="35">
        <v>0</v>
      </c>
      <c r="L271" s="35">
        <v>0</v>
      </c>
      <c r="M271" s="35">
        <v>0</v>
      </c>
      <c r="N271" s="35">
        <v>0</v>
      </c>
      <c r="O271" s="35">
        <v>0</v>
      </c>
    </row>
    <row r="272" spans="1:15" s="34" customFormat="1" ht="12.75" outlineLevel="2">
      <c r="A272" s="36" t="s">
        <v>82</v>
      </c>
      <c r="B272" s="36" t="s">
        <v>44</v>
      </c>
      <c r="C272" s="36" t="s">
        <v>33</v>
      </c>
      <c r="D272" s="37">
        <v>892</v>
      </c>
      <c r="E272" s="37">
        <v>423150</v>
      </c>
      <c r="F272" s="37">
        <v>435</v>
      </c>
      <c r="G272" s="37">
        <v>217500</v>
      </c>
      <c r="H272" s="37">
        <v>457</v>
      </c>
      <c r="I272" s="37">
        <v>205650</v>
      </c>
      <c r="J272" s="37">
        <v>0</v>
      </c>
      <c r="K272" s="37">
        <v>0</v>
      </c>
      <c r="L272" s="37"/>
      <c r="M272" s="37"/>
      <c r="N272" s="37"/>
      <c r="O272" s="37"/>
    </row>
    <row r="273" spans="1:15" s="34" customFormat="1" ht="12.75" outlineLevel="1">
      <c r="A273" s="39" t="s">
        <v>83</v>
      </c>
      <c r="B273" s="36"/>
      <c r="C273" s="36"/>
      <c r="D273" s="37">
        <f>SUBTOTAL(9,D261:D272)</f>
        <v>9787</v>
      </c>
      <c r="E273" s="37">
        <f>SUBTOTAL(9,E261:E272)</f>
        <v>4090830</v>
      </c>
      <c r="F273" s="37">
        <f>SUBTOTAL(9,F261:F272)</f>
        <v>4949</v>
      </c>
      <c r="G273" s="37">
        <f>SUBTOTAL(9,G261:G272)</f>
        <v>2208400</v>
      </c>
      <c r="H273" s="37">
        <f>SUBTOTAL(9,H261:H272)</f>
        <v>4838</v>
      </c>
      <c r="I273" s="37">
        <f>SUBTOTAL(9,I261:I272)</f>
        <v>1882430</v>
      </c>
      <c r="J273" s="37">
        <f>SUBTOTAL(9,J261:J272)</f>
        <v>865</v>
      </c>
      <c r="K273" s="37">
        <f>SUBTOTAL(9,K261:K272)</f>
        <v>79935</v>
      </c>
      <c r="L273" s="37">
        <f>SUBTOTAL(9,L261:L272)</f>
        <v>417</v>
      </c>
      <c r="M273" s="37">
        <f>SUBTOTAL(9,M261:M272)</f>
        <v>39615</v>
      </c>
      <c r="N273" s="37">
        <f>SUBTOTAL(9,N261:N272)</f>
        <v>448</v>
      </c>
      <c r="O273" s="37">
        <f>SUBTOTAL(9,O261:O272)</f>
        <v>40320</v>
      </c>
    </row>
    <row r="274" spans="1:15" s="34" customFormat="1" ht="12.75" outlineLevel="2">
      <c r="A274" s="34" t="s">
        <v>84</v>
      </c>
      <c r="B274" s="34" t="s">
        <v>32</v>
      </c>
      <c r="C274" s="34" t="s">
        <v>33</v>
      </c>
      <c r="D274" s="35">
        <f aca="true" t="shared" si="60" ref="D274:D283">+F274++H274</f>
        <v>1181</v>
      </c>
      <c r="E274" s="35">
        <f aca="true" t="shared" si="61" ref="E274:E283">+G274+I274</f>
        <v>496650</v>
      </c>
      <c r="F274" s="35">
        <v>827</v>
      </c>
      <c r="G274" s="35">
        <v>372750</v>
      </c>
      <c r="H274" s="35">
        <v>354</v>
      </c>
      <c r="I274" s="35">
        <v>123900</v>
      </c>
      <c r="J274" s="35">
        <f aca="true" t="shared" si="62" ref="J274:K283">+L274+N274</f>
        <v>0</v>
      </c>
      <c r="K274" s="35">
        <f t="shared" si="62"/>
        <v>0</v>
      </c>
      <c r="L274" s="35">
        <v>0</v>
      </c>
      <c r="M274" s="35">
        <v>0</v>
      </c>
      <c r="N274" s="35">
        <v>0</v>
      </c>
      <c r="O274" s="35">
        <v>0</v>
      </c>
    </row>
    <row r="275" spans="1:15" s="34" customFormat="1" ht="12.75" outlineLevel="2">
      <c r="A275" s="36" t="s">
        <v>84</v>
      </c>
      <c r="B275" s="36" t="s">
        <v>34</v>
      </c>
      <c r="C275" s="36" t="s">
        <v>33</v>
      </c>
      <c r="D275" s="37">
        <f t="shared" si="60"/>
        <v>989</v>
      </c>
      <c r="E275" s="37">
        <f t="shared" si="61"/>
        <v>415450</v>
      </c>
      <c r="F275" s="37">
        <v>693</v>
      </c>
      <c r="G275" s="37">
        <v>311850</v>
      </c>
      <c r="H275" s="37">
        <v>296</v>
      </c>
      <c r="I275" s="37">
        <v>103600</v>
      </c>
      <c r="J275" s="37">
        <f t="shared" si="62"/>
        <v>0</v>
      </c>
      <c r="K275" s="37">
        <f t="shared" si="62"/>
        <v>0</v>
      </c>
      <c r="L275" s="37">
        <v>0</v>
      </c>
      <c r="M275" s="37">
        <v>0</v>
      </c>
      <c r="N275" s="37">
        <v>0</v>
      </c>
      <c r="O275" s="37">
        <v>0</v>
      </c>
    </row>
    <row r="276" spans="1:15" s="34" customFormat="1" ht="12.75" outlineLevel="2">
      <c r="A276" s="34" t="s">
        <v>84</v>
      </c>
      <c r="B276" s="34" t="s">
        <v>35</v>
      </c>
      <c r="C276" s="34" t="s">
        <v>33</v>
      </c>
      <c r="D276" s="35">
        <f t="shared" si="60"/>
        <v>965</v>
      </c>
      <c r="E276" s="35">
        <f t="shared" si="61"/>
        <v>405250</v>
      </c>
      <c r="F276" s="35">
        <v>675</v>
      </c>
      <c r="G276" s="35">
        <v>303750</v>
      </c>
      <c r="H276" s="35">
        <v>290</v>
      </c>
      <c r="I276" s="35">
        <v>101500</v>
      </c>
      <c r="J276" s="35">
        <f t="shared" si="62"/>
        <v>0</v>
      </c>
      <c r="K276" s="35">
        <f t="shared" si="62"/>
        <v>0</v>
      </c>
      <c r="L276" s="35">
        <v>0</v>
      </c>
      <c r="M276" s="35">
        <v>0</v>
      </c>
      <c r="N276" s="35">
        <v>0</v>
      </c>
      <c r="O276" s="35">
        <v>0</v>
      </c>
    </row>
    <row r="277" spans="1:15" s="34" customFormat="1" ht="12.75" outlineLevel="2">
      <c r="A277" s="36" t="s">
        <v>84</v>
      </c>
      <c r="B277" s="36" t="s">
        <v>36</v>
      </c>
      <c r="C277" s="36" t="s">
        <v>33</v>
      </c>
      <c r="D277" s="37">
        <f t="shared" si="60"/>
        <v>1136</v>
      </c>
      <c r="E277" s="37">
        <f t="shared" si="61"/>
        <v>482800</v>
      </c>
      <c r="F277" s="37">
        <v>852</v>
      </c>
      <c r="G277" s="37">
        <v>383400</v>
      </c>
      <c r="H277" s="37">
        <v>284</v>
      </c>
      <c r="I277" s="37">
        <v>99400</v>
      </c>
      <c r="J277" s="37">
        <f t="shared" si="62"/>
        <v>0</v>
      </c>
      <c r="K277" s="37">
        <f t="shared" si="62"/>
        <v>0</v>
      </c>
      <c r="L277" s="37">
        <v>0</v>
      </c>
      <c r="M277" s="37">
        <v>0</v>
      </c>
      <c r="N277" s="37">
        <v>0</v>
      </c>
      <c r="O277" s="37">
        <v>0</v>
      </c>
    </row>
    <row r="278" spans="1:15" s="34" customFormat="1" ht="12.75" outlineLevel="2">
      <c r="A278" s="34" t="s">
        <v>84</v>
      </c>
      <c r="B278" s="34" t="s">
        <v>37</v>
      </c>
      <c r="C278" s="34" t="s">
        <v>33</v>
      </c>
      <c r="D278" s="35">
        <f t="shared" si="60"/>
        <v>1170</v>
      </c>
      <c r="E278" s="35">
        <f t="shared" si="61"/>
        <v>479700</v>
      </c>
      <c r="F278" s="35">
        <v>702</v>
      </c>
      <c r="G278" s="35">
        <v>315900</v>
      </c>
      <c r="H278" s="35">
        <v>468</v>
      </c>
      <c r="I278" s="35">
        <v>163800</v>
      </c>
      <c r="J278" s="35">
        <f t="shared" si="62"/>
        <v>0</v>
      </c>
      <c r="K278" s="35">
        <f t="shared" si="62"/>
        <v>0</v>
      </c>
      <c r="L278" s="35">
        <v>0</v>
      </c>
      <c r="M278" s="35">
        <v>0</v>
      </c>
      <c r="N278" s="35">
        <v>0</v>
      </c>
      <c r="O278" s="35">
        <v>0</v>
      </c>
    </row>
    <row r="279" spans="1:15" s="34" customFormat="1" ht="12.75" outlineLevel="2">
      <c r="A279" s="36" t="s">
        <v>84</v>
      </c>
      <c r="B279" s="36" t="s">
        <v>38</v>
      </c>
      <c r="C279" s="36" t="s">
        <v>33</v>
      </c>
      <c r="D279" s="37">
        <f t="shared" si="60"/>
        <v>1120</v>
      </c>
      <c r="E279" s="37">
        <f t="shared" si="61"/>
        <v>477000</v>
      </c>
      <c r="F279" s="37">
        <v>850</v>
      </c>
      <c r="G279" s="37">
        <v>382500</v>
      </c>
      <c r="H279" s="37">
        <v>270</v>
      </c>
      <c r="I279" s="37">
        <v>94500</v>
      </c>
      <c r="J279" s="37">
        <f t="shared" si="62"/>
        <v>0</v>
      </c>
      <c r="K279" s="37">
        <f t="shared" si="62"/>
        <v>0</v>
      </c>
      <c r="L279" s="37">
        <v>0</v>
      </c>
      <c r="M279" s="37">
        <v>0</v>
      </c>
      <c r="N279" s="37">
        <v>0</v>
      </c>
      <c r="O279" s="37">
        <v>0</v>
      </c>
    </row>
    <row r="280" spans="1:15" s="34" customFormat="1" ht="12.75" outlineLevel="2">
      <c r="A280" s="34" t="s">
        <v>84</v>
      </c>
      <c r="B280" s="34" t="s">
        <v>39</v>
      </c>
      <c r="C280" s="34" t="s">
        <v>33</v>
      </c>
      <c r="D280" s="35">
        <f t="shared" si="60"/>
        <v>1206</v>
      </c>
      <c r="E280" s="35">
        <f t="shared" si="61"/>
        <v>494400</v>
      </c>
      <c r="F280" s="35">
        <v>723</v>
      </c>
      <c r="G280" s="35">
        <v>325350</v>
      </c>
      <c r="H280" s="35">
        <v>483</v>
      </c>
      <c r="I280" s="35">
        <v>169050</v>
      </c>
      <c r="J280" s="35">
        <f t="shared" si="62"/>
        <v>0</v>
      </c>
      <c r="K280" s="35">
        <f t="shared" si="62"/>
        <v>0</v>
      </c>
      <c r="L280" s="35">
        <v>0</v>
      </c>
      <c r="M280" s="35">
        <v>0</v>
      </c>
      <c r="N280" s="35">
        <v>0</v>
      </c>
      <c r="O280" s="35">
        <v>0</v>
      </c>
    </row>
    <row r="281" spans="1:15" s="34" customFormat="1" ht="12.75" outlineLevel="2">
      <c r="A281" s="36" t="s">
        <v>84</v>
      </c>
      <c r="B281" s="36" t="s">
        <v>40</v>
      </c>
      <c r="C281" s="36" t="s">
        <v>33</v>
      </c>
      <c r="D281" s="37">
        <f t="shared" si="60"/>
        <v>1183</v>
      </c>
      <c r="E281" s="37">
        <f t="shared" si="61"/>
        <v>506350</v>
      </c>
      <c r="F281" s="37">
        <v>923</v>
      </c>
      <c r="G281" s="37">
        <v>415350</v>
      </c>
      <c r="H281" s="37">
        <v>260</v>
      </c>
      <c r="I281" s="37">
        <v>91000</v>
      </c>
      <c r="J281" s="37">
        <f t="shared" si="62"/>
        <v>0</v>
      </c>
      <c r="K281" s="37">
        <f t="shared" si="62"/>
        <v>0</v>
      </c>
      <c r="L281" s="37">
        <v>0</v>
      </c>
      <c r="M281" s="37">
        <v>0</v>
      </c>
      <c r="N281" s="37">
        <v>0</v>
      </c>
      <c r="O281" s="37">
        <v>0</v>
      </c>
    </row>
    <row r="282" spans="1:15" s="34" customFormat="1" ht="12.75" outlineLevel="2">
      <c r="A282" s="34" t="s">
        <v>84</v>
      </c>
      <c r="B282" s="34" t="s">
        <v>41</v>
      </c>
      <c r="C282" s="34" t="s">
        <v>33</v>
      </c>
      <c r="D282" s="35">
        <f t="shared" si="60"/>
        <v>1051</v>
      </c>
      <c r="E282" s="35">
        <f t="shared" si="61"/>
        <v>439650</v>
      </c>
      <c r="F282" s="35">
        <v>718</v>
      </c>
      <c r="G282" s="35">
        <v>323100</v>
      </c>
      <c r="H282" s="35">
        <v>333</v>
      </c>
      <c r="I282" s="35">
        <v>116550</v>
      </c>
      <c r="J282" s="35">
        <f t="shared" si="62"/>
        <v>0</v>
      </c>
      <c r="K282" s="35">
        <f t="shared" si="62"/>
        <v>0</v>
      </c>
      <c r="L282" s="35">
        <v>0</v>
      </c>
      <c r="M282" s="35">
        <v>0</v>
      </c>
      <c r="N282" s="35">
        <v>0</v>
      </c>
      <c r="O282" s="35">
        <v>0</v>
      </c>
    </row>
    <row r="283" spans="1:15" s="34" customFormat="1" ht="12.75" outlineLevel="2">
      <c r="A283" s="36" t="s">
        <v>84</v>
      </c>
      <c r="B283" s="36" t="s">
        <v>42</v>
      </c>
      <c r="C283" s="36" t="s">
        <v>33</v>
      </c>
      <c r="D283" s="37">
        <f t="shared" si="60"/>
        <v>1195</v>
      </c>
      <c r="E283" s="37">
        <f t="shared" si="61"/>
        <v>480350</v>
      </c>
      <c r="F283" s="37">
        <v>621</v>
      </c>
      <c r="G283" s="37">
        <v>279450</v>
      </c>
      <c r="H283" s="37">
        <v>574</v>
      </c>
      <c r="I283" s="37">
        <v>200900</v>
      </c>
      <c r="J283" s="37">
        <f t="shared" si="62"/>
        <v>0</v>
      </c>
      <c r="K283" s="37">
        <f t="shared" si="62"/>
        <v>0</v>
      </c>
      <c r="L283" s="37">
        <v>0</v>
      </c>
      <c r="M283" s="37">
        <v>0</v>
      </c>
      <c r="N283" s="37">
        <v>0</v>
      </c>
      <c r="O283" s="37">
        <v>0</v>
      </c>
    </row>
    <row r="284" spans="1:15" s="34" customFormat="1" ht="12.75" outlineLevel="2">
      <c r="A284" s="34" t="s">
        <v>84</v>
      </c>
      <c r="B284" s="34" t="s">
        <v>43</v>
      </c>
      <c r="C284" s="34" t="s">
        <v>33</v>
      </c>
      <c r="D284" s="35">
        <v>1044</v>
      </c>
      <c r="E284" s="35">
        <v>424300</v>
      </c>
      <c r="F284" s="35">
        <v>589</v>
      </c>
      <c r="G284" s="35">
        <v>265050</v>
      </c>
      <c r="H284" s="35">
        <v>455</v>
      </c>
      <c r="I284" s="35">
        <v>159250</v>
      </c>
      <c r="J284" s="35">
        <v>0</v>
      </c>
      <c r="K284" s="35">
        <v>0</v>
      </c>
      <c r="L284" s="35">
        <v>0</v>
      </c>
      <c r="M284" s="35">
        <v>0</v>
      </c>
      <c r="N284" s="35">
        <v>0</v>
      </c>
      <c r="O284" s="35">
        <v>0</v>
      </c>
    </row>
    <row r="285" spans="1:15" s="34" customFormat="1" ht="12.75" outlineLevel="2">
      <c r="A285" s="36" t="s">
        <v>84</v>
      </c>
      <c r="B285" s="36" t="s">
        <v>44</v>
      </c>
      <c r="C285" s="36" t="s">
        <v>33</v>
      </c>
      <c r="D285" s="37">
        <v>1137</v>
      </c>
      <c r="E285" s="37">
        <v>479950</v>
      </c>
      <c r="F285" s="37">
        <v>820</v>
      </c>
      <c r="G285" s="37">
        <v>369000</v>
      </c>
      <c r="H285" s="37">
        <v>317</v>
      </c>
      <c r="I285" s="37">
        <v>110950</v>
      </c>
      <c r="J285" s="37">
        <v>0</v>
      </c>
      <c r="K285" s="37">
        <v>0</v>
      </c>
      <c r="L285" s="37"/>
      <c r="M285" s="37"/>
      <c r="N285" s="37"/>
      <c r="O285" s="37"/>
    </row>
    <row r="286" spans="1:15" s="34" customFormat="1" ht="12.75" outlineLevel="1">
      <c r="A286" s="39" t="s">
        <v>85</v>
      </c>
      <c r="B286" s="36"/>
      <c r="C286" s="36"/>
      <c r="D286" s="37">
        <f>SUBTOTAL(9,D274:D285)</f>
        <v>13377</v>
      </c>
      <c r="E286" s="37">
        <f>SUBTOTAL(9,E274:E285)</f>
        <v>5581850</v>
      </c>
      <c r="F286" s="37">
        <f>SUBTOTAL(9,F274:F285)</f>
        <v>8993</v>
      </c>
      <c r="G286" s="37">
        <f>SUBTOTAL(9,G274:G285)</f>
        <v>4047450</v>
      </c>
      <c r="H286" s="37">
        <f>SUBTOTAL(9,H274:H285)</f>
        <v>4384</v>
      </c>
      <c r="I286" s="37">
        <f>SUBTOTAL(9,I274:I285)</f>
        <v>1534400</v>
      </c>
      <c r="J286" s="37">
        <f>SUBTOTAL(9,J274:J285)</f>
        <v>0</v>
      </c>
      <c r="K286" s="37">
        <f>SUBTOTAL(9,K274:K285)</f>
        <v>0</v>
      </c>
      <c r="L286" s="37">
        <f>SUBTOTAL(9,L274:L285)</f>
        <v>0</v>
      </c>
      <c r="M286" s="37">
        <f>SUBTOTAL(9,M274:M285)</f>
        <v>0</v>
      </c>
      <c r="N286" s="37">
        <f>SUBTOTAL(9,N274:N285)</f>
        <v>0</v>
      </c>
      <c r="O286" s="37">
        <f>SUBTOTAL(9,O274:O285)</f>
        <v>0</v>
      </c>
    </row>
    <row r="287" spans="1:15" s="34" customFormat="1" ht="12.75" outlineLevel="2">
      <c r="A287" s="34" t="s">
        <v>86</v>
      </c>
      <c r="B287" s="34" t="s">
        <v>32</v>
      </c>
      <c r="C287" s="34" t="s">
        <v>33</v>
      </c>
      <c r="D287" s="35">
        <f aca="true" t="shared" si="63" ref="D287:D296">+F287++H287</f>
        <v>2695</v>
      </c>
      <c r="E287" s="35">
        <f aca="true" t="shared" si="64" ref="E287:E296">+G287+I287</f>
        <v>995900</v>
      </c>
      <c r="F287" s="35">
        <v>1285</v>
      </c>
      <c r="G287" s="35">
        <v>488300</v>
      </c>
      <c r="H287" s="35">
        <v>1410</v>
      </c>
      <c r="I287" s="35">
        <v>507600</v>
      </c>
      <c r="J287" s="35">
        <f aca="true" t="shared" si="65" ref="J287:K296">+L287+N287</f>
        <v>462</v>
      </c>
      <c r="K287" s="35">
        <f t="shared" si="65"/>
        <v>43210</v>
      </c>
      <c r="L287" s="35">
        <v>326</v>
      </c>
      <c r="M287" s="35">
        <v>30970</v>
      </c>
      <c r="N287" s="35">
        <v>136</v>
      </c>
      <c r="O287" s="35">
        <v>12240</v>
      </c>
    </row>
    <row r="288" spans="1:15" s="34" customFormat="1" ht="12.75" outlineLevel="2">
      <c r="A288" s="36" t="s">
        <v>86</v>
      </c>
      <c r="B288" s="36" t="s">
        <v>34</v>
      </c>
      <c r="C288" s="36" t="s">
        <v>33</v>
      </c>
      <c r="D288" s="37">
        <f t="shared" si="63"/>
        <v>2715</v>
      </c>
      <c r="E288" s="37">
        <f t="shared" si="64"/>
        <v>1004980</v>
      </c>
      <c r="F288" s="37">
        <v>1379</v>
      </c>
      <c r="G288" s="37">
        <v>524020</v>
      </c>
      <c r="H288" s="37">
        <v>1336</v>
      </c>
      <c r="I288" s="37">
        <v>480960</v>
      </c>
      <c r="J288" s="37">
        <f t="shared" si="65"/>
        <v>462</v>
      </c>
      <c r="K288" s="37">
        <f t="shared" si="65"/>
        <v>43005</v>
      </c>
      <c r="L288" s="37">
        <v>285</v>
      </c>
      <c r="M288" s="37">
        <v>27075</v>
      </c>
      <c r="N288" s="37">
        <v>177</v>
      </c>
      <c r="O288" s="37">
        <v>15930</v>
      </c>
    </row>
    <row r="289" spans="1:15" s="34" customFormat="1" ht="12.75" outlineLevel="2">
      <c r="A289" s="34" t="s">
        <v>86</v>
      </c>
      <c r="B289" s="34" t="s">
        <v>35</v>
      </c>
      <c r="C289" s="34" t="s">
        <v>33</v>
      </c>
      <c r="D289" s="35">
        <f t="shared" si="63"/>
        <v>2685</v>
      </c>
      <c r="E289" s="35">
        <f t="shared" si="64"/>
        <v>991660</v>
      </c>
      <c r="F289" s="35">
        <v>1253</v>
      </c>
      <c r="G289" s="35">
        <v>476140</v>
      </c>
      <c r="H289" s="35">
        <v>1432</v>
      </c>
      <c r="I289" s="35">
        <v>515520</v>
      </c>
      <c r="J289" s="35">
        <f t="shared" si="65"/>
        <v>447</v>
      </c>
      <c r="K289" s="35">
        <f t="shared" si="65"/>
        <v>41800</v>
      </c>
      <c r="L289" s="35">
        <v>314</v>
      </c>
      <c r="M289" s="35">
        <v>29830</v>
      </c>
      <c r="N289" s="35">
        <v>133</v>
      </c>
      <c r="O289" s="35">
        <v>11970</v>
      </c>
    </row>
    <row r="290" spans="1:15" s="34" customFormat="1" ht="12.75" outlineLevel="2">
      <c r="A290" s="36" t="s">
        <v>86</v>
      </c>
      <c r="B290" s="36" t="s">
        <v>36</v>
      </c>
      <c r="C290" s="36" t="s">
        <v>33</v>
      </c>
      <c r="D290" s="37">
        <f t="shared" si="63"/>
        <v>2720</v>
      </c>
      <c r="E290" s="37">
        <f t="shared" si="64"/>
        <v>1003660</v>
      </c>
      <c r="F290" s="37">
        <v>1223</v>
      </c>
      <c r="G290" s="37">
        <v>464740</v>
      </c>
      <c r="H290" s="37">
        <v>1497</v>
      </c>
      <c r="I290" s="37">
        <v>538920</v>
      </c>
      <c r="J290" s="37">
        <f t="shared" si="65"/>
        <v>610</v>
      </c>
      <c r="K290" s="37">
        <f t="shared" si="65"/>
        <v>57030</v>
      </c>
      <c r="L290" s="37">
        <v>426</v>
      </c>
      <c r="M290" s="37">
        <v>40470</v>
      </c>
      <c r="N290" s="37">
        <v>184</v>
      </c>
      <c r="O290" s="37">
        <v>16560</v>
      </c>
    </row>
    <row r="291" spans="1:15" s="34" customFormat="1" ht="12.75" outlineLevel="2">
      <c r="A291" s="34" t="s">
        <v>86</v>
      </c>
      <c r="B291" s="34" t="s">
        <v>37</v>
      </c>
      <c r="C291" s="34" t="s">
        <v>33</v>
      </c>
      <c r="D291" s="35">
        <f t="shared" si="63"/>
        <v>2838</v>
      </c>
      <c r="E291" s="35">
        <f t="shared" si="64"/>
        <v>1049120</v>
      </c>
      <c r="F291" s="35">
        <v>1372</v>
      </c>
      <c r="G291" s="35">
        <v>521360</v>
      </c>
      <c r="H291" s="35">
        <v>1466</v>
      </c>
      <c r="I291" s="35">
        <v>527760</v>
      </c>
      <c r="J291" s="35">
        <f t="shared" si="65"/>
        <v>630</v>
      </c>
      <c r="K291" s="35">
        <f t="shared" si="65"/>
        <v>58875</v>
      </c>
      <c r="L291" s="35">
        <v>435</v>
      </c>
      <c r="M291" s="35">
        <v>41325</v>
      </c>
      <c r="N291" s="35">
        <v>195</v>
      </c>
      <c r="O291" s="35">
        <v>17550</v>
      </c>
    </row>
    <row r="292" spans="1:15" s="34" customFormat="1" ht="12.75" outlineLevel="2">
      <c r="A292" s="36" t="s">
        <v>86</v>
      </c>
      <c r="B292" s="36" t="s">
        <v>38</v>
      </c>
      <c r="C292" s="36" t="s">
        <v>33</v>
      </c>
      <c r="D292" s="37">
        <f t="shared" si="63"/>
        <v>2441</v>
      </c>
      <c r="E292" s="37">
        <f t="shared" si="64"/>
        <v>901940</v>
      </c>
      <c r="F292" s="37">
        <v>1159</v>
      </c>
      <c r="G292" s="37">
        <v>440420</v>
      </c>
      <c r="H292" s="37">
        <v>1282</v>
      </c>
      <c r="I292" s="37">
        <v>461520</v>
      </c>
      <c r="J292" s="37">
        <f t="shared" si="65"/>
        <v>717</v>
      </c>
      <c r="K292" s="37">
        <f t="shared" si="65"/>
        <v>67015</v>
      </c>
      <c r="L292" s="37">
        <v>497</v>
      </c>
      <c r="M292" s="37">
        <v>47215</v>
      </c>
      <c r="N292" s="37">
        <v>220</v>
      </c>
      <c r="O292" s="37">
        <v>19800</v>
      </c>
    </row>
    <row r="293" spans="1:15" s="34" customFormat="1" ht="12.75" outlineLevel="2">
      <c r="A293" s="34" t="s">
        <v>86</v>
      </c>
      <c r="B293" s="34" t="s">
        <v>39</v>
      </c>
      <c r="C293" s="34" t="s">
        <v>33</v>
      </c>
      <c r="D293" s="35">
        <f t="shared" si="63"/>
        <v>2725</v>
      </c>
      <c r="E293" s="35">
        <f t="shared" si="64"/>
        <v>1007800</v>
      </c>
      <c r="F293" s="35">
        <v>1340</v>
      </c>
      <c r="G293" s="35">
        <v>509200</v>
      </c>
      <c r="H293" s="35">
        <v>1385</v>
      </c>
      <c r="I293" s="35">
        <v>498600</v>
      </c>
      <c r="J293" s="35">
        <f t="shared" si="65"/>
        <v>545</v>
      </c>
      <c r="K293" s="35">
        <f t="shared" si="65"/>
        <v>51015</v>
      </c>
      <c r="L293" s="35">
        <v>393</v>
      </c>
      <c r="M293" s="35">
        <v>37335</v>
      </c>
      <c r="N293" s="35">
        <v>152</v>
      </c>
      <c r="O293" s="35">
        <v>13680</v>
      </c>
    </row>
    <row r="294" spans="1:15" s="34" customFormat="1" ht="12.75" outlineLevel="2">
      <c r="A294" s="36" t="s">
        <v>86</v>
      </c>
      <c r="B294" s="36" t="s">
        <v>40</v>
      </c>
      <c r="C294" s="36" t="s">
        <v>33</v>
      </c>
      <c r="D294" s="37">
        <f t="shared" si="63"/>
        <v>2648</v>
      </c>
      <c r="E294" s="37">
        <f t="shared" si="64"/>
        <v>975780</v>
      </c>
      <c r="F294" s="37">
        <v>1125</v>
      </c>
      <c r="G294" s="37">
        <v>427500</v>
      </c>
      <c r="H294" s="37">
        <v>1523</v>
      </c>
      <c r="I294" s="37">
        <v>548280</v>
      </c>
      <c r="J294" s="37">
        <f t="shared" si="65"/>
        <v>572</v>
      </c>
      <c r="K294" s="37">
        <f t="shared" si="65"/>
        <v>53415</v>
      </c>
      <c r="L294" s="37">
        <v>387</v>
      </c>
      <c r="M294" s="37">
        <v>36765</v>
      </c>
      <c r="N294" s="37">
        <v>185</v>
      </c>
      <c r="O294" s="37">
        <v>16650</v>
      </c>
    </row>
    <row r="295" spans="1:15" s="34" customFormat="1" ht="12.75" outlineLevel="2">
      <c r="A295" s="34" t="s">
        <v>86</v>
      </c>
      <c r="B295" s="34" t="s">
        <v>41</v>
      </c>
      <c r="C295" s="34" t="s">
        <v>33</v>
      </c>
      <c r="D295" s="35">
        <f t="shared" si="63"/>
        <v>2783</v>
      </c>
      <c r="E295" s="35">
        <f t="shared" si="64"/>
        <v>1027520</v>
      </c>
      <c r="F295" s="35">
        <v>1282</v>
      </c>
      <c r="G295" s="35">
        <v>487160</v>
      </c>
      <c r="H295" s="35">
        <v>1501</v>
      </c>
      <c r="I295" s="35">
        <v>540360</v>
      </c>
      <c r="J295" s="35">
        <f t="shared" si="65"/>
        <v>588</v>
      </c>
      <c r="K295" s="35">
        <f t="shared" si="65"/>
        <v>54820</v>
      </c>
      <c r="L295" s="35">
        <v>380</v>
      </c>
      <c r="M295" s="35">
        <v>36100</v>
      </c>
      <c r="N295" s="35">
        <v>208</v>
      </c>
      <c r="O295" s="35">
        <v>18720</v>
      </c>
    </row>
    <row r="296" spans="1:15" s="34" customFormat="1" ht="12.75" outlineLevel="2">
      <c r="A296" s="36" t="s">
        <v>86</v>
      </c>
      <c r="B296" s="36" t="s">
        <v>42</v>
      </c>
      <c r="C296" s="36" t="s">
        <v>33</v>
      </c>
      <c r="D296" s="37">
        <f t="shared" si="63"/>
        <v>3217</v>
      </c>
      <c r="E296" s="37">
        <f t="shared" si="64"/>
        <v>1192100</v>
      </c>
      <c r="F296" s="37">
        <v>1699</v>
      </c>
      <c r="G296" s="37">
        <v>645620</v>
      </c>
      <c r="H296" s="37">
        <v>1518</v>
      </c>
      <c r="I296" s="37">
        <v>546480</v>
      </c>
      <c r="J296" s="37">
        <f t="shared" si="65"/>
        <v>599</v>
      </c>
      <c r="K296" s="37">
        <f t="shared" si="65"/>
        <v>55985</v>
      </c>
      <c r="L296" s="37">
        <v>415</v>
      </c>
      <c r="M296" s="37">
        <v>39425</v>
      </c>
      <c r="N296" s="37">
        <v>184</v>
      </c>
      <c r="O296" s="37">
        <v>16560</v>
      </c>
    </row>
    <row r="297" spans="1:15" s="34" customFormat="1" ht="12.75" outlineLevel="2">
      <c r="A297" s="34" t="s">
        <v>86</v>
      </c>
      <c r="B297" s="34" t="s">
        <v>43</v>
      </c>
      <c r="C297" s="34" t="s">
        <v>33</v>
      </c>
      <c r="D297" s="35">
        <v>3585</v>
      </c>
      <c r="E297" s="35">
        <v>1331800</v>
      </c>
      <c r="F297" s="35">
        <v>2060</v>
      </c>
      <c r="G297" s="35">
        <v>782800</v>
      </c>
      <c r="H297" s="35">
        <v>1525</v>
      </c>
      <c r="I297" s="35">
        <v>549000</v>
      </c>
      <c r="J297" s="35">
        <v>449</v>
      </c>
      <c r="K297" s="35">
        <v>41910</v>
      </c>
      <c r="L297" s="35">
        <v>300</v>
      </c>
      <c r="M297" s="35">
        <v>28500</v>
      </c>
      <c r="N297" s="35">
        <v>149</v>
      </c>
      <c r="O297" s="35">
        <v>13410</v>
      </c>
    </row>
    <row r="298" spans="1:15" s="34" customFormat="1" ht="12.75" outlineLevel="2">
      <c r="A298" s="36" t="s">
        <v>86</v>
      </c>
      <c r="B298" s="36" t="s">
        <v>44</v>
      </c>
      <c r="C298" s="36" t="s">
        <v>33</v>
      </c>
      <c r="D298" s="37">
        <v>3916</v>
      </c>
      <c r="E298" s="37">
        <v>1456620</v>
      </c>
      <c r="F298" s="37">
        <v>2343</v>
      </c>
      <c r="G298" s="37">
        <v>890340</v>
      </c>
      <c r="H298" s="37">
        <v>1573</v>
      </c>
      <c r="I298" s="37">
        <v>566280</v>
      </c>
      <c r="J298" s="37">
        <v>771</v>
      </c>
      <c r="K298" s="37">
        <v>72055</v>
      </c>
      <c r="L298" s="37">
        <v>533</v>
      </c>
      <c r="M298" s="37">
        <v>50635</v>
      </c>
      <c r="N298" s="37">
        <v>238</v>
      </c>
      <c r="O298" s="37">
        <v>21420</v>
      </c>
    </row>
    <row r="299" spans="1:15" s="34" customFormat="1" ht="12.75" outlineLevel="1">
      <c r="A299" s="39" t="s">
        <v>87</v>
      </c>
      <c r="B299" s="36"/>
      <c r="C299" s="36"/>
      <c r="D299" s="37">
        <f>SUBTOTAL(9,D287:D298)</f>
        <v>34968</v>
      </c>
      <c r="E299" s="37">
        <f>SUBTOTAL(9,E287:E298)</f>
        <v>12938880</v>
      </c>
      <c r="F299" s="37">
        <f>SUBTOTAL(9,F287:F298)</f>
        <v>17520</v>
      </c>
      <c r="G299" s="37">
        <f>SUBTOTAL(9,G287:G298)</f>
        <v>6657600</v>
      </c>
      <c r="H299" s="37">
        <f>SUBTOTAL(9,H287:H298)</f>
        <v>17448</v>
      </c>
      <c r="I299" s="37">
        <f>SUBTOTAL(9,I287:I298)</f>
        <v>6281280</v>
      </c>
      <c r="J299" s="37">
        <f>SUBTOTAL(9,J287:J298)</f>
        <v>6852</v>
      </c>
      <c r="K299" s="37">
        <f>SUBTOTAL(9,K287:K298)</f>
        <v>640135</v>
      </c>
      <c r="L299" s="37">
        <f>SUBTOTAL(9,L287:L298)</f>
        <v>4691</v>
      </c>
      <c r="M299" s="37">
        <f>SUBTOTAL(9,M287:M298)</f>
        <v>445645</v>
      </c>
      <c r="N299" s="37">
        <f>SUBTOTAL(9,N287:N298)</f>
        <v>2161</v>
      </c>
      <c r="O299" s="37">
        <f>SUBTOTAL(9,O287:O298)</f>
        <v>194490</v>
      </c>
    </row>
    <row r="300" spans="1:15" s="34" customFormat="1" ht="12.75" outlineLevel="2">
      <c r="A300" s="34" t="s">
        <v>88</v>
      </c>
      <c r="B300" s="34" t="s">
        <v>32</v>
      </c>
      <c r="C300" s="34" t="s">
        <v>33</v>
      </c>
      <c r="D300" s="35">
        <f aca="true" t="shared" si="66" ref="D300:D309">+F300++H300</f>
        <v>0</v>
      </c>
      <c r="E300" s="35">
        <f aca="true" t="shared" si="67" ref="E300:E309">+G300+I300</f>
        <v>0</v>
      </c>
      <c r="F300" s="35">
        <v>0</v>
      </c>
      <c r="G300" s="35">
        <v>0</v>
      </c>
      <c r="H300" s="35">
        <v>0</v>
      </c>
      <c r="I300" s="35">
        <v>0</v>
      </c>
      <c r="J300" s="35">
        <f aca="true" t="shared" si="68" ref="J300:K309">+L300+N300</f>
        <v>0</v>
      </c>
      <c r="K300" s="35">
        <f t="shared" si="68"/>
        <v>0</v>
      </c>
      <c r="L300" s="35">
        <v>0</v>
      </c>
      <c r="M300" s="35">
        <v>0</v>
      </c>
      <c r="N300" s="35">
        <v>0</v>
      </c>
      <c r="O300" s="35">
        <v>0</v>
      </c>
    </row>
    <row r="301" spans="1:15" s="34" customFormat="1" ht="12.75" outlineLevel="2">
      <c r="A301" s="36" t="s">
        <v>88</v>
      </c>
      <c r="B301" s="36" t="s">
        <v>34</v>
      </c>
      <c r="C301" s="36" t="s">
        <v>33</v>
      </c>
      <c r="D301" s="37">
        <f t="shared" si="66"/>
        <v>81</v>
      </c>
      <c r="E301" s="37">
        <f t="shared" si="67"/>
        <v>38010</v>
      </c>
      <c r="F301" s="37">
        <v>52</v>
      </c>
      <c r="G301" s="37">
        <v>24960</v>
      </c>
      <c r="H301" s="37">
        <v>29</v>
      </c>
      <c r="I301" s="37">
        <v>13050</v>
      </c>
      <c r="J301" s="37">
        <f t="shared" si="68"/>
        <v>0</v>
      </c>
      <c r="K301" s="37">
        <f t="shared" si="68"/>
        <v>0</v>
      </c>
      <c r="L301" s="37">
        <v>0</v>
      </c>
      <c r="M301" s="37">
        <v>0</v>
      </c>
      <c r="N301" s="37">
        <v>0</v>
      </c>
      <c r="O301" s="37">
        <v>0</v>
      </c>
    </row>
    <row r="302" spans="1:15" s="34" customFormat="1" ht="12.75" outlineLevel="2">
      <c r="A302" s="34" t="s">
        <v>88</v>
      </c>
      <c r="B302" s="34" t="s">
        <v>35</v>
      </c>
      <c r="C302" s="34" t="s">
        <v>33</v>
      </c>
      <c r="D302" s="35">
        <f t="shared" si="66"/>
        <v>111</v>
      </c>
      <c r="E302" s="35">
        <f t="shared" si="67"/>
        <v>51780</v>
      </c>
      <c r="F302" s="35">
        <v>61</v>
      </c>
      <c r="G302" s="35">
        <v>29280</v>
      </c>
      <c r="H302" s="35">
        <v>50</v>
      </c>
      <c r="I302" s="35">
        <v>22500</v>
      </c>
      <c r="J302" s="35">
        <f t="shared" si="68"/>
        <v>0</v>
      </c>
      <c r="K302" s="35">
        <f t="shared" si="68"/>
        <v>0</v>
      </c>
      <c r="L302" s="35">
        <v>0</v>
      </c>
      <c r="M302" s="35">
        <v>0</v>
      </c>
      <c r="N302" s="35">
        <v>0</v>
      </c>
      <c r="O302" s="35">
        <v>0</v>
      </c>
    </row>
    <row r="303" spans="1:15" s="34" customFormat="1" ht="12.75" outlineLevel="2">
      <c r="A303" s="36" t="s">
        <v>88</v>
      </c>
      <c r="B303" s="36" t="s">
        <v>36</v>
      </c>
      <c r="C303" s="36" t="s">
        <v>33</v>
      </c>
      <c r="D303" s="37">
        <f t="shared" si="66"/>
        <v>203</v>
      </c>
      <c r="E303" s="37">
        <f t="shared" si="67"/>
        <v>94560</v>
      </c>
      <c r="F303" s="37">
        <v>107</v>
      </c>
      <c r="G303" s="37">
        <v>51360</v>
      </c>
      <c r="H303" s="37">
        <v>96</v>
      </c>
      <c r="I303" s="37">
        <v>43200</v>
      </c>
      <c r="J303" s="37">
        <f t="shared" si="68"/>
        <v>0</v>
      </c>
      <c r="K303" s="37">
        <f t="shared" si="68"/>
        <v>0</v>
      </c>
      <c r="L303" s="37">
        <v>0</v>
      </c>
      <c r="M303" s="37">
        <v>0</v>
      </c>
      <c r="N303" s="37">
        <v>0</v>
      </c>
      <c r="O303" s="37">
        <v>0</v>
      </c>
    </row>
    <row r="304" spans="1:15" s="34" customFormat="1" ht="12.75" outlineLevel="2">
      <c r="A304" s="34" t="s">
        <v>88</v>
      </c>
      <c r="B304" s="34" t="s">
        <v>37</v>
      </c>
      <c r="C304" s="34" t="s">
        <v>33</v>
      </c>
      <c r="D304" s="35">
        <f t="shared" si="66"/>
        <v>146</v>
      </c>
      <c r="E304" s="35">
        <f t="shared" si="67"/>
        <v>68460</v>
      </c>
      <c r="F304" s="35">
        <v>92</v>
      </c>
      <c r="G304" s="35">
        <v>44160</v>
      </c>
      <c r="H304" s="35">
        <v>54</v>
      </c>
      <c r="I304" s="35">
        <v>24300</v>
      </c>
      <c r="J304" s="35">
        <f t="shared" si="68"/>
        <v>0</v>
      </c>
      <c r="K304" s="35">
        <f t="shared" si="68"/>
        <v>0</v>
      </c>
      <c r="L304" s="35">
        <v>0</v>
      </c>
      <c r="M304" s="35">
        <v>0</v>
      </c>
      <c r="N304" s="35">
        <v>0</v>
      </c>
      <c r="O304" s="35">
        <v>0</v>
      </c>
    </row>
    <row r="305" spans="1:15" s="34" customFormat="1" ht="12.75" outlineLevel="2">
      <c r="A305" s="36" t="s">
        <v>88</v>
      </c>
      <c r="B305" s="36" t="s">
        <v>38</v>
      </c>
      <c r="C305" s="36" t="s">
        <v>33</v>
      </c>
      <c r="D305" s="37">
        <f t="shared" si="66"/>
        <v>164</v>
      </c>
      <c r="E305" s="37">
        <f t="shared" si="67"/>
        <v>77010</v>
      </c>
      <c r="F305" s="37">
        <v>107</v>
      </c>
      <c r="G305" s="37">
        <v>51360</v>
      </c>
      <c r="H305" s="37">
        <v>57</v>
      </c>
      <c r="I305" s="37">
        <v>25650</v>
      </c>
      <c r="J305" s="37">
        <f t="shared" si="68"/>
        <v>0</v>
      </c>
      <c r="K305" s="37">
        <f t="shared" si="68"/>
        <v>0</v>
      </c>
      <c r="L305" s="37">
        <v>0</v>
      </c>
      <c r="M305" s="37">
        <v>0</v>
      </c>
      <c r="N305" s="37">
        <v>0</v>
      </c>
      <c r="O305" s="37">
        <v>0</v>
      </c>
    </row>
    <row r="306" spans="1:15" s="34" customFormat="1" ht="12.75" outlineLevel="2">
      <c r="A306" s="34" t="s">
        <v>88</v>
      </c>
      <c r="B306" s="34" t="s">
        <v>39</v>
      </c>
      <c r="C306" s="34" t="s">
        <v>33</v>
      </c>
      <c r="D306" s="35">
        <f t="shared" si="66"/>
        <v>177</v>
      </c>
      <c r="E306" s="35">
        <f t="shared" si="67"/>
        <v>82440</v>
      </c>
      <c r="F306" s="35">
        <v>93</v>
      </c>
      <c r="G306" s="35">
        <v>44640</v>
      </c>
      <c r="H306" s="35">
        <v>84</v>
      </c>
      <c r="I306" s="35">
        <v>37800</v>
      </c>
      <c r="J306" s="35">
        <f t="shared" si="68"/>
        <v>0</v>
      </c>
      <c r="K306" s="35">
        <f t="shared" si="68"/>
        <v>0</v>
      </c>
      <c r="L306" s="35">
        <v>0</v>
      </c>
      <c r="M306" s="35">
        <v>0</v>
      </c>
      <c r="N306" s="35">
        <v>0</v>
      </c>
      <c r="O306" s="35">
        <v>0</v>
      </c>
    </row>
    <row r="307" spans="1:15" s="34" customFormat="1" ht="12.75" outlineLevel="2">
      <c r="A307" s="36" t="s">
        <v>88</v>
      </c>
      <c r="B307" s="36" t="s">
        <v>40</v>
      </c>
      <c r="C307" s="36" t="s">
        <v>33</v>
      </c>
      <c r="D307" s="37">
        <f t="shared" si="66"/>
        <v>229</v>
      </c>
      <c r="E307" s="37">
        <f t="shared" si="67"/>
        <v>107250</v>
      </c>
      <c r="F307" s="37">
        <v>140</v>
      </c>
      <c r="G307" s="37">
        <v>67200</v>
      </c>
      <c r="H307" s="37">
        <v>89</v>
      </c>
      <c r="I307" s="37">
        <v>40050</v>
      </c>
      <c r="J307" s="37">
        <f t="shared" si="68"/>
        <v>0</v>
      </c>
      <c r="K307" s="37">
        <f t="shared" si="68"/>
        <v>0</v>
      </c>
      <c r="L307" s="37">
        <v>0</v>
      </c>
      <c r="M307" s="37">
        <v>0</v>
      </c>
      <c r="N307" s="37">
        <v>0</v>
      </c>
      <c r="O307" s="37">
        <v>0</v>
      </c>
    </row>
    <row r="308" spans="1:15" s="34" customFormat="1" ht="12.75" outlineLevel="2">
      <c r="A308" s="34" t="s">
        <v>88</v>
      </c>
      <c r="B308" s="34" t="s">
        <v>41</v>
      </c>
      <c r="C308" s="34" t="s">
        <v>33</v>
      </c>
      <c r="D308" s="35">
        <f t="shared" si="66"/>
        <v>195</v>
      </c>
      <c r="E308" s="35">
        <f t="shared" si="67"/>
        <v>90300</v>
      </c>
      <c r="F308" s="35">
        <v>85</v>
      </c>
      <c r="G308" s="35">
        <v>40800</v>
      </c>
      <c r="H308" s="35">
        <v>110</v>
      </c>
      <c r="I308" s="35">
        <v>49500</v>
      </c>
      <c r="J308" s="35">
        <f t="shared" si="68"/>
        <v>0</v>
      </c>
      <c r="K308" s="35">
        <f t="shared" si="68"/>
        <v>0</v>
      </c>
      <c r="L308" s="35">
        <v>0</v>
      </c>
      <c r="M308" s="35">
        <v>0</v>
      </c>
      <c r="N308" s="35">
        <v>0</v>
      </c>
      <c r="O308" s="35">
        <v>0</v>
      </c>
    </row>
    <row r="309" spans="1:15" s="34" customFormat="1" ht="12.75" outlineLevel="2">
      <c r="A309" s="36" t="s">
        <v>88</v>
      </c>
      <c r="B309" s="36" t="s">
        <v>42</v>
      </c>
      <c r="C309" s="36" t="s">
        <v>33</v>
      </c>
      <c r="D309" s="37">
        <f t="shared" si="66"/>
        <v>193</v>
      </c>
      <c r="E309" s="37">
        <f t="shared" si="67"/>
        <v>90720</v>
      </c>
      <c r="F309" s="37">
        <v>129</v>
      </c>
      <c r="G309" s="37">
        <v>61920</v>
      </c>
      <c r="H309" s="37">
        <v>64</v>
      </c>
      <c r="I309" s="37">
        <v>28800</v>
      </c>
      <c r="J309" s="37">
        <f t="shared" si="68"/>
        <v>0</v>
      </c>
      <c r="K309" s="37">
        <f t="shared" si="68"/>
        <v>0</v>
      </c>
      <c r="L309" s="37">
        <v>0</v>
      </c>
      <c r="M309" s="37">
        <v>0</v>
      </c>
      <c r="N309" s="37">
        <v>0</v>
      </c>
      <c r="O309" s="37">
        <v>0</v>
      </c>
    </row>
    <row r="310" spans="1:15" s="34" customFormat="1" ht="12.75" outlineLevel="2">
      <c r="A310" s="34" t="s">
        <v>88</v>
      </c>
      <c r="B310" s="34" t="s">
        <v>43</v>
      </c>
      <c r="C310" s="34" t="s">
        <v>33</v>
      </c>
      <c r="D310" s="35">
        <v>184</v>
      </c>
      <c r="E310" s="35">
        <v>86370</v>
      </c>
      <c r="F310" s="35">
        <v>119</v>
      </c>
      <c r="G310" s="35">
        <v>57120</v>
      </c>
      <c r="H310" s="35">
        <v>65</v>
      </c>
      <c r="I310" s="35">
        <v>29250</v>
      </c>
      <c r="J310" s="35">
        <v>0</v>
      </c>
      <c r="K310" s="35">
        <v>0</v>
      </c>
      <c r="L310" s="35">
        <v>0</v>
      </c>
      <c r="M310" s="35">
        <v>0</v>
      </c>
      <c r="N310" s="35">
        <v>0</v>
      </c>
      <c r="O310" s="35">
        <v>0</v>
      </c>
    </row>
    <row r="311" spans="1:15" s="34" customFormat="1" ht="12.75" outlineLevel="2">
      <c r="A311" s="36" t="s">
        <v>88</v>
      </c>
      <c r="B311" s="36" t="s">
        <v>44</v>
      </c>
      <c r="C311" s="36" t="s">
        <v>33</v>
      </c>
      <c r="D311" s="37">
        <v>249</v>
      </c>
      <c r="E311" s="37">
        <v>117300</v>
      </c>
      <c r="F311" s="37">
        <v>175</v>
      </c>
      <c r="G311" s="37">
        <v>84000</v>
      </c>
      <c r="H311" s="37">
        <v>74</v>
      </c>
      <c r="I311" s="37">
        <v>33300</v>
      </c>
      <c r="J311" s="37">
        <v>0</v>
      </c>
      <c r="K311" s="37">
        <v>0</v>
      </c>
      <c r="L311" s="37"/>
      <c r="M311" s="37"/>
      <c r="N311" s="37"/>
      <c r="O311" s="37"/>
    </row>
    <row r="312" spans="1:15" s="34" customFormat="1" ht="12.75" outlineLevel="1">
      <c r="A312" s="39" t="s">
        <v>89</v>
      </c>
      <c r="B312" s="36"/>
      <c r="C312" s="36"/>
      <c r="D312" s="37">
        <f>SUBTOTAL(9,D300:D311)</f>
        <v>1932</v>
      </c>
      <c r="E312" s="37">
        <f>SUBTOTAL(9,E300:E311)</f>
        <v>904200</v>
      </c>
      <c r="F312" s="37">
        <f>SUBTOTAL(9,F300:F311)</f>
        <v>1160</v>
      </c>
      <c r="G312" s="37">
        <f>SUBTOTAL(9,G300:G311)</f>
        <v>556800</v>
      </c>
      <c r="H312" s="37">
        <f>SUBTOTAL(9,H300:H311)</f>
        <v>772</v>
      </c>
      <c r="I312" s="37">
        <f>SUBTOTAL(9,I300:I311)</f>
        <v>347400</v>
      </c>
      <c r="J312" s="37">
        <f>SUBTOTAL(9,J300:J311)</f>
        <v>0</v>
      </c>
      <c r="K312" s="37">
        <f>SUBTOTAL(9,K300:K311)</f>
        <v>0</v>
      </c>
      <c r="L312" s="37">
        <f>SUBTOTAL(9,L300:L311)</f>
        <v>0</v>
      </c>
      <c r="M312" s="37">
        <f>SUBTOTAL(9,M300:M311)</f>
        <v>0</v>
      </c>
      <c r="N312" s="37">
        <f>SUBTOTAL(9,N300:N311)</f>
        <v>0</v>
      </c>
      <c r="O312" s="37">
        <f>SUBTOTAL(9,O300:O311)</f>
        <v>0</v>
      </c>
    </row>
    <row r="313" spans="1:15" s="34" customFormat="1" ht="12.75" outlineLevel="2">
      <c r="A313" s="34" t="s">
        <v>90</v>
      </c>
      <c r="B313" s="34" t="s">
        <v>32</v>
      </c>
      <c r="C313" s="34" t="s">
        <v>33</v>
      </c>
      <c r="D313" s="35">
        <f aca="true" t="shared" si="69" ref="D313:D322">+F313++H313</f>
        <v>0</v>
      </c>
      <c r="E313" s="35">
        <f aca="true" t="shared" si="70" ref="E313:E322">+G313+I313</f>
        <v>0</v>
      </c>
      <c r="F313" s="35">
        <v>0</v>
      </c>
      <c r="G313" s="35">
        <v>0</v>
      </c>
      <c r="H313" s="35">
        <v>0</v>
      </c>
      <c r="I313" s="35">
        <v>0</v>
      </c>
      <c r="J313" s="35">
        <f aca="true" t="shared" si="71" ref="J313:K322">+L313+N313</f>
        <v>0</v>
      </c>
      <c r="K313" s="35">
        <f t="shared" si="71"/>
        <v>0</v>
      </c>
      <c r="L313" s="35">
        <v>0</v>
      </c>
      <c r="M313" s="35">
        <v>0</v>
      </c>
      <c r="N313" s="35">
        <v>0</v>
      </c>
      <c r="O313" s="35">
        <v>0</v>
      </c>
    </row>
    <row r="314" spans="1:15" s="34" customFormat="1" ht="12.75" outlineLevel="2">
      <c r="A314" s="36" t="s">
        <v>90</v>
      </c>
      <c r="B314" s="36" t="s">
        <v>34</v>
      </c>
      <c r="C314" s="36" t="s">
        <v>33</v>
      </c>
      <c r="D314" s="37">
        <f t="shared" si="69"/>
        <v>0</v>
      </c>
      <c r="E314" s="37">
        <f t="shared" si="70"/>
        <v>0</v>
      </c>
      <c r="F314" s="37">
        <v>0</v>
      </c>
      <c r="G314" s="37">
        <v>0</v>
      </c>
      <c r="H314" s="37">
        <v>0</v>
      </c>
      <c r="I314" s="37">
        <v>0</v>
      </c>
      <c r="J314" s="37">
        <f t="shared" si="71"/>
        <v>0</v>
      </c>
      <c r="K314" s="37">
        <f t="shared" si="71"/>
        <v>0</v>
      </c>
      <c r="L314" s="37">
        <v>0</v>
      </c>
      <c r="M314" s="37">
        <v>0</v>
      </c>
      <c r="N314" s="37">
        <v>0</v>
      </c>
      <c r="O314" s="37">
        <v>0</v>
      </c>
    </row>
    <row r="315" spans="1:15" s="34" customFormat="1" ht="12.75" outlineLevel="2">
      <c r="A315" s="34" t="s">
        <v>90</v>
      </c>
      <c r="B315" s="34" t="s">
        <v>35</v>
      </c>
      <c r="C315" s="34" t="s">
        <v>33</v>
      </c>
      <c r="D315" s="35">
        <f t="shared" si="69"/>
        <v>0</v>
      </c>
      <c r="E315" s="35">
        <f t="shared" si="70"/>
        <v>0</v>
      </c>
      <c r="F315" s="35">
        <v>0</v>
      </c>
      <c r="G315" s="35">
        <v>0</v>
      </c>
      <c r="H315" s="35">
        <v>0</v>
      </c>
      <c r="I315" s="35">
        <v>0</v>
      </c>
      <c r="J315" s="35">
        <f t="shared" si="71"/>
        <v>0</v>
      </c>
      <c r="K315" s="35">
        <f t="shared" si="71"/>
        <v>0</v>
      </c>
      <c r="L315" s="35">
        <v>0</v>
      </c>
      <c r="M315" s="35">
        <v>0</v>
      </c>
      <c r="N315" s="35">
        <v>0</v>
      </c>
      <c r="O315" s="35">
        <v>0</v>
      </c>
    </row>
    <row r="316" spans="1:15" s="34" customFormat="1" ht="12.75" outlineLevel="2">
      <c r="A316" s="36" t="s">
        <v>90</v>
      </c>
      <c r="B316" s="36" t="s">
        <v>36</v>
      </c>
      <c r="C316" s="36" t="s">
        <v>33</v>
      </c>
      <c r="D316" s="37">
        <f t="shared" si="69"/>
        <v>0</v>
      </c>
      <c r="E316" s="37">
        <f t="shared" si="70"/>
        <v>0</v>
      </c>
      <c r="F316" s="37">
        <v>0</v>
      </c>
      <c r="G316" s="37">
        <v>0</v>
      </c>
      <c r="H316" s="37">
        <v>0</v>
      </c>
      <c r="I316" s="37">
        <v>0</v>
      </c>
      <c r="J316" s="37">
        <f t="shared" si="71"/>
        <v>0</v>
      </c>
      <c r="K316" s="37">
        <f t="shared" si="71"/>
        <v>0</v>
      </c>
      <c r="L316" s="37">
        <v>0</v>
      </c>
      <c r="M316" s="37">
        <v>0</v>
      </c>
      <c r="N316" s="37">
        <v>0</v>
      </c>
      <c r="O316" s="37">
        <v>0</v>
      </c>
    </row>
    <row r="317" spans="1:15" s="34" customFormat="1" ht="12.75" outlineLevel="2">
      <c r="A317" s="34" t="s">
        <v>90</v>
      </c>
      <c r="B317" s="34" t="s">
        <v>37</v>
      </c>
      <c r="C317" s="34" t="s">
        <v>33</v>
      </c>
      <c r="D317" s="35">
        <f t="shared" si="69"/>
        <v>0</v>
      </c>
      <c r="E317" s="35">
        <f t="shared" si="70"/>
        <v>0</v>
      </c>
      <c r="F317" s="35">
        <v>0</v>
      </c>
      <c r="G317" s="35">
        <v>0</v>
      </c>
      <c r="H317" s="35">
        <v>0</v>
      </c>
      <c r="I317" s="35">
        <v>0</v>
      </c>
      <c r="J317" s="35">
        <f t="shared" si="71"/>
        <v>0</v>
      </c>
      <c r="K317" s="35">
        <f t="shared" si="71"/>
        <v>0</v>
      </c>
      <c r="L317" s="35">
        <v>0</v>
      </c>
      <c r="M317" s="35">
        <v>0</v>
      </c>
      <c r="N317" s="35">
        <v>0</v>
      </c>
      <c r="O317" s="35">
        <v>0</v>
      </c>
    </row>
    <row r="318" spans="1:15" s="34" customFormat="1" ht="12.75" outlineLevel="2">
      <c r="A318" s="36" t="s">
        <v>90</v>
      </c>
      <c r="B318" s="36" t="s">
        <v>38</v>
      </c>
      <c r="C318" s="36" t="s">
        <v>33</v>
      </c>
      <c r="D318" s="37">
        <f t="shared" si="69"/>
        <v>0</v>
      </c>
      <c r="E318" s="37">
        <f t="shared" si="70"/>
        <v>0</v>
      </c>
      <c r="F318" s="37">
        <v>0</v>
      </c>
      <c r="G318" s="37">
        <v>0</v>
      </c>
      <c r="H318" s="37">
        <v>0</v>
      </c>
      <c r="I318" s="37">
        <v>0</v>
      </c>
      <c r="J318" s="37">
        <f t="shared" si="71"/>
        <v>0</v>
      </c>
      <c r="K318" s="37">
        <f t="shared" si="71"/>
        <v>0</v>
      </c>
      <c r="L318" s="37">
        <v>0</v>
      </c>
      <c r="M318" s="37">
        <v>0</v>
      </c>
      <c r="N318" s="37">
        <v>0</v>
      </c>
      <c r="O318" s="37">
        <v>0</v>
      </c>
    </row>
    <row r="319" spans="1:15" s="34" customFormat="1" ht="12.75" outlineLevel="2">
      <c r="A319" s="34" t="s">
        <v>90</v>
      </c>
      <c r="B319" s="34" t="s">
        <v>39</v>
      </c>
      <c r="C319" s="34" t="s">
        <v>33</v>
      </c>
      <c r="D319" s="35">
        <f t="shared" si="69"/>
        <v>0</v>
      </c>
      <c r="E319" s="35">
        <f t="shared" si="70"/>
        <v>0</v>
      </c>
      <c r="F319" s="35">
        <v>0</v>
      </c>
      <c r="G319" s="35">
        <v>0</v>
      </c>
      <c r="H319" s="35">
        <v>0</v>
      </c>
      <c r="I319" s="35">
        <v>0</v>
      </c>
      <c r="J319" s="35">
        <f t="shared" si="71"/>
        <v>0</v>
      </c>
      <c r="K319" s="35">
        <f t="shared" si="71"/>
        <v>0</v>
      </c>
      <c r="L319" s="35">
        <v>0</v>
      </c>
      <c r="M319" s="35">
        <v>0</v>
      </c>
      <c r="N319" s="35">
        <v>0</v>
      </c>
      <c r="O319" s="35">
        <v>0</v>
      </c>
    </row>
    <row r="320" spans="1:15" s="34" customFormat="1" ht="12.75" outlineLevel="2">
      <c r="A320" s="36" t="s">
        <v>90</v>
      </c>
      <c r="B320" s="36" t="s">
        <v>40</v>
      </c>
      <c r="C320" s="36" t="s">
        <v>33</v>
      </c>
      <c r="D320" s="37">
        <f t="shared" si="69"/>
        <v>0</v>
      </c>
      <c r="E320" s="37">
        <f t="shared" si="70"/>
        <v>0</v>
      </c>
      <c r="F320" s="37">
        <v>0</v>
      </c>
      <c r="G320" s="37">
        <v>0</v>
      </c>
      <c r="H320" s="37">
        <v>0</v>
      </c>
      <c r="I320" s="37">
        <v>0</v>
      </c>
      <c r="J320" s="37">
        <f t="shared" si="71"/>
        <v>0</v>
      </c>
      <c r="K320" s="37">
        <f t="shared" si="71"/>
        <v>0</v>
      </c>
      <c r="L320" s="37">
        <v>0</v>
      </c>
      <c r="M320" s="37">
        <v>0</v>
      </c>
      <c r="N320" s="37">
        <v>0</v>
      </c>
      <c r="O320" s="37">
        <v>0</v>
      </c>
    </row>
    <row r="321" spans="1:15" s="34" customFormat="1" ht="12.75" outlineLevel="2">
      <c r="A321" s="34" t="s">
        <v>90</v>
      </c>
      <c r="B321" s="34" t="s">
        <v>41</v>
      </c>
      <c r="C321" s="34" t="s">
        <v>33</v>
      </c>
      <c r="D321" s="35">
        <f t="shared" si="69"/>
        <v>0</v>
      </c>
      <c r="E321" s="35">
        <f t="shared" si="70"/>
        <v>0</v>
      </c>
      <c r="F321" s="35">
        <v>0</v>
      </c>
      <c r="G321" s="35">
        <v>0</v>
      </c>
      <c r="H321" s="35">
        <v>0</v>
      </c>
      <c r="I321" s="35">
        <v>0</v>
      </c>
      <c r="J321" s="35">
        <f t="shared" si="71"/>
        <v>0</v>
      </c>
      <c r="K321" s="35">
        <f t="shared" si="71"/>
        <v>0</v>
      </c>
      <c r="L321" s="35">
        <v>0</v>
      </c>
      <c r="M321" s="35">
        <v>0</v>
      </c>
      <c r="N321" s="35">
        <v>0</v>
      </c>
      <c r="O321" s="35">
        <v>0</v>
      </c>
    </row>
    <row r="322" spans="1:15" s="34" customFormat="1" ht="12.75" outlineLevel="2">
      <c r="A322" s="36" t="s">
        <v>90</v>
      </c>
      <c r="B322" s="36" t="s">
        <v>42</v>
      </c>
      <c r="C322" s="36" t="s">
        <v>33</v>
      </c>
      <c r="D322" s="37">
        <f t="shared" si="69"/>
        <v>0</v>
      </c>
      <c r="E322" s="37">
        <f t="shared" si="70"/>
        <v>0</v>
      </c>
      <c r="F322" s="37">
        <v>0</v>
      </c>
      <c r="G322" s="37">
        <v>0</v>
      </c>
      <c r="H322" s="37">
        <v>0</v>
      </c>
      <c r="I322" s="37">
        <v>0</v>
      </c>
      <c r="J322" s="37">
        <f t="shared" si="71"/>
        <v>0</v>
      </c>
      <c r="K322" s="37">
        <f t="shared" si="71"/>
        <v>0</v>
      </c>
      <c r="L322" s="37">
        <v>0</v>
      </c>
      <c r="M322" s="37">
        <v>0</v>
      </c>
      <c r="N322" s="37">
        <v>0</v>
      </c>
      <c r="O322" s="37">
        <v>0</v>
      </c>
    </row>
    <row r="323" spans="1:15" s="34" customFormat="1" ht="12.75" outlineLevel="2">
      <c r="A323" s="34" t="s">
        <v>90</v>
      </c>
      <c r="B323" s="34" t="s">
        <v>43</v>
      </c>
      <c r="C323" s="34" t="s">
        <v>33</v>
      </c>
      <c r="D323" s="35">
        <v>0</v>
      </c>
      <c r="E323" s="35">
        <v>0</v>
      </c>
      <c r="F323" s="35">
        <v>0</v>
      </c>
      <c r="G323" s="35">
        <v>0</v>
      </c>
      <c r="H323" s="35">
        <v>0</v>
      </c>
      <c r="I323" s="35">
        <v>0</v>
      </c>
      <c r="J323" s="35">
        <v>0</v>
      </c>
      <c r="K323" s="35">
        <v>0</v>
      </c>
      <c r="L323" s="35">
        <v>0</v>
      </c>
      <c r="M323" s="35">
        <v>0</v>
      </c>
      <c r="N323" s="35">
        <v>0</v>
      </c>
      <c r="O323" s="35">
        <v>0</v>
      </c>
    </row>
    <row r="324" spans="1:15" s="34" customFormat="1" ht="12.75" outlineLevel="2">
      <c r="A324" s="36" t="s">
        <v>90</v>
      </c>
      <c r="B324" s="36" t="s">
        <v>44</v>
      </c>
      <c r="C324" s="36" t="s">
        <v>33</v>
      </c>
      <c r="D324" s="37">
        <v>837</v>
      </c>
      <c r="E324" s="37">
        <v>345200</v>
      </c>
      <c r="F324" s="37">
        <v>585</v>
      </c>
      <c r="G324" s="37">
        <v>257000</v>
      </c>
      <c r="H324" s="37">
        <v>252</v>
      </c>
      <c r="I324" s="37">
        <v>88200</v>
      </c>
      <c r="J324" s="37">
        <v>0</v>
      </c>
      <c r="K324" s="37">
        <v>0</v>
      </c>
      <c r="L324" s="37"/>
      <c r="M324" s="37"/>
      <c r="N324" s="37"/>
      <c r="O324" s="37"/>
    </row>
    <row r="325" spans="1:15" s="34" customFormat="1" ht="12.75" outlineLevel="1">
      <c r="A325" s="39" t="s">
        <v>91</v>
      </c>
      <c r="B325" s="36"/>
      <c r="C325" s="36"/>
      <c r="D325" s="37">
        <f>SUBTOTAL(9,D313:D324)</f>
        <v>837</v>
      </c>
      <c r="E325" s="37">
        <f>SUBTOTAL(9,E313:E324)</f>
        <v>345200</v>
      </c>
      <c r="F325" s="37">
        <f>SUBTOTAL(9,F313:F324)</f>
        <v>585</v>
      </c>
      <c r="G325" s="37">
        <f>SUBTOTAL(9,G313:G324)</f>
        <v>257000</v>
      </c>
      <c r="H325" s="37">
        <f>SUBTOTAL(9,H313:H324)</f>
        <v>252</v>
      </c>
      <c r="I325" s="37">
        <f>SUBTOTAL(9,I313:I324)</f>
        <v>88200</v>
      </c>
      <c r="J325" s="37">
        <f>SUBTOTAL(9,J313:J324)</f>
        <v>0</v>
      </c>
      <c r="K325" s="37">
        <f>SUBTOTAL(9,K313:K324)</f>
        <v>0</v>
      </c>
      <c r="L325" s="37">
        <f>SUBTOTAL(9,L313:L324)</f>
        <v>0</v>
      </c>
      <c r="M325" s="37">
        <f>SUBTOTAL(9,M313:M324)</f>
        <v>0</v>
      </c>
      <c r="N325" s="37">
        <f>SUBTOTAL(9,N313:N324)</f>
        <v>0</v>
      </c>
      <c r="O325" s="37">
        <f>SUBTOTAL(9,O313:O324)</f>
        <v>0</v>
      </c>
    </row>
    <row r="326" spans="1:15" s="34" customFormat="1" ht="12.75" outlineLevel="2">
      <c r="A326" s="34" t="s">
        <v>92</v>
      </c>
      <c r="B326" s="34" t="s">
        <v>32</v>
      </c>
      <c r="C326" s="34" t="s">
        <v>33</v>
      </c>
      <c r="D326" s="35">
        <f aca="true" t="shared" si="72" ref="D326:D335">+F326++H326</f>
        <v>17443</v>
      </c>
      <c r="E326" s="35">
        <f aca="true" t="shared" si="73" ref="E326:E335">+G326+I326</f>
        <v>7199710</v>
      </c>
      <c r="F326" s="35">
        <v>15638</v>
      </c>
      <c r="G326" s="35">
        <v>6567960</v>
      </c>
      <c r="H326" s="35">
        <v>1805</v>
      </c>
      <c r="I326" s="35">
        <v>631750</v>
      </c>
      <c r="J326" s="35">
        <f aca="true" t="shared" si="74" ref="J326:K335">+L326+N326</f>
        <v>2989</v>
      </c>
      <c r="K326" s="35">
        <f t="shared" si="74"/>
        <v>283860</v>
      </c>
      <c r="L326" s="35">
        <v>1494</v>
      </c>
      <c r="M326" s="35">
        <v>141930</v>
      </c>
      <c r="N326" s="35">
        <v>1495</v>
      </c>
      <c r="O326" s="35">
        <v>141930</v>
      </c>
    </row>
    <row r="327" spans="1:15" s="34" customFormat="1" ht="12.75" outlineLevel="2">
      <c r="A327" s="36" t="s">
        <v>92</v>
      </c>
      <c r="B327" s="36" t="s">
        <v>34</v>
      </c>
      <c r="C327" s="36" t="s">
        <v>33</v>
      </c>
      <c r="D327" s="37">
        <f t="shared" si="72"/>
        <v>15337</v>
      </c>
      <c r="E327" s="37">
        <f t="shared" si="73"/>
        <v>6322680</v>
      </c>
      <c r="F327" s="37">
        <v>13639</v>
      </c>
      <c r="G327" s="37">
        <v>5728380</v>
      </c>
      <c r="H327" s="37">
        <v>1698</v>
      </c>
      <c r="I327" s="37">
        <v>594300</v>
      </c>
      <c r="J327" s="37">
        <f t="shared" si="74"/>
        <v>2533</v>
      </c>
      <c r="K327" s="37">
        <f t="shared" si="74"/>
        <v>240540</v>
      </c>
      <c r="L327" s="37">
        <v>1266</v>
      </c>
      <c r="M327" s="37">
        <v>120270</v>
      </c>
      <c r="N327" s="37">
        <v>1267</v>
      </c>
      <c r="O327" s="37">
        <v>120270</v>
      </c>
    </row>
    <row r="328" spans="1:15" s="34" customFormat="1" ht="12.75" outlineLevel="2">
      <c r="A328" s="34" t="s">
        <v>92</v>
      </c>
      <c r="B328" s="34" t="s">
        <v>35</v>
      </c>
      <c r="C328" s="34" t="s">
        <v>33</v>
      </c>
      <c r="D328" s="35">
        <f t="shared" si="72"/>
        <v>13227</v>
      </c>
      <c r="E328" s="35">
        <f t="shared" si="73"/>
        <v>5443830</v>
      </c>
      <c r="F328" s="35">
        <v>11634</v>
      </c>
      <c r="G328" s="35">
        <v>4886280</v>
      </c>
      <c r="H328" s="35">
        <v>1593</v>
      </c>
      <c r="I328" s="35">
        <v>557550</v>
      </c>
      <c r="J328" s="35">
        <f t="shared" si="74"/>
        <v>2715</v>
      </c>
      <c r="K328" s="35">
        <f t="shared" si="74"/>
        <v>257925</v>
      </c>
      <c r="L328" s="35">
        <v>1357</v>
      </c>
      <c r="M328" s="35">
        <v>128915</v>
      </c>
      <c r="N328" s="35">
        <v>1358</v>
      </c>
      <c r="O328" s="35">
        <v>129010</v>
      </c>
    </row>
    <row r="329" spans="1:15" s="34" customFormat="1" ht="12.75" outlineLevel="2">
      <c r="A329" s="36" t="s">
        <v>92</v>
      </c>
      <c r="B329" s="36" t="s">
        <v>36</v>
      </c>
      <c r="C329" s="36" t="s">
        <v>33</v>
      </c>
      <c r="D329" s="37">
        <f t="shared" si="72"/>
        <v>15870</v>
      </c>
      <c r="E329" s="37">
        <f t="shared" si="73"/>
        <v>6544045</v>
      </c>
      <c r="F329" s="37">
        <v>14137</v>
      </c>
      <c r="G329" s="37">
        <v>5937540</v>
      </c>
      <c r="H329" s="37">
        <v>1733</v>
      </c>
      <c r="I329" s="37">
        <v>606505</v>
      </c>
      <c r="J329" s="37">
        <f t="shared" si="74"/>
        <v>2836</v>
      </c>
      <c r="K329" s="37">
        <f t="shared" si="74"/>
        <v>269420</v>
      </c>
      <c r="L329" s="37">
        <v>1418</v>
      </c>
      <c r="M329" s="37">
        <v>134710</v>
      </c>
      <c r="N329" s="37">
        <v>1418</v>
      </c>
      <c r="O329" s="37">
        <v>134710</v>
      </c>
    </row>
    <row r="330" spans="1:15" s="34" customFormat="1" ht="12.75" outlineLevel="2">
      <c r="A330" s="34" t="s">
        <v>92</v>
      </c>
      <c r="B330" s="34" t="s">
        <v>37</v>
      </c>
      <c r="C330" s="34" t="s">
        <v>33</v>
      </c>
      <c r="D330" s="35">
        <f t="shared" si="72"/>
        <v>15611</v>
      </c>
      <c r="E330" s="35">
        <f t="shared" si="73"/>
        <v>6443290</v>
      </c>
      <c r="F330" s="35">
        <v>13992</v>
      </c>
      <c r="G330" s="35">
        <v>5876640</v>
      </c>
      <c r="H330" s="35">
        <v>1619</v>
      </c>
      <c r="I330" s="35">
        <v>566650</v>
      </c>
      <c r="J330" s="35">
        <f t="shared" si="74"/>
        <v>2992</v>
      </c>
      <c r="K330" s="35">
        <f t="shared" si="74"/>
        <v>284240</v>
      </c>
      <c r="L330" s="35">
        <v>1496</v>
      </c>
      <c r="M330" s="35">
        <v>142120</v>
      </c>
      <c r="N330" s="35">
        <v>1496</v>
      </c>
      <c r="O330" s="35">
        <v>142120</v>
      </c>
    </row>
    <row r="331" spans="1:15" s="34" customFormat="1" ht="12.75" outlineLevel="2">
      <c r="A331" s="36" t="s">
        <v>92</v>
      </c>
      <c r="B331" s="36" t="s">
        <v>38</v>
      </c>
      <c r="C331" s="36" t="s">
        <v>33</v>
      </c>
      <c r="D331" s="37">
        <f t="shared" si="72"/>
        <v>16677</v>
      </c>
      <c r="E331" s="37">
        <f t="shared" si="73"/>
        <v>6880160</v>
      </c>
      <c r="F331" s="37">
        <v>14903</v>
      </c>
      <c r="G331" s="37">
        <v>6259260</v>
      </c>
      <c r="H331" s="37">
        <v>1774</v>
      </c>
      <c r="I331" s="37">
        <v>620900</v>
      </c>
      <c r="J331" s="37">
        <f t="shared" si="74"/>
        <v>2947</v>
      </c>
      <c r="K331" s="37">
        <f t="shared" si="74"/>
        <v>279965</v>
      </c>
      <c r="L331" s="37">
        <v>1473</v>
      </c>
      <c r="M331" s="37">
        <v>139935</v>
      </c>
      <c r="N331" s="37">
        <v>1474</v>
      </c>
      <c r="O331" s="37">
        <v>140030</v>
      </c>
    </row>
    <row r="332" spans="1:15" s="34" customFormat="1" ht="12.75" outlineLevel="2">
      <c r="A332" s="34" t="s">
        <v>92</v>
      </c>
      <c r="B332" s="34" t="s">
        <v>39</v>
      </c>
      <c r="C332" s="34" t="s">
        <v>33</v>
      </c>
      <c r="D332" s="35">
        <f t="shared" si="72"/>
        <v>15367</v>
      </c>
      <c r="E332" s="35">
        <f t="shared" si="73"/>
        <v>6319390</v>
      </c>
      <c r="F332" s="35">
        <v>13442</v>
      </c>
      <c r="G332" s="35">
        <v>5645640</v>
      </c>
      <c r="H332" s="35">
        <v>1925</v>
      </c>
      <c r="I332" s="35">
        <v>673750</v>
      </c>
      <c r="J332" s="35">
        <f t="shared" si="74"/>
        <v>3036</v>
      </c>
      <c r="K332" s="35">
        <f t="shared" si="74"/>
        <v>288420</v>
      </c>
      <c r="L332" s="35">
        <v>1518</v>
      </c>
      <c r="M332" s="35">
        <v>144210</v>
      </c>
      <c r="N332" s="35">
        <v>1518</v>
      </c>
      <c r="O332" s="35">
        <v>144210</v>
      </c>
    </row>
    <row r="333" spans="1:15" s="34" customFormat="1" ht="12.75" outlineLevel="2">
      <c r="A333" s="36" t="s">
        <v>92</v>
      </c>
      <c r="B333" s="36" t="s">
        <v>40</v>
      </c>
      <c r="C333" s="36" t="s">
        <v>33</v>
      </c>
      <c r="D333" s="37">
        <f t="shared" si="72"/>
        <v>15230</v>
      </c>
      <c r="E333" s="37">
        <f t="shared" si="73"/>
        <v>6287190</v>
      </c>
      <c r="F333" s="37">
        <v>13667</v>
      </c>
      <c r="G333" s="37">
        <v>5740140</v>
      </c>
      <c r="H333" s="37">
        <v>1563</v>
      </c>
      <c r="I333" s="37">
        <v>547050</v>
      </c>
      <c r="J333" s="37">
        <f t="shared" si="74"/>
        <v>3251</v>
      </c>
      <c r="K333" s="37">
        <f t="shared" si="74"/>
        <v>308845</v>
      </c>
      <c r="L333" s="37">
        <v>1625</v>
      </c>
      <c r="M333" s="37">
        <v>154375</v>
      </c>
      <c r="N333" s="37">
        <v>1626</v>
      </c>
      <c r="O333" s="37">
        <v>154470</v>
      </c>
    </row>
    <row r="334" spans="1:15" s="34" customFormat="1" ht="12.75" outlineLevel="2">
      <c r="A334" s="34" t="s">
        <v>92</v>
      </c>
      <c r="B334" s="34" t="s">
        <v>41</v>
      </c>
      <c r="C334" s="34" t="s">
        <v>33</v>
      </c>
      <c r="D334" s="35">
        <f t="shared" si="72"/>
        <v>18539</v>
      </c>
      <c r="E334" s="35">
        <f t="shared" si="73"/>
        <v>7681590</v>
      </c>
      <c r="F334" s="35">
        <v>17042</v>
      </c>
      <c r="G334" s="35">
        <v>7157640</v>
      </c>
      <c r="H334" s="35">
        <v>1497</v>
      </c>
      <c r="I334" s="35">
        <v>523950</v>
      </c>
      <c r="J334" s="35">
        <f t="shared" si="74"/>
        <v>3240</v>
      </c>
      <c r="K334" s="35">
        <f t="shared" si="74"/>
        <v>307800</v>
      </c>
      <c r="L334" s="35">
        <v>1620</v>
      </c>
      <c r="M334" s="35">
        <v>153900</v>
      </c>
      <c r="N334" s="35">
        <v>1620</v>
      </c>
      <c r="O334" s="35">
        <v>153900</v>
      </c>
    </row>
    <row r="335" spans="1:15" s="34" customFormat="1" ht="12.75" outlineLevel="2">
      <c r="A335" s="36" t="s">
        <v>92</v>
      </c>
      <c r="B335" s="36" t="s">
        <v>42</v>
      </c>
      <c r="C335" s="36" t="s">
        <v>33</v>
      </c>
      <c r="D335" s="37">
        <f t="shared" si="72"/>
        <v>21350</v>
      </c>
      <c r="E335" s="37">
        <f t="shared" si="73"/>
        <v>8861790</v>
      </c>
      <c r="F335" s="37">
        <v>19847</v>
      </c>
      <c r="G335" s="37">
        <v>8335740</v>
      </c>
      <c r="H335" s="37">
        <v>1503</v>
      </c>
      <c r="I335" s="37">
        <v>526050</v>
      </c>
      <c r="J335" s="37">
        <f t="shared" si="74"/>
        <v>3791</v>
      </c>
      <c r="K335" s="37">
        <f t="shared" si="74"/>
        <v>360145</v>
      </c>
      <c r="L335" s="37">
        <v>1896</v>
      </c>
      <c r="M335" s="37">
        <v>180120</v>
      </c>
      <c r="N335" s="37">
        <v>1895</v>
      </c>
      <c r="O335" s="37">
        <v>180025</v>
      </c>
    </row>
    <row r="336" spans="1:15" s="34" customFormat="1" ht="12.75" outlineLevel="2">
      <c r="A336" s="34" t="s">
        <v>92</v>
      </c>
      <c r="B336" s="34" t="s">
        <v>43</v>
      </c>
      <c r="C336" s="34" t="s">
        <v>33</v>
      </c>
      <c r="D336" s="35">
        <v>22174</v>
      </c>
      <c r="E336" s="35">
        <v>10618350</v>
      </c>
      <c r="F336" s="35">
        <v>20766</v>
      </c>
      <c r="G336" s="35">
        <v>10081004</v>
      </c>
      <c r="H336" s="35">
        <v>1408</v>
      </c>
      <c r="I336" s="35">
        <v>537346</v>
      </c>
      <c r="J336" s="35">
        <v>3303</v>
      </c>
      <c r="K336" s="35">
        <v>289013</v>
      </c>
      <c r="L336" s="35">
        <v>1651</v>
      </c>
      <c r="M336" s="35">
        <v>144506</v>
      </c>
      <c r="N336" s="35">
        <v>1652</v>
      </c>
      <c r="O336" s="35">
        <v>144507</v>
      </c>
    </row>
    <row r="337" spans="1:15" s="34" customFormat="1" ht="12.75" outlineLevel="2">
      <c r="A337" s="36" t="s">
        <v>92</v>
      </c>
      <c r="B337" s="36" t="s">
        <v>44</v>
      </c>
      <c r="C337" s="36" t="s">
        <v>33</v>
      </c>
      <c r="D337" s="37">
        <f>+F337+H337</f>
        <v>14578</v>
      </c>
      <c r="E337" s="37">
        <f>+G337+I337</f>
        <v>6660758</v>
      </c>
      <c r="F337" s="37">
        <v>12810</v>
      </c>
      <c r="G337" s="37">
        <v>5985682</v>
      </c>
      <c r="H337" s="37">
        <v>1768</v>
      </c>
      <c r="I337" s="37">
        <v>675076</v>
      </c>
      <c r="J337" s="37">
        <v>4026</v>
      </c>
      <c r="K337" s="37">
        <v>352276</v>
      </c>
      <c r="L337" s="37">
        <v>2013</v>
      </c>
      <c r="M337" s="37">
        <v>176138</v>
      </c>
      <c r="N337" s="37">
        <v>2013</v>
      </c>
      <c r="O337" s="37">
        <v>176138</v>
      </c>
    </row>
    <row r="338" spans="1:15" s="34" customFormat="1" ht="12.75" outlineLevel="1">
      <c r="A338" s="39" t="s">
        <v>93</v>
      </c>
      <c r="B338" s="36"/>
      <c r="C338" s="36"/>
      <c r="D338" s="37">
        <f>SUBTOTAL(9,D326:D337)</f>
        <v>201403</v>
      </c>
      <c r="E338" s="37">
        <f>SUBTOTAL(9,E326:E337)</f>
        <v>85262783</v>
      </c>
      <c r="F338" s="37">
        <f>SUBTOTAL(9,F326:F337)</f>
        <v>181517</v>
      </c>
      <c r="G338" s="37">
        <f>SUBTOTAL(9,G326:G337)</f>
        <v>78201906</v>
      </c>
      <c r="H338" s="37">
        <f>SUBTOTAL(9,H326:H337)</f>
        <v>19886</v>
      </c>
      <c r="I338" s="37">
        <f>SUBTOTAL(9,I326:I337)</f>
        <v>7060877</v>
      </c>
      <c r="J338" s="37">
        <f>SUBTOTAL(9,J326:J337)</f>
        <v>37659</v>
      </c>
      <c r="K338" s="37">
        <f>SUBTOTAL(9,K326:K337)</f>
        <v>3522449</v>
      </c>
      <c r="L338" s="37">
        <f>SUBTOTAL(9,L326:L337)</f>
        <v>18827</v>
      </c>
      <c r="M338" s="37">
        <f>SUBTOTAL(9,M326:M337)</f>
        <v>1761129</v>
      </c>
      <c r="N338" s="37">
        <f>SUBTOTAL(9,N326:N337)</f>
        <v>18832</v>
      </c>
      <c r="O338" s="37">
        <f>SUBTOTAL(9,O326:O337)</f>
        <v>1761320</v>
      </c>
    </row>
    <row r="339" spans="1:15" s="34" customFormat="1" ht="12.75" outlineLevel="2">
      <c r="A339" s="34" t="s">
        <v>94</v>
      </c>
      <c r="B339" s="34" t="s">
        <v>32</v>
      </c>
      <c r="C339" s="34" t="s">
        <v>33</v>
      </c>
      <c r="D339" s="35">
        <f aca="true" t="shared" si="75" ref="D339:D348">+F339++H339</f>
        <v>64</v>
      </c>
      <c r="E339" s="35">
        <f aca="true" t="shared" si="76" ref="E339:E348">+G339+I339</f>
        <v>22470</v>
      </c>
      <c r="F339" s="35">
        <v>24</v>
      </c>
      <c r="G339" s="35">
        <v>8793</v>
      </c>
      <c r="H339" s="35">
        <v>40</v>
      </c>
      <c r="I339" s="35">
        <v>13677</v>
      </c>
      <c r="J339" s="35">
        <f aca="true" t="shared" si="77" ref="J339:K348">+L339+N339</f>
        <v>31</v>
      </c>
      <c r="K339" s="35">
        <f t="shared" si="77"/>
        <v>2339</v>
      </c>
      <c r="L339" s="35">
        <v>20</v>
      </c>
      <c r="M339" s="35">
        <v>1580</v>
      </c>
      <c r="N339" s="35">
        <v>11</v>
      </c>
      <c r="O339" s="35">
        <v>759</v>
      </c>
    </row>
    <row r="340" spans="1:15" s="34" customFormat="1" ht="12.75" outlineLevel="2">
      <c r="A340" s="36" t="s">
        <v>94</v>
      </c>
      <c r="B340" s="36" t="s">
        <v>34</v>
      </c>
      <c r="C340" s="36" t="s">
        <v>33</v>
      </c>
      <c r="D340" s="37">
        <f t="shared" si="75"/>
        <v>82</v>
      </c>
      <c r="E340" s="37">
        <f t="shared" si="76"/>
        <v>29845</v>
      </c>
      <c r="F340" s="37">
        <v>34</v>
      </c>
      <c r="G340" s="37">
        <v>13558</v>
      </c>
      <c r="H340" s="37">
        <v>48</v>
      </c>
      <c r="I340" s="37">
        <v>16287</v>
      </c>
      <c r="J340" s="37">
        <f t="shared" si="77"/>
        <v>33</v>
      </c>
      <c r="K340" s="37">
        <f t="shared" si="77"/>
        <v>1617</v>
      </c>
      <c r="L340" s="37">
        <v>13</v>
      </c>
      <c r="M340" s="37">
        <v>627</v>
      </c>
      <c r="N340" s="37">
        <v>20</v>
      </c>
      <c r="O340" s="37">
        <v>990</v>
      </c>
    </row>
    <row r="341" spans="1:15" s="34" customFormat="1" ht="12.75" outlineLevel="2">
      <c r="A341" s="34" t="s">
        <v>94</v>
      </c>
      <c r="B341" s="34" t="s">
        <v>35</v>
      </c>
      <c r="C341" s="34" t="s">
        <v>33</v>
      </c>
      <c r="D341" s="35">
        <f t="shared" si="75"/>
        <v>69</v>
      </c>
      <c r="E341" s="35">
        <f t="shared" si="76"/>
        <v>24679</v>
      </c>
      <c r="F341" s="35">
        <v>24</v>
      </c>
      <c r="G341" s="35">
        <v>8308</v>
      </c>
      <c r="H341" s="35">
        <v>45</v>
      </c>
      <c r="I341" s="35">
        <v>16371</v>
      </c>
      <c r="J341" s="35">
        <f t="shared" si="77"/>
        <v>24</v>
      </c>
      <c r="K341" s="35">
        <f t="shared" si="77"/>
        <v>2006</v>
      </c>
      <c r="L341" s="35">
        <v>9</v>
      </c>
      <c r="M341" s="35">
        <v>767</v>
      </c>
      <c r="N341" s="35">
        <v>15</v>
      </c>
      <c r="O341" s="35">
        <v>1239</v>
      </c>
    </row>
    <row r="342" spans="1:15" s="34" customFormat="1" ht="12.75" outlineLevel="2">
      <c r="A342" s="36" t="s">
        <v>94</v>
      </c>
      <c r="B342" s="36" t="s">
        <v>36</v>
      </c>
      <c r="C342" s="36" t="s">
        <v>33</v>
      </c>
      <c r="D342" s="37">
        <f t="shared" si="75"/>
        <v>87</v>
      </c>
      <c r="E342" s="37">
        <f t="shared" si="76"/>
        <v>29035</v>
      </c>
      <c r="F342" s="37">
        <v>24</v>
      </c>
      <c r="G342" s="37">
        <v>8659</v>
      </c>
      <c r="H342" s="37">
        <v>63</v>
      </c>
      <c r="I342" s="37">
        <v>20376</v>
      </c>
      <c r="J342" s="37">
        <f t="shared" si="77"/>
        <v>25</v>
      </c>
      <c r="K342" s="37">
        <f t="shared" si="77"/>
        <v>1903</v>
      </c>
      <c r="L342" s="37">
        <v>15</v>
      </c>
      <c r="M342" s="37">
        <v>1072</v>
      </c>
      <c r="N342" s="37">
        <v>10</v>
      </c>
      <c r="O342" s="37">
        <v>831</v>
      </c>
    </row>
    <row r="343" spans="1:15" s="34" customFormat="1" ht="12.75" outlineLevel="2">
      <c r="A343" s="34" t="s">
        <v>94</v>
      </c>
      <c r="B343" s="34" t="s">
        <v>37</v>
      </c>
      <c r="C343" s="34" t="s">
        <v>33</v>
      </c>
      <c r="D343" s="35">
        <f t="shared" si="75"/>
        <v>109</v>
      </c>
      <c r="E343" s="35">
        <f t="shared" si="76"/>
        <v>37607</v>
      </c>
      <c r="F343" s="35">
        <v>63</v>
      </c>
      <c r="G343" s="35">
        <v>21352</v>
      </c>
      <c r="H343" s="35">
        <v>46</v>
      </c>
      <c r="I343" s="35">
        <v>16255</v>
      </c>
      <c r="J343" s="35">
        <f t="shared" si="77"/>
        <v>54</v>
      </c>
      <c r="K343" s="35">
        <f t="shared" si="77"/>
        <v>4694</v>
      </c>
      <c r="L343" s="35">
        <v>23</v>
      </c>
      <c r="M343" s="35">
        <v>1912</v>
      </c>
      <c r="N343" s="35">
        <v>31</v>
      </c>
      <c r="O343" s="35">
        <v>2782</v>
      </c>
    </row>
    <row r="344" spans="1:15" s="34" customFormat="1" ht="12.75" outlineLevel="2">
      <c r="A344" s="36" t="s">
        <v>94</v>
      </c>
      <c r="B344" s="36" t="s">
        <v>38</v>
      </c>
      <c r="C344" s="36" t="s">
        <v>33</v>
      </c>
      <c r="D344" s="37">
        <f t="shared" si="75"/>
        <v>71</v>
      </c>
      <c r="E344" s="37">
        <f t="shared" si="76"/>
        <v>27310</v>
      </c>
      <c r="F344" s="37">
        <v>27</v>
      </c>
      <c r="G344" s="37">
        <v>9696</v>
      </c>
      <c r="H344" s="37">
        <v>44</v>
      </c>
      <c r="I344" s="37">
        <v>17614</v>
      </c>
      <c r="J344" s="37">
        <f t="shared" si="77"/>
        <v>51</v>
      </c>
      <c r="K344" s="37">
        <f t="shared" si="77"/>
        <v>4353</v>
      </c>
      <c r="L344" s="37">
        <v>27</v>
      </c>
      <c r="M344" s="37">
        <v>2193</v>
      </c>
      <c r="N344" s="37">
        <v>24</v>
      </c>
      <c r="O344" s="37">
        <v>2160</v>
      </c>
    </row>
    <row r="345" spans="1:15" s="34" customFormat="1" ht="12.75" outlineLevel="2">
      <c r="A345" s="34" t="s">
        <v>94</v>
      </c>
      <c r="B345" s="34" t="s">
        <v>39</v>
      </c>
      <c r="C345" s="34" t="s">
        <v>33</v>
      </c>
      <c r="D345" s="35">
        <f t="shared" si="75"/>
        <v>72</v>
      </c>
      <c r="E345" s="35">
        <f t="shared" si="76"/>
        <v>25755</v>
      </c>
      <c r="F345" s="35">
        <v>34</v>
      </c>
      <c r="G345" s="35">
        <v>12814</v>
      </c>
      <c r="H345" s="35">
        <v>38</v>
      </c>
      <c r="I345" s="35">
        <v>12941</v>
      </c>
      <c r="J345" s="35">
        <f t="shared" si="77"/>
        <v>41</v>
      </c>
      <c r="K345" s="35">
        <f t="shared" si="77"/>
        <v>3656</v>
      </c>
      <c r="L345" s="35">
        <v>26</v>
      </c>
      <c r="M345" s="35">
        <v>2124</v>
      </c>
      <c r="N345" s="35">
        <v>15</v>
      </c>
      <c r="O345" s="35">
        <v>1532</v>
      </c>
    </row>
    <row r="346" spans="1:15" s="34" customFormat="1" ht="12.75" outlineLevel="2">
      <c r="A346" s="36" t="s">
        <v>94</v>
      </c>
      <c r="B346" s="36" t="s">
        <v>40</v>
      </c>
      <c r="C346" s="36" t="s">
        <v>33</v>
      </c>
      <c r="D346" s="37">
        <f t="shared" si="75"/>
        <v>89</v>
      </c>
      <c r="E346" s="37">
        <f t="shared" si="76"/>
        <v>31030</v>
      </c>
      <c r="F346" s="37">
        <v>39</v>
      </c>
      <c r="G346" s="37">
        <v>14131</v>
      </c>
      <c r="H346" s="37">
        <v>50</v>
      </c>
      <c r="I346" s="37">
        <v>16899</v>
      </c>
      <c r="J346" s="37">
        <f t="shared" si="77"/>
        <v>41</v>
      </c>
      <c r="K346" s="37">
        <f t="shared" si="77"/>
        <v>3518</v>
      </c>
      <c r="L346" s="37">
        <v>22</v>
      </c>
      <c r="M346" s="37">
        <v>1923</v>
      </c>
      <c r="N346" s="37">
        <v>19</v>
      </c>
      <c r="O346" s="37">
        <v>1595</v>
      </c>
    </row>
    <row r="347" spans="1:15" s="34" customFormat="1" ht="12.75" outlineLevel="2">
      <c r="A347" s="34" t="s">
        <v>94</v>
      </c>
      <c r="B347" s="34" t="s">
        <v>41</v>
      </c>
      <c r="C347" s="34" t="s">
        <v>33</v>
      </c>
      <c r="D347" s="35">
        <f t="shared" si="75"/>
        <v>70</v>
      </c>
      <c r="E347" s="35">
        <f t="shared" si="76"/>
        <v>23727</v>
      </c>
      <c r="F347" s="35">
        <v>28</v>
      </c>
      <c r="G347" s="35">
        <v>9814</v>
      </c>
      <c r="H347" s="35">
        <v>42</v>
      </c>
      <c r="I347" s="35">
        <v>13913</v>
      </c>
      <c r="J347" s="35">
        <f t="shared" si="77"/>
        <v>25</v>
      </c>
      <c r="K347" s="35">
        <f t="shared" si="77"/>
        <v>2341</v>
      </c>
      <c r="L347" s="35">
        <v>14</v>
      </c>
      <c r="M347" s="35">
        <v>1231</v>
      </c>
      <c r="N347" s="35">
        <v>11</v>
      </c>
      <c r="O347" s="35">
        <v>1110</v>
      </c>
    </row>
    <row r="348" spans="1:15" s="34" customFormat="1" ht="12.75" outlineLevel="2">
      <c r="A348" s="36" t="s">
        <v>94</v>
      </c>
      <c r="B348" s="36" t="s">
        <v>42</v>
      </c>
      <c r="C348" s="36" t="s">
        <v>33</v>
      </c>
      <c r="D348" s="37">
        <f t="shared" si="75"/>
        <v>84</v>
      </c>
      <c r="E348" s="37">
        <f t="shared" si="76"/>
        <v>29884</v>
      </c>
      <c r="F348" s="37">
        <v>28</v>
      </c>
      <c r="G348" s="37">
        <v>10725</v>
      </c>
      <c r="H348" s="37">
        <v>56</v>
      </c>
      <c r="I348" s="37">
        <v>19159</v>
      </c>
      <c r="J348" s="37">
        <f t="shared" si="77"/>
        <v>34</v>
      </c>
      <c r="K348" s="37">
        <f t="shared" si="77"/>
        <v>3295</v>
      </c>
      <c r="L348" s="37">
        <v>17</v>
      </c>
      <c r="M348" s="37">
        <v>1466</v>
      </c>
      <c r="N348" s="37">
        <v>17</v>
      </c>
      <c r="O348" s="37">
        <v>1829</v>
      </c>
    </row>
    <row r="349" spans="1:15" s="34" customFormat="1" ht="12.75" outlineLevel="2">
      <c r="A349" s="34" t="s">
        <v>94</v>
      </c>
      <c r="B349" s="34" t="s">
        <v>43</v>
      </c>
      <c r="C349" s="34" t="s">
        <v>33</v>
      </c>
      <c r="D349" s="35">
        <v>64</v>
      </c>
      <c r="E349" s="35">
        <v>22965</v>
      </c>
      <c r="F349" s="35">
        <v>23</v>
      </c>
      <c r="G349" s="35">
        <v>8950</v>
      </c>
      <c r="H349" s="35">
        <v>41</v>
      </c>
      <c r="I349" s="35">
        <v>14015</v>
      </c>
      <c r="J349" s="35">
        <v>27</v>
      </c>
      <c r="K349" s="35">
        <v>3127</v>
      </c>
      <c r="L349" s="35">
        <v>16</v>
      </c>
      <c r="M349" s="35">
        <v>1477</v>
      </c>
      <c r="N349" s="35">
        <v>11</v>
      </c>
      <c r="O349" s="35">
        <v>1650</v>
      </c>
    </row>
    <row r="350" spans="1:15" s="34" customFormat="1" ht="12.75" outlineLevel="2">
      <c r="A350" s="36" t="s">
        <v>94</v>
      </c>
      <c r="B350" s="36" t="s">
        <v>44</v>
      </c>
      <c r="C350" s="36" t="s">
        <v>33</v>
      </c>
      <c r="D350" s="37">
        <v>81</v>
      </c>
      <c r="E350" s="37">
        <v>27812</v>
      </c>
      <c r="F350" s="37">
        <v>36</v>
      </c>
      <c r="G350" s="37">
        <v>12465</v>
      </c>
      <c r="H350" s="37">
        <v>45</v>
      </c>
      <c r="I350" s="37">
        <v>15347</v>
      </c>
      <c r="J350" s="37">
        <v>53</v>
      </c>
      <c r="K350" s="37">
        <v>5185</v>
      </c>
      <c r="L350" s="37">
        <v>25</v>
      </c>
      <c r="M350" s="37">
        <v>2367</v>
      </c>
      <c r="N350" s="37">
        <v>28</v>
      </c>
      <c r="O350" s="37">
        <v>2818</v>
      </c>
    </row>
    <row r="351" spans="1:15" s="34" customFormat="1" ht="12.75" outlineLevel="1">
      <c r="A351" s="39" t="s">
        <v>95</v>
      </c>
      <c r="B351" s="36"/>
      <c r="C351" s="36"/>
      <c r="D351" s="37">
        <f>SUBTOTAL(9,D339:D350)</f>
        <v>942</v>
      </c>
      <c r="E351" s="37">
        <f>SUBTOTAL(9,E339:E350)</f>
        <v>332119</v>
      </c>
      <c r="F351" s="37">
        <f>SUBTOTAL(9,F339:F350)</f>
        <v>384</v>
      </c>
      <c r="G351" s="37">
        <f>SUBTOTAL(9,G339:G350)</f>
        <v>139265</v>
      </c>
      <c r="H351" s="37">
        <f>SUBTOTAL(9,H339:H350)</f>
        <v>558</v>
      </c>
      <c r="I351" s="37">
        <f>SUBTOTAL(9,I339:I350)</f>
        <v>192854</v>
      </c>
      <c r="J351" s="37">
        <f>SUBTOTAL(9,J339:J350)</f>
        <v>439</v>
      </c>
      <c r="K351" s="37">
        <f>SUBTOTAL(9,K339:K350)</f>
        <v>38034</v>
      </c>
      <c r="L351" s="37">
        <f>SUBTOTAL(9,L339:L350)</f>
        <v>227</v>
      </c>
      <c r="M351" s="37">
        <f>SUBTOTAL(9,M339:M350)</f>
        <v>18739</v>
      </c>
      <c r="N351" s="37">
        <f>SUBTOTAL(9,N339:N350)</f>
        <v>212</v>
      </c>
      <c r="O351" s="37">
        <f>SUBTOTAL(9,O339:O350)</f>
        <v>19295</v>
      </c>
    </row>
    <row r="352" spans="1:15" s="34" customFormat="1" ht="12.75" outlineLevel="2">
      <c r="A352" s="34" t="s">
        <v>96</v>
      </c>
      <c r="B352" s="34" t="s">
        <v>32</v>
      </c>
      <c r="C352" s="34" t="s">
        <v>33</v>
      </c>
      <c r="D352" s="35">
        <f aca="true" t="shared" si="78" ref="D352:D361">+F352++H352</f>
        <v>1049</v>
      </c>
      <c r="E352" s="35">
        <f aca="true" t="shared" si="79" ref="E352:E361">+G352+I352</f>
        <v>507821</v>
      </c>
      <c r="F352" s="35">
        <v>878</v>
      </c>
      <c r="G352" s="35">
        <v>432432</v>
      </c>
      <c r="H352" s="35">
        <v>171</v>
      </c>
      <c r="I352" s="35">
        <v>75389</v>
      </c>
      <c r="J352" s="35">
        <f aca="true" t="shared" si="80" ref="J352:K361">+L352+N352</f>
        <v>0</v>
      </c>
      <c r="K352" s="35">
        <f t="shared" si="80"/>
        <v>0</v>
      </c>
      <c r="L352" s="35">
        <v>0</v>
      </c>
      <c r="M352" s="35">
        <v>0</v>
      </c>
      <c r="N352" s="35">
        <v>0</v>
      </c>
      <c r="O352" s="35">
        <v>0</v>
      </c>
    </row>
    <row r="353" spans="1:15" s="34" customFormat="1" ht="12.75" outlineLevel="2">
      <c r="A353" s="36" t="s">
        <v>96</v>
      </c>
      <c r="B353" s="36" t="s">
        <v>34</v>
      </c>
      <c r="C353" s="36" t="s">
        <v>33</v>
      </c>
      <c r="D353" s="37">
        <f t="shared" si="78"/>
        <v>808</v>
      </c>
      <c r="E353" s="37">
        <f t="shared" si="79"/>
        <v>394859</v>
      </c>
      <c r="F353" s="37">
        <v>674</v>
      </c>
      <c r="G353" s="37">
        <v>335122</v>
      </c>
      <c r="H353" s="37">
        <v>134</v>
      </c>
      <c r="I353" s="37">
        <v>59737</v>
      </c>
      <c r="J353" s="37">
        <f t="shared" si="80"/>
        <v>0</v>
      </c>
      <c r="K353" s="37">
        <f t="shared" si="80"/>
        <v>0</v>
      </c>
      <c r="L353" s="37">
        <v>0</v>
      </c>
      <c r="M353" s="37">
        <v>0</v>
      </c>
      <c r="N353" s="37">
        <v>0</v>
      </c>
      <c r="O353" s="37">
        <v>0</v>
      </c>
    </row>
    <row r="354" spans="1:15" s="34" customFormat="1" ht="12.75" outlineLevel="2">
      <c r="A354" s="34" t="s">
        <v>96</v>
      </c>
      <c r="B354" s="34" t="s">
        <v>35</v>
      </c>
      <c r="C354" s="34" t="s">
        <v>33</v>
      </c>
      <c r="D354" s="35">
        <f t="shared" si="78"/>
        <v>960</v>
      </c>
      <c r="E354" s="35">
        <f t="shared" si="79"/>
        <v>476227</v>
      </c>
      <c r="F354" s="35">
        <v>790</v>
      </c>
      <c r="G354" s="35">
        <v>399626</v>
      </c>
      <c r="H354" s="35">
        <v>170</v>
      </c>
      <c r="I354" s="35">
        <v>76601</v>
      </c>
      <c r="J354" s="35">
        <f t="shared" si="80"/>
        <v>0</v>
      </c>
      <c r="K354" s="35">
        <f t="shared" si="80"/>
        <v>0</v>
      </c>
      <c r="L354" s="35">
        <v>0</v>
      </c>
      <c r="M354" s="35">
        <v>0</v>
      </c>
      <c r="N354" s="35">
        <v>0</v>
      </c>
      <c r="O354" s="35">
        <v>0</v>
      </c>
    </row>
    <row r="355" spans="1:15" s="34" customFormat="1" ht="12.75" outlineLevel="2">
      <c r="A355" s="36" t="s">
        <v>96</v>
      </c>
      <c r="B355" s="36" t="s">
        <v>36</v>
      </c>
      <c r="C355" s="36" t="s">
        <v>33</v>
      </c>
      <c r="D355" s="37">
        <f t="shared" si="78"/>
        <v>963</v>
      </c>
      <c r="E355" s="37">
        <f t="shared" si="79"/>
        <v>477307</v>
      </c>
      <c r="F355" s="37">
        <v>808</v>
      </c>
      <c r="G355" s="37">
        <v>409509</v>
      </c>
      <c r="H355" s="37">
        <v>155</v>
      </c>
      <c r="I355" s="37">
        <v>67798</v>
      </c>
      <c r="J355" s="37">
        <f t="shared" si="80"/>
        <v>0</v>
      </c>
      <c r="K355" s="37">
        <f t="shared" si="80"/>
        <v>0</v>
      </c>
      <c r="L355" s="37">
        <v>0</v>
      </c>
      <c r="M355" s="37">
        <v>0</v>
      </c>
      <c r="N355" s="37">
        <v>0</v>
      </c>
      <c r="O355" s="37">
        <v>0</v>
      </c>
    </row>
    <row r="356" spans="1:15" s="34" customFormat="1" ht="12.75" outlineLevel="2">
      <c r="A356" s="34" t="s">
        <v>96</v>
      </c>
      <c r="B356" s="34" t="s">
        <v>37</v>
      </c>
      <c r="C356" s="34" t="s">
        <v>33</v>
      </c>
      <c r="D356" s="35">
        <f t="shared" si="78"/>
        <v>1110</v>
      </c>
      <c r="E356" s="35">
        <f t="shared" si="79"/>
        <v>551094</v>
      </c>
      <c r="F356" s="35">
        <v>857</v>
      </c>
      <c r="G356" s="35">
        <v>441378</v>
      </c>
      <c r="H356" s="35">
        <v>253</v>
      </c>
      <c r="I356" s="35">
        <v>109716</v>
      </c>
      <c r="J356" s="35">
        <f t="shared" si="80"/>
        <v>0</v>
      </c>
      <c r="K356" s="35">
        <f t="shared" si="80"/>
        <v>0</v>
      </c>
      <c r="L356" s="35">
        <v>0</v>
      </c>
      <c r="M356" s="35">
        <v>0</v>
      </c>
      <c r="N356" s="35">
        <v>0</v>
      </c>
      <c r="O356" s="35">
        <v>0</v>
      </c>
    </row>
    <row r="357" spans="1:15" s="34" customFormat="1" ht="12.75" outlineLevel="2">
      <c r="A357" s="36" t="s">
        <v>96</v>
      </c>
      <c r="B357" s="36" t="s">
        <v>38</v>
      </c>
      <c r="C357" s="36" t="s">
        <v>33</v>
      </c>
      <c r="D357" s="37">
        <f t="shared" si="78"/>
        <v>1015</v>
      </c>
      <c r="E357" s="37">
        <f t="shared" si="79"/>
        <v>493528</v>
      </c>
      <c r="F357" s="37">
        <v>762</v>
      </c>
      <c r="G357" s="37">
        <v>386295</v>
      </c>
      <c r="H357" s="37">
        <v>253</v>
      </c>
      <c r="I357" s="37">
        <v>107233</v>
      </c>
      <c r="J357" s="37">
        <f t="shared" si="80"/>
        <v>0</v>
      </c>
      <c r="K357" s="37">
        <f t="shared" si="80"/>
        <v>0</v>
      </c>
      <c r="L357" s="37">
        <v>0</v>
      </c>
      <c r="M357" s="37">
        <v>0</v>
      </c>
      <c r="N357" s="37">
        <v>0</v>
      </c>
      <c r="O357" s="37">
        <v>0</v>
      </c>
    </row>
    <row r="358" spans="1:15" s="34" customFormat="1" ht="12.75" outlineLevel="2">
      <c r="A358" s="34" t="s">
        <v>96</v>
      </c>
      <c r="B358" s="34" t="s">
        <v>39</v>
      </c>
      <c r="C358" s="34" t="s">
        <v>33</v>
      </c>
      <c r="D358" s="35">
        <f t="shared" si="78"/>
        <v>1146</v>
      </c>
      <c r="E358" s="35">
        <f t="shared" si="79"/>
        <v>564549</v>
      </c>
      <c r="F358" s="35">
        <v>931</v>
      </c>
      <c r="G358" s="35">
        <v>469139</v>
      </c>
      <c r="H358" s="35">
        <v>215</v>
      </c>
      <c r="I358" s="35">
        <v>95410</v>
      </c>
      <c r="J358" s="35">
        <f t="shared" si="80"/>
        <v>0</v>
      </c>
      <c r="K358" s="35">
        <f t="shared" si="80"/>
        <v>0</v>
      </c>
      <c r="L358" s="35">
        <v>0</v>
      </c>
      <c r="M358" s="35">
        <v>0</v>
      </c>
      <c r="N358" s="35">
        <v>0</v>
      </c>
      <c r="O358" s="35">
        <v>0</v>
      </c>
    </row>
    <row r="359" spans="1:15" s="34" customFormat="1" ht="12.75" outlineLevel="2">
      <c r="A359" s="36" t="s">
        <v>96</v>
      </c>
      <c r="B359" s="36" t="s">
        <v>40</v>
      </c>
      <c r="C359" s="36" t="s">
        <v>33</v>
      </c>
      <c r="D359" s="37">
        <f t="shared" si="78"/>
        <v>1172</v>
      </c>
      <c r="E359" s="37">
        <f t="shared" si="79"/>
        <v>582250</v>
      </c>
      <c r="F359" s="37">
        <v>933</v>
      </c>
      <c r="G359" s="37">
        <v>475395</v>
      </c>
      <c r="H359" s="37">
        <v>239</v>
      </c>
      <c r="I359" s="37">
        <v>106855</v>
      </c>
      <c r="J359" s="37">
        <f t="shared" si="80"/>
        <v>0</v>
      </c>
      <c r="K359" s="37">
        <f t="shared" si="80"/>
        <v>0</v>
      </c>
      <c r="L359" s="37">
        <v>0</v>
      </c>
      <c r="M359" s="37">
        <v>0</v>
      </c>
      <c r="N359" s="37">
        <v>0</v>
      </c>
      <c r="O359" s="37">
        <v>0</v>
      </c>
    </row>
    <row r="360" spans="1:15" s="34" customFormat="1" ht="12.75" outlineLevel="2">
      <c r="A360" s="34" t="s">
        <v>96</v>
      </c>
      <c r="B360" s="34" t="s">
        <v>41</v>
      </c>
      <c r="C360" s="34" t="s">
        <v>33</v>
      </c>
      <c r="D360" s="35">
        <f t="shared" si="78"/>
        <v>1068</v>
      </c>
      <c r="E360" s="35">
        <f t="shared" si="79"/>
        <v>524008</v>
      </c>
      <c r="F360" s="35">
        <v>844</v>
      </c>
      <c r="G360" s="35">
        <v>428152</v>
      </c>
      <c r="H360" s="35">
        <v>224</v>
      </c>
      <c r="I360" s="35">
        <v>95856</v>
      </c>
      <c r="J360" s="35">
        <f t="shared" si="80"/>
        <v>0</v>
      </c>
      <c r="K360" s="35">
        <f t="shared" si="80"/>
        <v>0</v>
      </c>
      <c r="L360" s="35">
        <v>0</v>
      </c>
      <c r="M360" s="35">
        <v>0</v>
      </c>
      <c r="N360" s="35">
        <v>0</v>
      </c>
      <c r="O360" s="35">
        <v>0</v>
      </c>
    </row>
    <row r="361" spans="1:15" s="34" customFormat="1" ht="12.75" outlineLevel="2">
      <c r="A361" s="36" t="s">
        <v>96</v>
      </c>
      <c r="B361" s="36" t="s">
        <v>42</v>
      </c>
      <c r="C361" s="36" t="s">
        <v>33</v>
      </c>
      <c r="D361" s="37">
        <f t="shared" si="78"/>
        <v>1198</v>
      </c>
      <c r="E361" s="37">
        <f t="shared" si="79"/>
        <v>629234</v>
      </c>
      <c r="F361" s="37">
        <v>957</v>
      </c>
      <c r="G361" s="37">
        <v>492938</v>
      </c>
      <c r="H361" s="37">
        <v>241</v>
      </c>
      <c r="I361" s="37">
        <v>136296</v>
      </c>
      <c r="J361" s="37">
        <f t="shared" si="80"/>
        <v>0</v>
      </c>
      <c r="K361" s="37">
        <f t="shared" si="80"/>
        <v>0</v>
      </c>
      <c r="L361" s="37">
        <v>0</v>
      </c>
      <c r="M361" s="37">
        <v>0</v>
      </c>
      <c r="N361" s="37">
        <v>0</v>
      </c>
      <c r="O361" s="37">
        <v>0</v>
      </c>
    </row>
    <row r="362" spans="1:15" s="34" customFormat="1" ht="12.75" outlineLevel="2">
      <c r="A362" s="34" t="s">
        <v>96</v>
      </c>
      <c r="B362" s="34" t="s">
        <v>43</v>
      </c>
      <c r="C362" s="34" t="s">
        <v>33</v>
      </c>
      <c r="D362" s="35">
        <v>1117</v>
      </c>
      <c r="E362" s="35">
        <v>537927</v>
      </c>
      <c r="F362" s="35">
        <v>858</v>
      </c>
      <c r="G362" s="35">
        <v>426884</v>
      </c>
      <c r="H362" s="35">
        <v>259</v>
      </c>
      <c r="I362" s="35">
        <v>111043</v>
      </c>
      <c r="J362" s="35">
        <v>0</v>
      </c>
      <c r="K362" s="35">
        <v>0</v>
      </c>
      <c r="L362" s="35">
        <v>0</v>
      </c>
      <c r="M362" s="35">
        <v>0</v>
      </c>
      <c r="N362" s="35">
        <v>0</v>
      </c>
      <c r="O362" s="35">
        <v>0</v>
      </c>
    </row>
    <row r="363" spans="1:15" s="34" customFormat="1" ht="12.75" outlineLevel="2">
      <c r="A363" s="36" t="s">
        <v>96</v>
      </c>
      <c r="B363" s="36" t="s">
        <v>44</v>
      </c>
      <c r="C363" s="36" t="s">
        <v>33</v>
      </c>
      <c r="D363" s="37">
        <v>1221</v>
      </c>
      <c r="E363" s="37">
        <v>592605</v>
      </c>
      <c r="F363" s="37">
        <v>953</v>
      </c>
      <c r="G363" s="37">
        <v>480595</v>
      </c>
      <c r="H363" s="37">
        <v>268</v>
      </c>
      <c r="I363" s="37">
        <v>112010</v>
      </c>
      <c r="J363" s="37">
        <v>0</v>
      </c>
      <c r="K363" s="37">
        <v>0</v>
      </c>
      <c r="L363" s="37"/>
      <c r="M363" s="37"/>
      <c r="N363" s="37"/>
      <c r="O363" s="37"/>
    </row>
    <row r="364" spans="1:15" s="34" customFormat="1" ht="12.75" outlineLevel="1">
      <c r="A364" s="39" t="s">
        <v>97</v>
      </c>
      <c r="B364" s="36"/>
      <c r="C364" s="36"/>
      <c r="D364" s="37">
        <f>SUBTOTAL(9,D352:D363)</f>
        <v>12827</v>
      </c>
      <c r="E364" s="37">
        <f>SUBTOTAL(9,E352:E363)</f>
        <v>6331409</v>
      </c>
      <c r="F364" s="37">
        <f>SUBTOTAL(9,F352:F363)</f>
        <v>10245</v>
      </c>
      <c r="G364" s="37">
        <f>SUBTOTAL(9,G352:G363)</f>
        <v>5177465</v>
      </c>
      <c r="H364" s="37">
        <f>SUBTOTAL(9,H352:H363)</f>
        <v>2582</v>
      </c>
      <c r="I364" s="37">
        <f>SUBTOTAL(9,I352:I363)</f>
        <v>1153944</v>
      </c>
      <c r="J364" s="37">
        <f>SUBTOTAL(9,J352:J363)</f>
        <v>0</v>
      </c>
      <c r="K364" s="37">
        <f>SUBTOTAL(9,K352:K363)</f>
        <v>0</v>
      </c>
      <c r="L364" s="37">
        <f>SUBTOTAL(9,L352:L363)</f>
        <v>0</v>
      </c>
      <c r="M364" s="37">
        <f>SUBTOTAL(9,M352:M363)</f>
        <v>0</v>
      </c>
      <c r="N364" s="37">
        <f>SUBTOTAL(9,N352:N363)</f>
        <v>0</v>
      </c>
      <c r="O364" s="37">
        <f>SUBTOTAL(9,O352:O363)</f>
        <v>0</v>
      </c>
    </row>
    <row r="365" spans="1:15" s="34" customFormat="1" ht="12.75" outlineLevel="2">
      <c r="A365" s="34" t="s">
        <v>98</v>
      </c>
      <c r="B365" s="34" t="s">
        <v>32</v>
      </c>
      <c r="C365" s="34" t="s">
        <v>33</v>
      </c>
      <c r="D365" s="35">
        <f aca="true" t="shared" si="81" ref="D365:D374">+F365++H365</f>
        <v>3839</v>
      </c>
      <c r="E365" s="35">
        <f aca="true" t="shared" si="82" ref="E365:E375">+G365+I365</f>
        <v>1571707</v>
      </c>
      <c r="F365" s="35">
        <v>1886</v>
      </c>
      <c r="G365" s="35">
        <v>829567</v>
      </c>
      <c r="H365" s="35">
        <v>1953</v>
      </c>
      <c r="I365" s="35">
        <v>742140</v>
      </c>
      <c r="J365" s="35">
        <f aca="true" t="shared" si="83" ref="J365:K375">+L365+N365</f>
        <v>1647</v>
      </c>
      <c r="K365" s="35">
        <f t="shared" si="83"/>
        <v>151050</v>
      </c>
      <c r="L365" s="35">
        <v>564</v>
      </c>
      <c r="M365" s="35">
        <v>53580</v>
      </c>
      <c r="N365" s="35">
        <v>1083</v>
      </c>
      <c r="O365" s="35">
        <v>97470</v>
      </c>
    </row>
    <row r="366" spans="1:15" s="34" customFormat="1" ht="12.75" outlineLevel="2">
      <c r="A366" s="36" t="s">
        <v>98</v>
      </c>
      <c r="B366" s="36" t="s">
        <v>34</v>
      </c>
      <c r="C366" s="36" t="s">
        <v>33</v>
      </c>
      <c r="D366" s="37">
        <f t="shared" si="81"/>
        <v>3385</v>
      </c>
      <c r="E366" s="37">
        <f t="shared" si="82"/>
        <v>1384430</v>
      </c>
      <c r="F366" s="37">
        <v>1646</v>
      </c>
      <c r="G366" s="37">
        <v>723649</v>
      </c>
      <c r="H366" s="37">
        <v>1739</v>
      </c>
      <c r="I366" s="37">
        <v>660781</v>
      </c>
      <c r="J366" s="37">
        <f t="shared" si="83"/>
        <v>1463</v>
      </c>
      <c r="K366" s="37">
        <f t="shared" si="83"/>
        <v>134960</v>
      </c>
      <c r="L366" s="37">
        <v>658</v>
      </c>
      <c r="M366" s="37">
        <v>62510</v>
      </c>
      <c r="N366" s="37">
        <v>805</v>
      </c>
      <c r="O366" s="37">
        <v>72450</v>
      </c>
    </row>
    <row r="367" spans="1:15" s="34" customFormat="1" ht="12.75" outlineLevel="2">
      <c r="A367" s="34" t="s">
        <v>98</v>
      </c>
      <c r="B367" s="34" t="s">
        <v>35</v>
      </c>
      <c r="C367" s="34" t="s">
        <v>33</v>
      </c>
      <c r="D367" s="35">
        <f t="shared" si="81"/>
        <v>3647</v>
      </c>
      <c r="E367" s="35">
        <f t="shared" si="82"/>
        <v>1479559</v>
      </c>
      <c r="F367" s="35">
        <v>1556</v>
      </c>
      <c r="G367" s="35">
        <v>684709</v>
      </c>
      <c r="H367" s="35">
        <v>2091</v>
      </c>
      <c r="I367" s="35">
        <v>794850</v>
      </c>
      <c r="J367" s="35">
        <f t="shared" si="83"/>
        <v>1687</v>
      </c>
      <c r="K367" s="35">
        <f t="shared" si="83"/>
        <v>155790</v>
      </c>
      <c r="L367" s="35">
        <v>792</v>
      </c>
      <c r="M367" s="35">
        <v>75240</v>
      </c>
      <c r="N367" s="35">
        <v>895</v>
      </c>
      <c r="O367" s="35">
        <v>80550</v>
      </c>
    </row>
    <row r="368" spans="1:15" s="34" customFormat="1" ht="12.75" outlineLevel="2">
      <c r="A368" s="36" t="s">
        <v>98</v>
      </c>
      <c r="B368" s="36" t="s">
        <v>36</v>
      </c>
      <c r="C368" s="36" t="s">
        <v>33</v>
      </c>
      <c r="D368" s="37">
        <f t="shared" si="81"/>
        <v>3812</v>
      </c>
      <c r="E368" s="37">
        <f t="shared" si="82"/>
        <v>1552355</v>
      </c>
      <c r="F368" s="37">
        <v>1733</v>
      </c>
      <c r="G368" s="37">
        <v>762364</v>
      </c>
      <c r="H368" s="37">
        <v>2079</v>
      </c>
      <c r="I368" s="37">
        <v>789991</v>
      </c>
      <c r="J368" s="37">
        <f t="shared" si="83"/>
        <v>1432</v>
      </c>
      <c r="K368" s="37">
        <f t="shared" si="83"/>
        <v>132255</v>
      </c>
      <c r="L368" s="37">
        <v>675</v>
      </c>
      <c r="M368" s="37">
        <v>64125</v>
      </c>
      <c r="N368" s="37">
        <v>757</v>
      </c>
      <c r="O368" s="37">
        <v>68130</v>
      </c>
    </row>
    <row r="369" spans="1:15" s="34" customFormat="1" ht="12.75" outlineLevel="2">
      <c r="A369" s="34" t="s">
        <v>98</v>
      </c>
      <c r="B369" s="34" t="s">
        <v>37</v>
      </c>
      <c r="C369" s="34" t="s">
        <v>33</v>
      </c>
      <c r="D369" s="35">
        <f t="shared" si="81"/>
        <v>4400</v>
      </c>
      <c r="E369" s="35">
        <f t="shared" si="82"/>
        <v>1797619</v>
      </c>
      <c r="F369" s="35">
        <v>2093</v>
      </c>
      <c r="G369" s="35">
        <v>920738</v>
      </c>
      <c r="H369" s="35">
        <v>2307</v>
      </c>
      <c r="I369" s="35">
        <v>876881</v>
      </c>
      <c r="J369" s="35">
        <f t="shared" si="83"/>
        <v>1308</v>
      </c>
      <c r="K369" s="35">
        <f t="shared" si="83"/>
        <v>120795</v>
      </c>
      <c r="L369" s="35">
        <v>615</v>
      </c>
      <c r="M369" s="35">
        <v>58425</v>
      </c>
      <c r="N369" s="35">
        <v>693</v>
      </c>
      <c r="O369" s="35">
        <v>62370</v>
      </c>
    </row>
    <row r="370" spans="1:15" s="34" customFormat="1" ht="12.75" outlineLevel="2">
      <c r="A370" s="36" t="s">
        <v>98</v>
      </c>
      <c r="B370" s="36" t="s">
        <v>38</v>
      </c>
      <c r="C370" s="36" t="s">
        <v>33</v>
      </c>
      <c r="D370" s="37">
        <f t="shared" si="81"/>
        <v>3765</v>
      </c>
      <c r="E370" s="37">
        <f t="shared" si="82"/>
        <v>1533586</v>
      </c>
      <c r="F370" s="37">
        <v>1717</v>
      </c>
      <c r="G370" s="37">
        <v>755305</v>
      </c>
      <c r="H370" s="37">
        <v>2048</v>
      </c>
      <c r="I370" s="37">
        <v>778281</v>
      </c>
      <c r="J370" s="37">
        <f t="shared" si="83"/>
        <v>1513</v>
      </c>
      <c r="K370" s="37">
        <f t="shared" si="83"/>
        <v>139795</v>
      </c>
      <c r="L370" s="37">
        <v>725</v>
      </c>
      <c r="M370" s="37">
        <v>68875</v>
      </c>
      <c r="N370" s="37">
        <v>788</v>
      </c>
      <c r="O370" s="37">
        <v>70920</v>
      </c>
    </row>
    <row r="371" spans="1:15" s="34" customFormat="1" ht="12.75" outlineLevel="2">
      <c r="A371" s="34" t="s">
        <v>98</v>
      </c>
      <c r="B371" s="34" t="s">
        <v>39</v>
      </c>
      <c r="C371" s="34" t="s">
        <v>33</v>
      </c>
      <c r="D371" s="35">
        <f t="shared" si="81"/>
        <v>4176</v>
      </c>
      <c r="E371" s="35">
        <f t="shared" si="82"/>
        <v>1709902</v>
      </c>
      <c r="F371" s="35">
        <v>2052</v>
      </c>
      <c r="G371" s="35">
        <v>902803</v>
      </c>
      <c r="H371" s="35">
        <v>2124</v>
      </c>
      <c r="I371" s="35">
        <v>807099</v>
      </c>
      <c r="J371" s="35">
        <f t="shared" si="83"/>
        <v>1478</v>
      </c>
      <c r="K371" s="35">
        <f t="shared" si="83"/>
        <v>136860</v>
      </c>
      <c r="L371" s="35">
        <v>768</v>
      </c>
      <c r="M371" s="35">
        <v>72960</v>
      </c>
      <c r="N371" s="35">
        <v>710</v>
      </c>
      <c r="O371" s="35">
        <v>63900</v>
      </c>
    </row>
    <row r="372" spans="1:15" s="34" customFormat="1" ht="12.75" outlineLevel="2">
      <c r="A372" s="36" t="s">
        <v>98</v>
      </c>
      <c r="B372" s="36" t="s">
        <v>40</v>
      </c>
      <c r="C372" s="36" t="s">
        <v>33</v>
      </c>
      <c r="D372" s="37">
        <f t="shared" si="81"/>
        <v>4169</v>
      </c>
      <c r="E372" s="37">
        <f t="shared" si="82"/>
        <v>1705285</v>
      </c>
      <c r="F372" s="37">
        <v>2026</v>
      </c>
      <c r="G372" s="37">
        <v>890780</v>
      </c>
      <c r="H372" s="37">
        <v>2143</v>
      </c>
      <c r="I372" s="37">
        <v>814505</v>
      </c>
      <c r="J372" s="37">
        <f t="shared" si="83"/>
        <v>1233</v>
      </c>
      <c r="K372" s="37">
        <f t="shared" si="83"/>
        <v>113865</v>
      </c>
      <c r="L372" s="37">
        <v>579</v>
      </c>
      <c r="M372" s="37">
        <v>55005</v>
      </c>
      <c r="N372" s="37">
        <v>654</v>
      </c>
      <c r="O372" s="37">
        <v>58860</v>
      </c>
    </row>
    <row r="373" spans="1:15" s="34" customFormat="1" ht="12.75" outlineLevel="2">
      <c r="A373" s="34" t="s">
        <v>98</v>
      </c>
      <c r="B373" s="34" t="s">
        <v>41</v>
      </c>
      <c r="C373" s="34" t="s">
        <v>33</v>
      </c>
      <c r="D373" s="35">
        <f t="shared" si="81"/>
        <v>4285</v>
      </c>
      <c r="E373" s="35">
        <f t="shared" si="82"/>
        <v>1756329</v>
      </c>
      <c r="F373" s="35">
        <v>2148</v>
      </c>
      <c r="G373" s="35">
        <v>944549</v>
      </c>
      <c r="H373" s="35">
        <v>2137</v>
      </c>
      <c r="I373" s="35">
        <v>811780</v>
      </c>
      <c r="J373" s="35">
        <f t="shared" si="83"/>
        <v>1261</v>
      </c>
      <c r="K373" s="35">
        <f t="shared" si="83"/>
        <v>116375</v>
      </c>
      <c r="L373" s="35">
        <v>577</v>
      </c>
      <c r="M373" s="35">
        <v>54815</v>
      </c>
      <c r="N373" s="35">
        <v>684</v>
      </c>
      <c r="O373" s="35">
        <v>61560</v>
      </c>
    </row>
    <row r="374" spans="1:15" s="34" customFormat="1" ht="12.75" outlineLevel="2">
      <c r="A374" s="36" t="s">
        <v>98</v>
      </c>
      <c r="B374" s="36" t="s">
        <v>42</v>
      </c>
      <c r="C374" s="36" t="s">
        <v>33</v>
      </c>
      <c r="D374" s="37">
        <f t="shared" si="81"/>
        <v>4404</v>
      </c>
      <c r="E374" s="37">
        <f t="shared" si="82"/>
        <v>1800727</v>
      </c>
      <c r="F374" s="37">
        <v>2127</v>
      </c>
      <c r="G374" s="37">
        <v>935769</v>
      </c>
      <c r="H374" s="37">
        <v>2277</v>
      </c>
      <c r="I374" s="37">
        <v>864958</v>
      </c>
      <c r="J374" s="37">
        <f t="shared" si="83"/>
        <v>1136</v>
      </c>
      <c r="K374" s="37">
        <f t="shared" si="83"/>
        <v>104860</v>
      </c>
      <c r="L374" s="37">
        <v>524</v>
      </c>
      <c r="M374" s="37">
        <v>49780</v>
      </c>
      <c r="N374" s="37">
        <v>612</v>
      </c>
      <c r="O374" s="37">
        <v>55080</v>
      </c>
    </row>
    <row r="375" spans="1:15" s="34" customFormat="1" ht="12.75" outlineLevel="2">
      <c r="A375" s="34" t="s">
        <v>98</v>
      </c>
      <c r="B375" s="34" t="s">
        <v>43</v>
      </c>
      <c r="C375" s="34" t="s">
        <v>33</v>
      </c>
      <c r="D375" s="35">
        <f>+F375+H375</f>
        <v>4186</v>
      </c>
      <c r="E375" s="35">
        <f t="shared" si="82"/>
        <v>1714910</v>
      </c>
      <c r="F375" s="35">
        <v>2092</v>
      </c>
      <c r="G375" s="35">
        <v>919610</v>
      </c>
      <c r="H375" s="35">
        <v>2094</v>
      </c>
      <c r="I375" s="35">
        <v>795300</v>
      </c>
      <c r="J375" s="35">
        <f t="shared" si="83"/>
        <v>999</v>
      </c>
      <c r="K375" s="35">
        <f t="shared" si="83"/>
        <v>92075</v>
      </c>
      <c r="L375" s="35">
        <v>433</v>
      </c>
      <c r="M375" s="35">
        <v>41135</v>
      </c>
      <c r="N375" s="35">
        <v>566</v>
      </c>
      <c r="O375" s="35">
        <v>50940</v>
      </c>
    </row>
    <row r="376" spans="1:15" s="34" customFormat="1" ht="12.75" outlineLevel="2">
      <c r="A376" s="36" t="s">
        <v>98</v>
      </c>
      <c r="B376" s="36" t="s">
        <v>44</v>
      </c>
      <c r="C376" s="36" t="s">
        <v>33</v>
      </c>
      <c r="D376" s="37">
        <v>4690</v>
      </c>
      <c r="E376" s="37">
        <v>1930420</v>
      </c>
      <c r="F376" s="37">
        <v>2476</v>
      </c>
      <c r="G376" s="37">
        <v>1088850</v>
      </c>
      <c r="H376" s="37">
        <v>2214</v>
      </c>
      <c r="I376" s="37">
        <v>841570</v>
      </c>
      <c r="J376" s="37">
        <v>2149</v>
      </c>
      <c r="K376" s="37">
        <v>198470</v>
      </c>
      <c r="L376" s="37">
        <v>1012</v>
      </c>
      <c r="M376" s="37">
        <v>96140</v>
      </c>
      <c r="N376" s="37">
        <v>1137</v>
      </c>
      <c r="O376" s="37">
        <v>102330</v>
      </c>
    </row>
    <row r="377" spans="1:15" s="34" customFormat="1" ht="12.75" outlineLevel="1">
      <c r="A377" s="39" t="s">
        <v>99</v>
      </c>
      <c r="B377" s="36"/>
      <c r="C377" s="36"/>
      <c r="D377" s="37">
        <f>SUBTOTAL(9,D365:D376)</f>
        <v>48758</v>
      </c>
      <c r="E377" s="37">
        <f>SUBTOTAL(9,E365:E376)</f>
        <v>19936829</v>
      </c>
      <c r="F377" s="37">
        <f>SUBTOTAL(9,F365:F376)</f>
        <v>23552</v>
      </c>
      <c r="G377" s="37">
        <f>SUBTOTAL(9,G365:G376)</f>
        <v>10358693</v>
      </c>
      <c r="H377" s="37">
        <f>SUBTOTAL(9,H365:H376)</f>
        <v>25206</v>
      </c>
      <c r="I377" s="37">
        <f>SUBTOTAL(9,I365:I376)</f>
        <v>9578136</v>
      </c>
      <c r="J377" s="37">
        <f>SUBTOTAL(9,J365:J376)</f>
        <v>17306</v>
      </c>
      <c r="K377" s="37">
        <f>SUBTOTAL(9,K365:K376)</f>
        <v>1597150</v>
      </c>
      <c r="L377" s="37">
        <f>SUBTOTAL(9,L365:L376)</f>
        <v>7922</v>
      </c>
      <c r="M377" s="37">
        <f>SUBTOTAL(9,M365:M376)</f>
        <v>752590</v>
      </c>
      <c r="N377" s="37">
        <f>SUBTOTAL(9,N365:N376)</f>
        <v>9384</v>
      </c>
      <c r="O377" s="37">
        <f>SUBTOTAL(9,O365:O376)</f>
        <v>844560</v>
      </c>
    </row>
    <row r="378" spans="1:15" s="34" customFormat="1" ht="12.75" outlineLevel="2">
      <c r="A378" s="34" t="s">
        <v>100</v>
      </c>
      <c r="B378" s="34" t="s">
        <v>32</v>
      </c>
      <c r="C378" s="34" t="s">
        <v>33</v>
      </c>
      <c r="D378" s="35">
        <f>+F378++H378</f>
        <v>0</v>
      </c>
      <c r="E378" s="35">
        <f aca="true" t="shared" si="84" ref="E378:E386">+G378+I378</f>
        <v>0</v>
      </c>
      <c r="F378" s="35">
        <v>0</v>
      </c>
      <c r="G378" s="35">
        <v>0</v>
      </c>
      <c r="H378" s="35">
        <v>0</v>
      </c>
      <c r="I378" s="35">
        <v>0</v>
      </c>
      <c r="J378" s="35">
        <f aca="true" t="shared" si="85" ref="J378:K386">+L378+N378</f>
        <v>0</v>
      </c>
      <c r="K378" s="35">
        <f t="shared" si="85"/>
        <v>0</v>
      </c>
      <c r="L378" s="35">
        <v>0</v>
      </c>
      <c r="M378" s="35">
        <v>0</v>
      </c>
      <c r="N378" s="35">
        <v>0</v>
      </c>
      <c r="O378" s="35">
        <v>0</v>
      </c>
    </row>
    <row r="379" spans="1:15" s="34" customFormat="1" ht="12.75" outlineLevel="2">
      <c r="A379" s="36" t="s">
        <v>100</v>
      </c>
      <c r="B379" s="36" t="s">
        <v>34</v>
      </c>
      <c r="C379" s="36" t="s">
        <v>33</v>
      </c>
      <c r="D379" s="37">
        <f>+F379++H379</f>
        <v>0</v>
      </c>
      <c r="E379" s="37">
        <f t="shared" si="84"/>
        <v>0</v>
      </c>
      <c r="F379" s="37">
        <v>0</v>
      </c>
      <c r="G379" s="37">
        <v>0</v>
      </c>
      <c r="H379" s="37">
        <v>0</v>
      </c>
      <c r="I379" s="37">
        <v>0</v>
      </c>
      <c r="J379" s="37">
        <f t="shared" si="85"/>
        <v>0</v>
      </c>
      <c r="K379" s="37">
        <f t="shared" si="85"/>
        <v>0</v>
      </c>
      <c r="L379" s="37">
        <v>0</v>
      </c>
      <c r="M379" s="37">
        <v>0</v>
      </c>
      <c r="N379" s="37">
        <v>0</v>
      </c>
      <c r="O379" s="37">
        <v>0</v>
      </c>
    </row>
    <row r="380" spans="1:15" s="34" customFormat="1" ht="12.75" outlineLevel="2">
      <c r="A380" s="34" t="s">
        <v>100</v>
      </c>
      <c r="B380" s="34" t="s">
        <v>35</v>
      </c>
      <c r="C380" s="34" t="s">
        <v>33</v>
      </c>
      <c r="D380" s="35">
        <f>+F380++H380</f>
        <v>0</v>
      </c>
      <c r="E380" s="35">
        <f t="shared" si="84"/>
        <v>0</v>
      </c>
      <c r="F380" s="35">
        <v>0</v>
      </c>
      <c r="G380" s="35">
        <v>0</v>
      </c>
      <c r="H380" s="35">
        <v>0</v>
      </c>
      <c r="I380" s="35">
        <v>0</v>
      </c>
      <c r="J380" s="35">
        <f t="shared" si="85"/>
        <v>0</v>
      </c>
      <c r="K380" s="35">
        <f t="shared" si="85"/>
        <v>0</v>
      </c>
      <c r="L380" s="35">
        <v>0</v>
      </c>
      <c r="M380" s="35">
        <v>0</v>
      </c>
      <c r="N380" s="35">
        <v>0</v>
      </c>
      <c r="O380" s="35">
        <v>0</v>
      </c>
    </row>
    <row r="381" spans="1:15" s="34" customFormat="1" ht="12.75" outlineLevel="2">
      <c r="A381" s="36" t="s">
        <v>100</v>
      </c>
      <c r="B381" s="36" t="s">
        <v>36</v>
      </c>
      <c r="C381" s="36" t="s">
        <v>33</v>
      </c>
      <c r="D381" s="37">
        <f>+F381++H381</f>
        <v>0</v>
      </c>
      <c r="E381" s="37">
        <f t="shared" si="84"/>
        <v>0</v>
      </c>
      <c r="F381" s="37">
        <v>0</v>
      </c>
      <c r="G381" s="37">
        <v>0</v>
      </c>
      <c r="H381" s="37">
        <v>0</v>
      </c>
      <c r="I381" s="37">
        <v>0</v>
      </c>
      <c r="J381" s="37">
        <f t="shared" si="85"/>
        <v>0</v>
      </c>
      <c r="K381" s="37">
        <f t="shared" si="85"/>
        <v>0</v>
      </c>
      <c r="L381" s="37">
        <v>0</v>
      </c>
      <c r="M381" s="37">
        <v>0</v>
      </c>
      <c r="N381" s="37">
        <v>0</v>
      </c>
      <c r="O381" s="37">
        <v>0</v>
      </c>
    </row>
    <row r="382" spans="1:15" s="34" customFormat="1" ht="12.75" outlineLevel="2">
      <c r="A382" s="34" t="s">
        <v>100</v>
      </c>
      <c r="B382" s="34" t="s">
        <v>37</v>
      </c>
      <c r="C382" s="34" t="s">
        <v>33</v>
      </c>
      <c r="D382" s="35">
        <f>+F382++H382</f>
        <v>0</v>
      </c>
      <c r="E382" s="35">
        <f t="shared" si="84"/>
        <v>0</v>
      </c>
      <c r="F382" s="35">
        <v>0</v>
      </c>
      <c r="G382" s="35">
        <v>0</v>
      </c>
      <c r="H382" s="35">
        <v>0</v>
      </c>
      <c r="I382" s="35">
        <v>0</v>
      </c>
      <c r="J382" s="35">
        <f t="shared" si="85"/>
        <v>0</v>
      </c>
      <c r="K382" s="35">
        <f t="shared" si="85"/>
        <v>0</v>
      </c>
      <c r="L382" s="35">
        <v>0</v>
      </c>
      <c r="M382" s="35">
        <v>0</v>
      </c>
      <c r="N382" s="35">
        <v>0</v>
      </c>
      <c r="O382" s="35">
        <v>0</v>
      </c>
    </row>
    <row r="383" spans="1:15" s="34" customFormat="1" ht="12.75" outlineLevel="2">
      <c r="A383" s="36" t="s">
        <v>100</v>
      </c>
      <c r="B383" s="36" t="s">
        <v>38</v>
      </c>
      <c r="C383" s="36" t="s">
        <v>33</v>
      </c>
      <c r="D383" s="37">
        <f>+F383++H383</f>
        <v>0</v>
      </c>
      <c r="E383" s="37">
        <f t="shared" si="84"/>
        <v>0</v>
      </c>
      <c r="F383" s="37">
        <v>0</v>
      </c>
      <c r="G383" s="37">
        <v>0</v>
      </c>
      <c r="H383" s="37">
        <v>0</v>
      </c>
      <c r="I383" s="37">
        <v>0</v>
      </c>
      <c r="J383" s="37">
        <f t="shared" si="85"/>
        <v>0</v>
      </c>
      <c r="K383" s="37">
        <f t="shared" si="85"/>
        <v>0</v>
      </c>
      <c r="L383" s="37">
        <v>0</v>
      </c>
      <c r="M383" s="37">
        <v>0</v>
      </c>
      <c r="N383" s="37">
        <v>0</v>
      </c>
      <c r="O383" s="37">
        <v>0</v>
      </c>
    </row>
    <row r="384" spans="1:15" s="34" customFormat="1" ht="12.75" outlineLevel="2">
      <c r="A384" s="34" t="s">
        <v>100</v>
      </c>
      <c r="B384" s="34" t="s">
        <v>39</v>
      </c>
      <c r="C384" s="34" t="s">
        <v>33</v>
      </c>
      <c r="D384" s="35">
        <f>+F384++H384</f>
        <v>0</v>
      </c>
      <c r="E384" s="35">
        <f t="shared" si="84"/>
        <v>0</v>
      </c>
      <c r="F384" s="35">
        <v>0</v>
      </c>
      <c r="G384" s="35">
        <v>0</v>
      </c>
      <c r="H384" s="35">
        <v>0</v>
      </c>
      <c r="I384" s="35">
        <v>0</v>
      </c>
      <c r="J384" s="35">
        <f t="shared" si="85"/>
        <v>0</v>
      </c>
      <c r="K384" s="35">
        <f t="shared" si="85"/>
        <v>0</v>
      </c>
      <c r="L384" s="35">
        <v>0</v>
      </c>
      <c r="M384" s="35">
        <v>0</v>
      </c>
      <c r="N384" s="35">
        <v>0</v>
      </c>
      <c r="O384" s="35">
        <v>0</v>
      </c>
    </row>
    <row r="385" spans="1:15" s="34" customFormat="1" ht="12.75" outlineLevel="2">
      <c r="A385" s="36" t="s">
        <v>100</v>
      </c>
      <c r="B385" s="36" t="s">
        <v>40</v>
      </c>
      <c r="C385" s="36" t="s">
        <v>33</v>
      </c>
      <c r="D385" s="37">
        <f>+F385++H385</f>
        <v>0</v>
      </c>
      <c r="E385" s="37">
        <f t="shared" si="84"/>
        <v>0</v>
      </c>
      <c r="F385" s="37">
        <v>0</v>
      </c>
      <c r="G385" s="37">
        <v>0</v>
      </c>
      <c r="H385" s="37">
        <v>0</v>
      </c>
      <c r="I385" s="37">
        <v>0</v>
      </c>
      <c r="J385" s="37">
        <f t="shared" si="85"/>
        <v>0</v>
      </c>
      <c r="K385" s="37">
        <f t="shared" si="85"/>
        <v>0</v>
      </c>
      <c r="L385" s="37">
        <v>0</v>
      </c>
      <c r="M385" s="37">
        <v>0</v>
      </c>
      <c r="N385" s="37">
        <v>0</v>
      </c>
      <c r="O385" s="37">
        <v>0</v>
      </c>
    </row>
    <row r="386" spans="1:15" s="34" customFormat="1" ht="12.75" outlineLevel="2">
      <c r="A386" s="34" t="s">
        <v>100</v>
      </c>
      <c r="B386" s="34" t="s">
        <v>41</v>
      </c>
      <c r="C386" s="34" t="s">
        <v>33</v>
      </c>
      <c r="D386" s="35">
        <f>+F386++H386</f>
        <v>0</v>
      </c>
      <c r="E386" s="35">
        <f t="shared" si="84"/>
        <v>0</v>
      </c>
      <c r="F386" s="35">
        <v>0</v>
      </c>
      <c r="G386" s="35">
        <v>0</v>
      </c>
      <c r="H386" s="35">
        <v>0</v>
      </c>
      <c r="I386" s="35">
        <v>0</v>
      </c>
      <c r="J386" s="35">
        <f t="shared" si="85"/>
        <v>0</v>
      </c>
      <c r="K386" s="35">
        <f t="shared" si="85"/>
        <v>0</v>
      </c>
      <c r="L386" s="35">
        <v>0</v>
      </c>
      <c r="M386" s="35">
        <v>0</v>
      </c>
      <c r="N386" s="35">
        <v>0</v>
      </c>
      <c r="O386" s="35">
        <v>0</v>
      </c>
    </row>
    <row r="387" spans="1:15" s="34" customFormat="1" ht="12.75" outlineLevel="2">
      <c r="A387" s="36" t="s">
        <v>100</v>
      </c>
      <c r="B387" s="36" t="s">
        <v>42</v>
      </c>
      <c r="C387" s="36" t="s">
        <v>33</v>
      </c>
      <c r="D387" s="37">
        <f>+F387++H387</f>
        <v>0</v>
      </c>
      <c r="E387" s="37">
        <f>+G387++I387</f>
        <v>0</v>
      </c>
      <c r="F387" s="37">
        <f>+H387++J387</f>
        <v>0</v>
      </c>
      <c r="G387" s="37">
        <f>+I387++K387</f>
        <v>0</v>
      </c>
      <c r="H387" s="37">
        <f>+J387++L387</f>
        <v>0</v>
      </c>
      <c r="I387" s="37">
        <f>+K387++M387</f>
        <v>0</v>
      </c>
      <c r="J387" s="37">
        <f>+L387++N387</f>
        <v>0</v>
      </c>
      <c r="K387" s="37">
        <f>+M387++O387</f>
        <v>0</v>
      </c>
      <c r="L387" s="37">
        <f>+N387++P387</f>
        <v>0</v>
      </c>
      <c r="M387" s="37">
        <f>+O387++Q387</f>
        <v>0</v>
      </c>
      <c r="N387" s="37">
        <f>+P387++R387</f>
        <v>0</v>
      </c>
      <c r="O387" s="37">
        <f>+Q387++S387</f>
        <v>0</v>
      </c>
    </row>
    <row r="388" spans="1:15" s="34" customFormat="1" ht="12.75" outlineLevel="2">
      <c r="A388" s="34" t="s">
        <v>100</v>
      </c>
      <c r="B388" s="34" t="s">
        <v>43</v>
      </c>
      <c r="C388" s="34" t="s">
        <v>33</v>
      </c>
      <c r="D388" s="35">
        <f>+F388++H388</f>
        <v>0</v>
      </c>
      <c r="E388" s="35">
        <f>+G388++I388</f>
        <v>0</v>
      </c>
      <c r="F388" s="35">
        <f>+H388++J388</f>
        <v>0</v>
      </c>
      <c r="G388" s="35">
        <f>+I388++K388</f>
        <v>0</v>
      </c>
      <c r="H388" s="35">
        <f>+J388++L388</f>
        <v>0</v>
      </c>
      <c r="I388" s="35">
        <f>+K388++M388</f>
        <v>0</v>
      </c>
      <c r="J388" s="35">
        <f>+L388++N388</f>
        <v>0</v>
      </c>
      <c r="K388" s="35">
        <f>+M388++O388</f>
        <v>0</v>
      </c>
      <c r="L388" s="35">
        <f>+N388++P388</f>
        <v>0</v>
      </c>
      <c r="M388" s="35">
        <f>+O388++Q388</f>
        <v>0</v>
      </c>
      <c r="N388" s="35">
        <f>+P388++R388</f>
        <v>0</v>
      </c>
      <c r="O388" s="35">
        <f>+Q388++S388</f>
        <v>0</v>
      </c>
    </row>
    <row r="389" spans="1:15" s="34" customFormat="1" ht="12.75" outlineLevel="2">
      <c r="A389" s="36" t="s">
        <v>100</v>
      </c>
      <c r="B389" s="36" t="s">
        <v>44</v>
      </c>
      <c r="C389" s="36" t="s">
        <v>33</v>
      </c>
      <c r="D389" s="37">
        <f>+F389++H389</f>
        <v>0</v>
      </c>
      <c r="E389" s="37">
        <f>+G389++I389</f>
        <v>0</v>
      </c>
      <c r="F389" s="37">
        <f>+H389++J389</f>
        <v>0</v>
      </c>
      <c r="G389" s="37">
        <f>+I389++K389</f>
        <v>0</v>
      </c>
      <c r="H389" s="37">
        <f>+J389++L389</f>
        <v>0</v>
      </c>
      <c r="I389" s="37">
        <f>+K389++M389</f>
        <v>0</v>
      </c>
      <c r="J389" s="37">
        <f>+L389++N389</f>
        <v>0</v>
      </c>
      <c r="K389" s="37">
        <f>+M389++O389</f>
        <v>0</v>
      </c>
      <c r="L389" s="37">
        <f>+N389++P389</f>
        <v>0</v>
      </c>
      <c r="M389" s="37">
        <f>+O389++Q389</f>
        <v>0</v>
      </c>
      <c r="N389" s="37">
        <f>+P389++R389</f>
        <v>0</v>
      </c>
      <c r="O389" s="37">
        <f>+Q389++S389</f>
        <v>0</v>
      </c>
    </row>
    <row r="390" spans="1:15" s="34" customFormat="1" ht="12.75" outlineLevel="1">
      <c r="A390" s="39" t="s">
        <v>101</v>
      </c>
      <c r="B390" s="36"/>
      <c r="C390" s="36"/>
      <c r="D390" s="37">
        <f>SUBTOTAL(9,D378:D389)</f>
        <v>0</v>
      </c>
      <c r="E390" s="37">
        <f>SUBTOTAL(9,E378:E389)</f>
        <v>0</v>
      </c>
      <c r="F390" s="37">
        <f>SUBTOTAL(9,F378:F389)</f>
        <v>0</v>
      </c>
      <c r="G390" s="37">
        <f>SUBTOTAL(9,G378:G389)</f>
        <v>0</v>
      </c>
      <c r="H390" s="37">
        <f>SUBTOTAL(9,H378:H389)</f>
        <v>0</v>
      </c>
      <c r="I390" s="37">
        <f>SUBTOTAL(9,I378:I389)</f>
        <v>0</v>
      </c>
      <c r="J390" s="37">
        <f>SUBTOTAL(9,J378:J389)</f>
        <v>0</v>
      </c>
      <c r="K390" s="37">
        <f>SUBTOTAL(9,K378:K389)</f>
        <v>0</v>
      </c>
      <c r="L390" s="37">
        <f>SUBTOTAL(9,L378:L389)</f>
        <v>0</v>
      </c>
      <c r="M390" s="37">
        <f>SUBTOTAL(9,M378:M389)</f>
        <v>0</v>
      </c>
      <c r="N390" s="37">
        <f>SUBTOTAL(9,N378:N389)</f>
        <v>0</v>
      </c>
      <c r="O390" s="37">
        <f>SUBTOTAL(9,O378:O389)</f>
        <v>0</v>
      </c>
    </row>
    <row r="391" spans="1:15" s="34" customFormat="1" ht="12.75" outlineLevel="2">
      <c r="A391" s="34" t="s">
        <v>102</v>
      </c>
      <c r="B391" s="34" t="s">
        <v>32</v>
      </c>
      <c r="C391" s="34" t="s">
        <v>33</v>
      </c>
      <c r="D391" s="35">
        <f aca="true" t="shared" si="86" ref="D391:D400">+F391++H391</f>
        <v>3089</v>
      </c>
      <c r="E391" s="35">
        <f aca="true" t="shared" si="87" ref="E391:E401">+G391+I391</f>
        <v>1304753</v>
      </c>
      <c r="F391" s="35">
        <v>938</v>
      </c>
      <c r="G391" s="35">
        <v>465800</v>
      </c>
      <c r="H391" s="35">
        <v>2151</v>
      </c>
      <c r="I391" s="35">
        <v>838953</v>
      </c>
      <c r="J391" s="35">
        <f aca="true" t="shared" si="88" ref="J391:K401">+L391+N391</f>
        <v>769</v>
      </c>
      <c r="K391" s="35">
        <f t="shared" si="88"/>
        <v>69361</v>
      </c>
      <c r="L391" s="35">
        <v>364</v>
      </c>
      <c r="M391" s="35">
        <v>32471</v>
      </c>
      <c r="N391" s="35">
        <v>405</v>
      </c>
      <c r="O391" s="35">
        <v>36890</v>
      </c>
    </row>
    <row r="392" spans="1:15" s="34" customFormat="1" ht="12.75" outlineLevel="2">
      <c r="A392" s="36" t="s">
        <v>102</v>
      </c>
      <c r="B392" s="36" t="s">
        <v>34</v>
      </c>
      <c r="C392" s="36" t="s">
        <v>33</v>
      </c>
      <c r="D392" s="37">
        <f t="shared" si="86"/>
        <v>2277</v>
      </c>
      <c r="E392" s="37">
        <f t="shared" si="87"/>
        <v>950370</v>
      </c>
      <c r="F392" s="37">
        <v>965</v>
      </c>
      <c r="G392" s="37">
        <v>443638</v>
      </c>
      <c r="H392" s="37">
        <v>1312</v>
      </c>
      <c r="I392" s="37">
        <v>506732</v>
      </c>
      <c r="J392" s="37">
        <f t="shared" si="88"/>
        <v>745</v>
      </c>
      <c r="K392" s="37">
        <f t="shared" si="88"/>
        <v>67297</v>
      </c>
      <c r="L392" s="37">
        <v>307</v>
      </c>
      <c r="M392" s="37">
        <v>27717</v>
      </c>
      <c r="N392" s="37">
        <v>438</v>
      </c>
      <c r="O392" s="37">
        <v>39580</v>
      </c>
    </row>
    <row r="393" spans="1:15" s="34" customFormat="1" ht="12.75" outlineLevel="2">
      <c r="A393" s="34" t="s">
        <v>102</v>
      </c>
      <c r="B393" s="34" t="s">
        <v>35</v>
      </c>
      <c r="C393" s="34" t="s">
        <v>33</v>
      </c>
      <c r="D393" s="35">
        <f t="shared" si="86"/>
        <v>2711</v>
      </c>
      <c r="E393" s="35">
        <f t="shared" si="87"/>
        <v>1122060</v>
      </c>
      <c r="F393" s="35">
        <v>935</v>
      </c>
      <c r="G393" s="35">
        <v>434596</v>
      </c>
      <c r="H393" s="35">
        <v>1776</v>
      </c>
      <c r="I393" s="35">
        <v>687464</v>
      </c>
      <c r="J393" s="35">
        <f t="shared" si="88"/>
        <v>646</v>
      </c>
      <c r="K393" s="35">
        <f t="shared" si="88"/>
        <v>55757</v>
      </c>
      <c r="L393" s="35">
        <v>278</v>
      </c>
      <c r="M393" s="35">
        <v>23921</v>
      </c>
      <c r="N393" s="35">
        <v>368</v>
      </c>
      <c r="O393" s="35">
        <v>31836</v>
      </c>
    </row>
    <row r="394" spans="1:15" s="34" customFormat="1" ht="12.75" outlineLevel="2">
      <c r="A394" s="36" t="s">
        <v>102</v>
      </c>
      <c r="B394" s="36" t="s">
        <v>36</v>
      </c>
      <c r="C394" s="36" t="s">
        <v>33</v>
      </c>
      <c r="D394" s="37">
        <f t="shared" si="86"/>
        <v>2791</v>
      </c>
      <c r="E394" s="37">
        <f t="shared" si="87"/>
        <v>1176872</v>
      </c>
      <c r="F394" s="37">
        <v>1418</v>
      </c>
      <c r="G394" s="37">
        <v>650022</v>
      </c>
      <c r="H394" s="37">
        <v>1373</v>
      </c>
      <c r="I394" s="37">
        <v>526850</v>
      </c>
      <c r="J394" s="37">
        <f t="shared" si="88"/>
        <v>891</v>
      </c>
      <c r="K394" s="37">
        <f t="shared" si="88"/>
        <v>74286</v>
      </c>
      <c r="L394" s="37">
        <v>442</v>
      </c>
      <c r="M394" s="37">
        <v>36630</v>
      </c>
      <c r="N394" s="37">
        <v>449</v>
      </c>
      <c r="O394" s="37">
        <v>37656</v>
      </c>
    </row>
    <row r="395" spans="1:15" s="34" customFormat="1" ht="12.75" outlineLevel="2">
      <c r="A395" s="34" t="s">
        <v>102</v>
      </c>
      <c r="B395" s="34" t="s">
        <v>37</v>
      </c>
      <c r="C395" s="34" t="s">
        <v>33</v>
      </c>
      <c r="D395" s="35">
        <f t="shared" si="86"/>
        <v>3060</v>
      </c>
      <c r="E395" s="35">
        <f t="shared" si="87"/>
        <v>1292126</v>
      </c>
      <c r="F395" s="35">
        <v>950</v>
      </c>
      <c r="G395" s="35">
        <v>431912</v>
      </c>
      <c r="H395" s="35">
        <v>2110</v>
      </c>
      <c r="I395" s="35">
        <v>860214</v>
      </c>
      <c r="J395" s="35">
        <f t="shared" si="88"/>
        <v>821</v>
      </c>
      <c r="K395" s="35">
        <f t="shared" si="88"/>
        <v>69756</v>
      </c>
      <c r="L395" s="35">
        <v>364</v>
      </c>
      <c r="M395" s="35">
        <v>30596</v>
      </c>
      <c r="N395" s="35">
        <v>457</v>
      </c>
      <c r="O395" s="35">
        <v>39160</v>
      </c>
    </row>
    <row r="396" spans="1:15" s="34" customFormat="1" ht="12.75" outlineLevel="2">
      <c r="A396" s="36" t="s">
        <v>102</v>
      </c>
      <c r="B396" s="36" t="s">
        <v>38</v>
      </c>
      <c r="C396" s="36" t="s">
        <v>33</v>
      </c>
      <c r="D396" s="37">
        <f t="shared" si="86"/>
        <v>3319</v>
      </c>
      <c r="E396" s="37">
        <f t="shared" si="87"/>
        <v>1409354</v>
      </c>
      <c r="F396" s="37">
        <v>1741</v>
      </c>
      <c r="G396" s="37">
        <v>803757</v>
      </c>
      <c r="H396" s="37">
        <v>1578</v>
      </c>
      <c r="I396" s="37">
        <v>605597</v>
      </c>
      <c r="J396" s="37">
        <f t="shared" si="88"/>
        <v>758</v>
      </c>
      <c r="K396" s="37">
        <f t="shared" si="88"/>
        <v>67496</v>
      </c>
      <c r="L396" s="37">
        <v>388</v>
      </c>
      <c r="M396" s="37">
        <v>34981</v>
      </c>
      <c r="N396" s="37">
        <v>370</v>
      </c>
      <c r="O396" s="37">
        <v>32515</v>
      </c>
    </row>
    <row r="397" spans="1:15" s="34" customFormat="1" ht="12.75" outlineLevel="2">
      <c r="A397" s="34" t="s">
        <v>102</v>
      </c>
      <c r="B397" s="34" t="s">
        <v>39</v>
      </c>
      <c r="C397" s="34" t="s">
        <v>33</v>
      </c>
      <c r="D397" s="35">
        <f t="shared" si="86"/>
        <v>2455</v>
      </c>
      <c r="E397" s="35">
        <f t="shared" si="87"/>
        <v>997057</v>
      </c>
      <c r="F397" s="35">
        <v>862</v>
      </c>
      <c r="G397" s="35">
        <v>395267</v>
      </c>
      <c r="H397" s="35">
        <v>1593</v>
      </c>
      <c r="I397" s="35">
        <v>601790</v>
      </c>
      <c r="J397" s="35">
        <f t="shared" si="88"/>
        <v>931</v>
      </c>
      <c r="K397" s="35">
        <f t="shared" si="88"/>
        <v>88143</v>
      </c>
      <c r="L397" s="35">
        <v>510</v>
      </c>
      <c r="M397" s="35">
        <v>48777</v>
      </c>
      <c r="N397" s="35">
        <v>421</v>
      </c>
      <c r="O397" s="35">
        <v>39366</v>
      </c>
    </row>
    <row r="398" spans="1:15" s="34" customFormat="1" ht="12.75" outlineLevel="2">
      <c r="A398" s="36" t="s">
        <v>102</v>
      </c>
      <c r="B398" s="36" t="s">
        <v>40</v>
      </c>
      <c r="C398" s="36" t="s">
        <v>33</v>
      </c>
      <c r="D398" s="37">
        <f t="shared" si="86"/>
        <v>3980</v>
      </c>
      <c r="E398" s="37">
        <f t="shared" si="87"/>
        <v>1707210</v>
      </c>
      <c r="F398" s="37">
        <v>2404</v>
      </c>
      <c r="G398" s="37">
        <v>1107236</v>
      </c>
      <c r="H398" s="37">
        <v>1576</v>
      </c>
      <c r="I398" s="37">
        <v>599974</v>
      </c>
      <c r="J398" s="37">
        <f t="shared" si="88"/>
        <v>894</v>
      </c>
      <c r="K398" s="37">
        <f t="shared" si="88"/>
        <v>73228</v>
      </c>
      <c r="L398" s="37">
        <v>450</v>
      </c>
      <c r="M398" s="37">
        <v>37224</v>
      </c>
      <c r="N398" s="37">
        <v>444</v>
      </c>
      <c r="O398" s="37">
        <v>36004</v>
      </c>
    </row>
    <row r="399" spans="1:15" s="34" customFormat="1" ht="12.75" outlineLevel="2">
      <c r="A399" s="34" t="s">
        <v>102</v>
      </c>
      <c r="B399" s="34" t="s">
        <v>41</v>
      </c>
      <c r="C399" s="34" t="s">
        <v>33</v>
      </c>
      <c r="D399" s="35">
        <f t="shared" si="86"/>
        <v>4353</v>
      </c>
      <c r="E399" s="35">
        <f t="shared" si="87"/>
        <v>1888875</v>
      </c>
      <c r="F399" s="35">
        <v>3273</v>
      </c>
      <c r="G399" s="35">
        <v>1498170</v>
      </c>
      <c r="H399" s="35">
        <v>1080</v>
      </c>
      <c r="I399" s="35">
        <v>390705</v>
      </c>
      <c r="J399" s="35">
        <f t="shared" si="88"/>
        <v>975</v>
      </c>
      <c r="K399" s="35">
        <f t="shared" si="88"/>
        <v>94020</v>
      </c>
      <c r="L399" s="35">
        <v>525</v>
      </c>
      <c r="M399" s="35">
        <v>51210</v>
      </c>
      <c r="N399" s="35">
        <v>450</v>
      </c>
      <c r="O399" s="35">
        <v>42810</v>
      </c>
    </row>
    <row r="400" spans="1:15" s="34" customFormat="1" ht="12.75" outlineLevel="2">
      <c r="A400" s="36" t="s">
        <v>102</v>
      </c>
      <c r="B400" s="36" t="s">
        <v>42</v>
      </c>
      <c r="C400" s="36" t="s">
        <v>33</v>
      </c>
      <c r="D400" s="37">
        <f t="shared" si="86"/>
        <v>3553</v>
      </c>
      <c r="E400" s="37">
        <f t="shared" si="87"/>
        <v>1450248</v>
      </c>
      <c r="F400" s="37">
        <v>1573</v>
      </c>
      <c r="G400" s="37">
        <v>704229</v>
      </c>
      <c r="H400" s="37">
        <v>1980</v>
      </c>
      <c r="I400" s="37">
        <v>746019</v>
      </c>
      <c r="J400" s="37">
        <f t="shared" si="88"/>
        <v>900</v>
      </c>
      <c r="K400" s="37">
        <f t="shared" si="88"/>
        <v>85482</v>
      </c>
      <c r="L400" s="37">
        <v>468</v>
      </c>
      <c r="M400" s="37">
        <v>45810</v>
      </c>
      <c r="N400" s="37">
        <v>432</v>
      </c>
      <c r="O400" s="37">
        <v>39672</v>
      </c>
    </row>
    <row r="401" spans="1:15" s="34" customFormat="1" ht="12.75" outlineLevel="2">
      <c r="A401" s="34" t="s">
        <v>102</v>
      </c>
      <c r="B401" s="34" t="s">
        <v>43</v>
      </c>
      <c r="C401" s="34" t="s">
        <v>33</v>
      </c>
      <c r="D401" s="35">
        <f>+F401+H401</f>
        <v>4350</v>
      </c>
      <c r="E401" s="35">
        <f t="shared" si="87"/>
        <v>1806957</v>
      </c>
      <c r="F401" s="35">
        <f>2545+8+82</f>
        <v>2635</v>
      </c>
      <c r="G401" s="35">
        <f>1133797+2976+36900</f>
        <v>1173673</v>
      </c>
      <c r="H401" s="35">
        <f>984+731</f>
        <v>1715</v>
      </c>
      <c r="I401" s="35">
        <f>384744+248540</f>
        <v>633284</v>
      </c>
      <c r="J401" s="35">
        <f t="shared" si="88"/>
        <v>717</v>
      </c>
      <c r="K401" s="35">
        <f t="shared" si="88"/>
        <v>69231</v>
      </c>
      <c r="L401" s="35">
        <v>406</v>
      </c>
      <c r="M401" s="35">
        <v>39202</v>
      </c>
      <c r="N401" s="35">
        <v>311</v>
      </c>
      <c r="O401" s="35">
        <v>30029</v>
      </c>
    </row>
    <row r="402" spans="1:15" s="34" customFormat="1" ht="12.75" outlineLevel="2">
      <c r="A402" s="36" t="s">
        <v>102</v>
      </c>
      <c r="B402" s="36" t="s">
        <v>44</v>
      </c>
      <c r="C402" s="36" t="s">
        <v>33</v>
      </c>
      <c r="D402" s="37">
        <v>3736</v>
      </c>
      <c r="E402" s="37">
        <v>1571322</v>
      </c>
      <c r="F402" s="37">
        <v>2476</v>
      </c>
      <c r="G402" s="37">
        <v>1117050</v>
      </c>
      <c r="H402" s="37">
        <v>1260</v>
      </c>
      <c r="I402" s="37">
        <v>454272</v>
      </c>
      <c r="J402" s="37">
        <v>829</v>
      </c>
      <c r="K402" s="37">
        <v>52377</v>
      </c>
      <c r="L402" s="37">
        <v>532</v>
      </c>
      <c r="M402" s="37">
        <v>33532</v>
      </c>
      <c r="N402" s="37">
        <v>297</v>
      </c>
      <c r="O402" s="37">
        <v>18845</v>
      </c>
    </row>
    <row r="403" spans="1:15" s="34" customFormat="1" ht="12.75" outlineLevel="1">
      <c r="A403" s="39" t="s">
        <v>103</v>
      </c>
      <c r="B403" s="36"/>
      <c r="C403" s="36"/>
      <c r="D403" s="37">
        <f>SUBTOTAL(9,D391:D402)</f>
        <v>39674</v>
      </c>
      <c r="E403" s="37">
        <f>SUBTOTAL(9,E391:E402)</f>
        <v>16677204</v>
      </c>
      <c r="F403" s="37">
        <f>SUBTOTAL(9,F391:F402)</f>
        <v>20170</v>
      </c>
      <c r="G403" s="37">
        <f>SUBTOTAL(9,G391:G402)</f>
        <v>9225350</v>
      </c>
      <c r="H403" s="37">
        <f>SUBTOTAL(9,H391:H402)</f>
        <v>19504</v>
      </c>
      <c r="I403" s="37">
        <f>SUBTOTAL(9,I391:I402)</f>
        <v>7451854</v>
      </c>
      <c r="J403" s="37">
        <f>SUBTOTAL(9,J391:J402)</f>
        <v>9876</v>
      </c>
      <c r="K403" s="37">
        <f>SUBTOTAL(9,K391:K402)</f>
        <v>866434</v>
      </c>
      <c r="L403" s="37">
        <f>SUBTOTAL(9,L391:L402)</f>
        <v>5034</v>
      </c>
      <c r="M403" s="37">
        <f>SUBTOTAL(9,M391:M402)</f>
        <v>442071</v>
      </c>
      <c r="N403" s="37">
        <f>SUBTOTAL(9,N391:N402)</f>
        <v>4842</v>
      </c>
      <c r="O403" s="37">
        <f>SUBTOTAL(9,O391:O402)</f>
        <v>424363</v>
      </c>
    </row>
    <row r="404" spans="1:15" s="34" customFormat="1" ht="12.75" outlineLevel="2">
      <c r="A404" s="34" t="s">
        <v>104</v>
      </c>
      <c r="B404" s="34" t="s">
        <v>32</v>
      </c>
      <c r="C404" s="34" t="s">
        <v>33</v>
      </c>
      <c r="D404" s="35">
        <f aca="true" t="shared" si="89" ref="D404:D413">+F404++H404</f>
        <v>111</v>
      </c>
      <c r="E404" s="35">
        <f aca="true" t="shared" si="90" ref="E404:E413">+G404+I404</f>
        <v>44708</v>
      </c>
      <c r="F404" s="35">
        <v>39</v>
      </c>
      <c r="G404" s="35">
        <v>14958</v>
      </c>
      <c r="H404" s="35">
        <v>72</v>
      </c>
      <c r="I404" s="35">
        <v>29750</v>
      </c>
      <c r="J404" s="35">
        <f aca="true" t="shared" si="91" ref="J404:K413">+L404+N404</f>
        <v>0</v>
      </c>
      <c r="K404" s="35">
        <f t="shared" si="91"/>
        <v>0</v>
      </c>
      <c r="L404" s="35">
        <v>0</v>
      </c>
      <c r="M404" s="35">
        <v>0</v>
      </c>
      <c r="N404" s="35">
        <v>0</v>
      </c>
      <c r="O404" s="35">
        <v>0</v>
      </c>
    </row>
    <row r="405" spans="1:15" s="34" customFormat="1" ht="12.75" outlineLevel="2">
      <c r="A405" s="36" t="s">
        <v>104</v>
      </c>
      <c r="B405" s="36" t="s">
        <v>34</v>
      </c>
      <c r="C405" s="36" t="s">
        <v>33</v>
      </c>
      <c r="D405" s="37">
        <f t="shared" si="89"/>
        <v>120</v>
      </c>
      <c r="E405" s="37">
        <f t="shared" si="90"/>
        <v>46230</v>
      </c>
      <c r="F405" s="37">
        <v>79</v>
      </c>
      <c r="G405" s="37">
        <v>29730</v>
      </c>
      <c r="H405" s="37">
        <v>41</v>
      </c>
      <c r="I405" s="37">
        <v>16500</v>
      </c>
      <c r="J405" s="37">
        <f t="shared" si="91"/>
        <v>0</v>
      </c>
      <c r="K405" s="37">
        <f t="shared" si="91"/>
        <v>0</v>
      </c>
      <c r="L405" s="37">
        <v>0</v>
      </c>
      <c r="M405" s="37">
        <v>0</v>
      </c>
      <c r="N405" s="37">
        <v>0</v>
      </c>
      <c r="O405" s="37">
        <v>0</v>
      </c>
    </row>
    <row r="406" spans="1:15" s="34" customFormat="1" ht="12.75" outlineLevel="2">
      <c r="A406" s="34" t="s">
        <v>104</v>
      </c>
      <c r="B406" s="34" t="s">
        <v>35</v>
      </c>
      <c r="C406" s="34" t="s">
        <v>33</v>
      </c>
      <c r="D406" s="35">
        <f t="shared" si="89"/>
        <v>110</v>
      </c>
      <c r="E406" s="35">
        <f t="shared" si="90"/>
        <v>44740</v>
      </c>
      <c r="F406" s="35">
        <v>70</v>
      </c>
      <c r="G406" s="35">
        <v>28010</v>
      </c>
      <c r="H406" s="35">
        <v>40</v>
      </c>
      <c r="I406" s="35">
        <v>16730</v>
      </c>
      <c r="J406" s="35">
        <f t="shared" si="91"/>
        <v>0</v>
      </c>
      <c r="K406" s="35">
        <f t="shared" si="91"/>
        <v>0</v>
      </c>
      <c r="L406" s="35">
        <v>0</v>
      </c>
      <c r="M406" s="35">
        <v>0</v>
      </c>
      <c r="N406" s="35">
        <v>0</v>
      </c>
      <c r="O406" s="35">
        <v>0</v>
      </c>
    </row>
    <row r="407" spans="1:15" s="34" customFormat="1" ht="12.75" outlineLevel="2">
      <c r="A407" s="36" t="s">
        <v>104</v>
      </c>
      <c r="B407" s="36" t="s">
        <v>36</v>
      </c>
      <c r="C407" s="36" t="s">
        <v>33</v>
      </c>
      <c r="D407" s="37">
        <f t="shared" si="89"/>
        <v>120</v>
      </c>
      <c r="E407" s="37">
        <f t="shared" si="90"/>
        <v>51270</v>
      </c>
      <c r="F407" s="37">
        <v>63</v>
      </c>
      <c r="G407" s="37">
        <v>26750</v>
      </c>
      <c r="H407" s="37">
        <v>57</v>
      </c>
      <c r="I407" s="37">
        <v>24520</v>
      </c>
      <c r="J407" s="37">
        <f t="shared" si="91"/>
        <v>0</v>
      </c>
      <c r="K407" s="37">
        <f t="shared" si="91"/>
        <v>0</v>
      </c>
      <c r="L407" s="37">
        <v>0</v>
      </c>
      <c r="M407" s="37">
        <v>0</v>
      </c>
      <c r="N407" s="37">
        <v>0</v>
      </c>
      <c r="O407" s="37">
        <v>0</v>
      </c>
    </row>
    <row r="408" spans="1:15" s="34" customFormat="1" ht="12.75" outlineLevel="2">
      <c r="A408" s="34" t="s">
        <v>104</v>
      </c>
      <c r="B408" s="34" t="s">
        <v>37</v>
      </c>
      <c r="C408" s="34" t="s">
        <v>33</v>
      </c>
      <c r="D408" s="35">
        <f t="shared" si="89"/>
        <v>113</v>
      </c>
      <c r="E408" s="35">
        <f t="shared" si="90"/>
        <v>48135</v>
      </c>
      <c r="F408" s="35">
        <v>62</v>
      </c>
      <c r="G408" s="35">
        <v>26135</v>
      </c>
      <c r="H408" s="35">
        <v>51</v>
      </c>
      <c r="I408" s="35">
        <v>22000</v>
      </c>
      <c r="J408" s="35">
        <f t="shared" si="91"/>
        <v>0</v>
      </c>
      <c r="K408" s="35">
        <f t="shared" si="91"/>
        <v>0</v>
      </c>
      <c r="L408" s="35">
        <v>0</v>
      </c>
      <c r="M408" s="35">
        <v>0</v>
      </c>
      <c r="N408" s="35">
        <v>0</v>
      </c>
      <c r="O408" s="35">
        <v>0</v>
      </c>
    </row>
    <row r="409" spans="1:15" s="34" customFormat="1" ht="12.75" outlineLevel="2">
      <c r="A409" s="36" t="s">
        <v>104</v>
      </c>
      <c r="B409" s="36" t="s">
        <v>38</v>
      </c>
      <c r="C409" s="36" t="s">
        <v>33</v>
      </c>
      <c r="D409" s="37">
        <f t="shared" si="89"/>
        <v>96</v>
      </c>
      <c r="E409" s="37">
        <f t="shared" si="90"/>
        <v>41240</v>
      </c>
      <c r="F409" s="37">
        <v>58</v>
      </c>
      <c r="G409" s="37">
        <v>24420</v>
      </c>
      <c r="H409" s="37">
        <v>38</v>
      </c>
      <c r="I409" s="37">
        <v>16820</v>
      </c>
      <c r="J409" s="37">
        <f t="shared" si="91"/>
        <v>0</v>
      </c>
      <c r="K409" s="37">
        <f t="shared" si="91"/>
        <v>0</v>
      </c>
      <c r="L409" s="37">
        <v>0</v>
      </c>
      <c r="M409" s="37">
        <v>0</v>
      </c>
      <c r="N409" s="37">
        <v>0</v>
      </c>
      <c r="O409" s="37">
        <v>0</v>
      </c>
    </row>
    <row r="410" spans="1:15" s="34" customFormat="1" ht="12.75" outlineLevel="2">
      <c r="A410" s="34" t="s">
        <v>104</v>
      </c>
      <c r="B410" s="34" t="s">
        <v>39</v>
      </c>
      <c r="C410" s="34" t="s">
        <v>33</v>
      </c>
      <c r="D410" s="35">
        <f t="shared" si="89"/>
        <v>109</v>
      </c>
      <c r="E410" s="35">
        <f t="shared" si="90"/>
        <v>45240</v>
      </c>
      <c r="F410" s="35">
        <v>67</v>
      </c>
      <c r="G410" s="35">
        <v>26810</v>
      </c>
      <c r="H410" s="35">
        <v>42</v>
      </c>
      <c r="I410" s="35">
        <v>18430</v>
      </c>
      <c r="J410" s="35">
        <f t="shared" si="91"/>
        <v>0</v>
      </c>
      <c r="K410" s="35">
        <f t="shared" si="91"/>
        <v>0</v>
      </c>
      <c r="L410" s="35">
        <v>0</v>
      </c>
      <c r="M410" s="35">
        <v>0</v>
      </c>
      <c r="N410" s="35">
        <v>0</v>
      </c>
      <c r="O410" s="35">
        <v>0</v>
      </c>
    </row>
    <row r="411" spans="1:15" s="34" customFormat="1" ht="12.75" outlineLevel="2">
      <c r="A411" s="36" t="s">
        <v>104</v>
      </c>
      <c r="B411" s="36" t="s">
        <v>40</v>
      </c>
      <c r="C411" s="36" t="s">
        <v>33</v>
      </c>
      <c r="D411" s="37">
        <f t="shared" si="89"/>
        <v>102</v>
      </c>
      <c r="E411" s="37">
        <f t="shared" si="90"/>
        <v>42570</v>
      </c>
      <c r="F411" s="37">
        <v>65</v>
      </c>
      <c r="G411" s="37">
        <v>26670</v>
      </c>
      <c r="H411" s="37">
        <v>37</v>
      </c>
      <c r="I411" s="37">
        <v>15900</v>
      </c>
      <c r="J411" s="37">
        <f t="shared" si="91"/>
        <v>0</v>
      </c>
      <c r="K411" s="37">
        <f t="shared" si="91"/>
        <v>0</v>
      </c>
      <c r="L411" s="37">
        <v>0</v>
      </c>
      <c r="M411" s="37">
        <v>0</v>
      </c>
      <c r="N411" s="37">
        <v>0</v>
      </c>
      <c r="O411" s="37">
        <v>0</v>
      </c>
    </row>
    <row r="412" spans="1:15" s="34" customFormat="1" ht="12.75" outlineLevel="2">
      <c r="A412" s="34" t="s">
        <v>104</v>
      </c>
      <c r="B412" s="34" t="s">
        <v>41</v>
      </c>
      <c r="C412" s="34" t="s">
        <v>33</v>
      </c>
      <c r="D412" s="35">
        <f t="shared" si="89"/>
        <v>113</v>
      </c>
      <c r="E412" s="35">
        <f t="shared" si="90"/>
        <v>46510</v>
      </c>
      <c r="F412" s="35">
        <v>67</v>
      </c>
      <c r="G412" s="35">
        <v>27430</v>
      </c>
      <c r="H412" s="35">
        <v>46</v>
      </c>
      <c r="I412" s="35">
        <v>19080</v>
      </c>
      <c r="J412" s="35">
        <f t="shared" si="91"/>
        <v>0</v>
      </c>
      <c r="K412" s="35">
        <f t="shared" si="91"/>
        <v>0</v>
      </c>
      <c r="L412" s="35">
        <v>0</v>
      </c>
      <c r="M412" s="35">
        <v>0</v>
      </c>
      <c r="N412" s="35">
        <v>0</v>
      </c>
      <c r="O412" s="35">
        <v>0</v>
      </c>
    </row>
    <row r="413" spans="1:15" s="34" customFormat="1" ht="12.75" outlineLevel="2">
      <c r="A413" s="36" t="s">
        <v>104</v>
      </c>
      <c r="B413" s="36" t="s">
        <v>42</v>
      </c>
      <c r="C413" s="36" t="s">
        <v>33</v>
      </c>
      <c r="D413" s="37">
        <f t="shared" si="89"/>
        <v>104</v>
      </c>
      <c r="E413" s="37">
        <f t="shared" si="90"/>
        <v>41550</v>
      </c>
      <c r="F413" s="37">
        <v>72</v>
      </c>
      <c r="G413" s="37">
        <v>29020</v>
      </c>
      <c r="H413" s="37">
        <v>32</v>
      </c>
      <c r="I413" s="37">
        <v>12530</v>
      </c>
      <c r="J413" s="37">
        <f t="shared" si="91"/>
        <v>0</v>
      </c>
      <c r="K413" s="37">
        <f t="shared" si="91"/>
        <v>0</v>
      </c>
      <c r="L413" s="37">
        <v>0</v>
      </c>
      <c r="M413" s="37">
        <v>0</v>
      </c>
      <c r="N413" s="37">
        <v>0</v>
      </c>
      <c r="O413" s="37">
        <v>0</v>
      </c>
    </row>
    <row r="414" spans="1:15" s="34" customFormat="1" ht="12.75" outlineLevel="2">
      <c r="A414" s="34" t="s">
        <v>104</v>
      </c>
      <c r="B414" s="34" t="s">
        <v>43</v>
      </c>
      <c r="C414" s="34" t="s">
        <v>33</v>
      </c>
      <c r="D414" s="35">
        <v>100</v>
      </c>
      <c r="E414" s="35">
        <v>37860</v>
      </c>
      <c r="F414" s="35">
        <v>73</v>
      </c>
      <c r="G414" s="35">
        <v>27310</v>
      </c>
      <c r="H414" s="35">
        <v>27</v>
      </c>
      <c r="I414" s="35">
        <v>10550</v>
      </c>
      <c r="J414" s="35">
        <v>0</v>
      </c>
      <c r="K414" s="35">
        <v>0</v>
      </c>
      <c r="L414" s="35">
        <v>0</v>
      </c>
      <c r="M414" s="35">
        <v>0</v>
      </c>
      <c r="N414" s="35">
        <v>0</v>
      </c>
      <c r="O414" s="35">
        <v>0</v>
      </c>
    </row>
    <row r="415" spans="1:15" s="34" customFormat="1" ht="12.75" outlineLevel="2">
      <c r="A415" s="36" t="s">
        <v>104</v>
      </c>
      <c r="B415" s="36" t="s">
        <v>44</v>
      </c>
      <c r="C415" s="36" t="s">
        <v>33</v>
      </c>
      <c r="D415" s="37">
        <v>122</v>
      </c>
      <c r="E415" s="37">
        <v>48760</v>
      </c>
      <c r="F415" s="37">
        <v>93</v>
      </c>
      <c r="G415" s="37">
        <v>37650</v>
      </c>
      <c r="H415" s="37">
        <v>29</v>
      </c>
      <c r="I415" s="37">
        <v>11110</v>
      </c>
      <c r="J415" s="37">
        <v>0</v>
      </c>
      <c r="K415" s="37">
        <v>0</v>
      </c>
      <c r="L415" s="37"/>
      <c r="M415" s="37"/>
      <c r="N415" s="37"/>
      <c r="O415" s="37"/>
    </row>
    <row r="416" spans="1:15" s="34" customFormat="1" ht="12.75" outlineLevel="1">
      <c r="A416" s="39" t="s">
        <v>105</v>
      </c>
      <c r="B416" s="36"/>
      <c r="C416" s="36"/>
      <c r="D416" s="37">
        <f>SUBTOTAL(9,D404:D415)</f>
        <v>1320</v>
      </c>
      <c r="E416" s="37">
        <f>SUBTOTAL(9,E404:E415)</f>
        <v>538813</v>
      </c>
      <c r="F416" s="37">
        <f>SUBTOTAL(9,F404:F415)</f>
        <v>808</v>
      </c>
      <c r="G416" s="37">
        <f>SUBTOTAL(9,G404:G415)</f>
        <v>324893</v>
      </c>
      <c r="H416" s="37">
        <f>SUBTOTAL(9,H404:H415)</f>
        <v>512</v>
      </c>
      <c r="I416" s="37">
        <f>SUBTOTAL(9,I404:I415)</f>
        <v>213920</v>
      </c>
      <c r="J416" s="37">
        <f>SUBTOTAL(9,J404:J415)</f>
        <v>0</v>
      </c>
      <c r="K416" s="37">
        <f>SUBTOTAL(9,K404:K415)</f>
        <v>0</v>
      </c>
      <c r="L416" s="37">
        <f>SUBTOTAL(9,L404:L415)</f>
        <v>0</v>
      </c>
      <c r="M416" s="37">
        <f>SUBTOTAL(9,M404:M415)</f>
        <v>0</v>
      </c>
      <c r="N416" s="37">
        <f>SUBTOTAL(9,N404:N415)</f>
        <v>0</v>
      </c>
      <c r="O416" s="37">
        <f>SUBTOTAL(9,O404:O415)</f>
        <v>0</v>
      </c>
    </row>
    <row r="417" spans="1:15" s="34" customFormat="1" ht="12.75" outlineLevel="2">
      <c r="A417" s="34" t="s">
        <v>106</v>
      </c>
      <c r="B417" s="34" t="s">
        <v>32</v>
      </c>
      <c r="C417" s="34" t="s">
        <v>33</v>
      </c>
      <c r="D417" s="35">
        <f aca="true" t="shared" si="92" ref="D417:D426">+F417++H417</f>
        <v>695</v>
      </c>
      <c r="E417" s="35">
        <f aca="true" t="shared" si="93" ref="E417:E427">+G417+I417</f>
        <v>272440</v>
      </c>
      <c r="F417" s="35">
        <v>439</v>
      </c>
      <c r="G417" s="35">
        <v>172088</v>
      </c>
      <c r="H417" s="35">
        <v>256</v>
      </c>
      <c r="I417" s="35">
        <v>100352</v>
      </c>
      <c r="J417" s="35">
        <f aca="true" t="shared" si="94" ref="J417:K427">+L417+N417</f>
        <v>538</v>
      </c>
      <c r="K417" s="35">
        <f t="shared" si="94"/>
        <v>31204</v>
      </c>
      <c r="L417" s="35">
        <v>271</v>
      </c>
      <c r="M417" s="35">
        <v>15718</v>
      </c>
      <c r="N417" s="35">
        <v>267</v>
      </c>
      <c r="O417" s="35">
        <v>15486</v>
      </c>
    </row>
    <row r="418" spans="1:15" s="34" customFormat="1" ht="12.75" outlineLevel="2">
      <c r="A418" s="36" t="s">
        <v>106</v>
      </c>
      <c r="B418" s="36" t="s">
        <v>34</v>
      </c>
      <c r="C418" s="36" t="s">
        <v>33</v>
      </c>
      <c r="D418" s="37">
        <f t="shared" si="92"/>
        <v>642</v>
      </c>
      <c r="E418" s="37">
        <f t="shared" si="93"/>
        <v>251664</v>
      </c>
      <c r="F418" s="37">
        <v>397</v>
      </c>
      <c r="G418" s="37">
        <v>155624</v>
      </c>
      <c r="H418" s="37">
        <v>245</v>
      </c>
      <c r="I418" s="37">
        <v>96040</v>
      </c>
      <c r="J418" s="37">
        <f t="shared" si="94"/>
        <v>513</v>
      </c>
      <c r="K418" s="37">
        <f t="shared" si="94"/>
        <v>29243</v>
      </c>
      <c r="L418" s="37">
        <v>255</v>
      </c>
      <c r="M418" s="37">
        <v>14535</v>
      </c>
      <c r="N418" s="37">
        <v>258</v>
      </c>
      <c r="O418" s="37">
        <v>14708</v>
      </c>
    </row>
    <row r="419" spans="1:15" s="34" customFormat="1" ht="12.75" outlineLevel="2">
      <c r="A419" s="34" t="s">
        <v>106</v>
      </c>
      <c r="B419" s="34" t="s">
        <v>35</v>
      </c>
      <c r="C419" s="34" t="s">
        <v>33</v>
      </c>
      <c r="D419" s="35">
        <f t="shared" si="92"/>
        <v>595</v>
      </c>
      <c r="E419" s="35">
        <f t="shared" si="93"/>
        <v>232419</v>
      </c>
      <c r="F419" s="35">
        <v>369</v>
      </c>
      <c r="G419" s="35">
        <v>144279</v>
      </c>
      <c r="H419" s="35">
        <v>226</v>
      </c>
      <c r="I419" s="35">
        <v>88140</v>
      </c>
      <c r="J419" s="35">
        <f t="shared" si="94"/>
        <v>440</v>
      </c>
      <c r="K419" s="35">
        <f t="shared" si="94"/>
        <v>25520</v>
      </c>
      <c r="L419" s="35">
        <v>219</v>
      </c>
      <c r="M419" s="35">
        <v>12702</v>
      </c>
      <c r="N419" s="35">
        <v>221</v>
      </c>
      <c r="O419" s="35">
        <v>12818</v>
      </c>
    </row>
    <row r="420" spans="1:15" s="34" customFormat="1" ht="12.75" outlineLevel="2">
      <c r="A420" s="36" t="s">
        <v>106</v>
      </c>
      <c r="B420" s="36" t="s">
        <v>36</v>
      </c>
      <c r="C420" s="36" t="s">
        <v>33</v>
      </c>
      <c r="D420" s="37">
        <f t="shared" si="92"/>
        <v>535</v>
      </c>
      <c r="E420" s="37">
        <f t="shared" si="93"/>
        <v>207984</v>
      </c>
      <c r="F420" s="37">
        <v>313</v>
      </c>
      <c r="G420" s="37">
        <v>122070</v>
      </c>
      <c r="H420" s="37">
        <v>222</v>
      </c>
      <c r="I420" s="37">
        <v>85914</v>
      </c>
      <c r="J420" s="37">
        <f t="shared" si="94"/>
        <v>470</v>
      </c>
      <c r="K420" s="37">
        <f t="shared" si="94"/>
        <v>27260</v>
      </c>
      <c r="L420" s="37">
        <v>238</v>
      </c>
      <c r="M420" s="37">
        <v>13804</v>
      </c>
      <c r="N420" s="37">
        <v>232</v>
      </c>
      <c r="O420" s="37">
        <v>13456</v>
      </c>
    </row>
    <row r="421" spans="1:15" s="34" customFormat="1" ht="12.75" outlineLevel="2">
      <c r="A421" s="34" t="s">
        <v>106</v>
      </c>
      <c r="B421" s="34" t="s">
        <v>37</v>
      </c>
      <c r="C421" s="34" t="s">
        <v>33</v>
      </c>
      <c r="D421" s="35">
        <f t="shared" si="92"/>
        <v>616</v>
      </c>
      <c r="E421" s="35">
        <f t="shared" si="93"/>
        <v>238434</v>
      </c>
      <c r="F421" s="35">
        <v>329</v>
      </c>
      <c r="G421" s="35">
        <v>127652</v>
      </c>
      <c r="H421" s="35">
        <v>287</v>
      </c>
      <c r="I421" s="35">
        <v>110782</v>
      </c>
      <c r="J421" s="35">
        <f t="shared" si="94"/>
        <v>459</v>
      </c>
      <c r="K421" s="35">
        <f t="shared" si="94"/>
        <v>26393</v>
      </c>
      <c r="L421" s="35">
        <v>229</v>
      </c>
      <c r="M421" s="35">
        <v>13053</v>
      </c>
      <c r="N421" s="35">
        <v>230</v>
      </c>
      <c r="O421" s="35">
        <v>13340</v>
      </c>
    </row>
    <row r="422" spans="1:15" s="34" customFormat="1" ht="12.75" outlineLevel="2">
      <c r="A422" s="36" t="s">
        <v>106</v>
      </c>
      <c r="B422" s="36" t="s">
        <v>38</v>
      </c>
      <c r="C422" s="36" t="s">
        <v>33</v>
      </c>
      <c r="D422" s="37">
        <f t="shared" si="92"/>
        <v>713</v>
      </c>
      <c r="E422" s="37">
        <f t="shared" si="93"/>
        <v>275565</v>
      </c>
      <c r="F422" s="37">
        <v>347</v>
      </c>
      <c r="G422" s="37">
        <v>134289</v>
      </c>
      <c r="H422" s="37">
        <v>366</v>
      </c>
      <c r="I422" s="37">
        <v>141276</v>
      </c>
      <c r="J422" s="37">
        <f t="shared" si="94"/>
        <v>433</v>
      </c>
      <c r="K422" s="37">
        <f t="shared" si="94"/>
        <v>24681</v>
      </c>
      <c r="L422" s="37">
        <v>180</v>
      </c>
      <c r="M422" s="37">
        <v>10260</v>
      </c>
      <c r="N422" s="37">
        <v>253</v>
      </c>
      <c r="O422" s="37">
        <v>14421</v>
      </c>
    </row>
    <row r="423" spans="1:15" s="34" customFormat="1" ht="12.75" outlineLevel="2">
      <c r="A423" s="34" t="s">
        <v>106</v>
      </c>
      <c r="B423" s="34" t="s">
        <v>39</v>
      </c>
      <c r="C423" s="34" t="s">
        <v>33</v>
      </c>
      <c r="D423" s="35">
        <f t="shared" si="92"/>
        <v>738</v>
      </c>
      <c r="E423" s="35">
        <f t="shared" si="93"/>
        <v>284130</v>
      </c>
      <c r="F423" s="35">
        <v>401</v>
      </c>
      <c r="G423" s="35">
        <v>154385</v>
      </c>
      <c r="H423" s="35">
        <v>337</v>
      </c>
      <c r="I423" s="35">
        <v>129745</v>
      </c>
      <c r="J423" s="35">
        <f t="shared" si="94"/>
        <v>397</v>
      </c>
      <c r="K423" s="35">
        <f t="shared" si="94"/>
        <v>22232</v>
      </c>
      <c r="L423" s="35">
        <v>161</v>
      </c>
      <c r="M423" s="35">
        <v>9016</v>
      </c>
      <c r="N423" s="35">
        <v>236</v>
      </c>
      <c r="O423" s="35">
        <v>13216</v>
      </c>
    </row>
    <row r="424" spans="1:15" s="34" customFormat="1" ht="12.75" outlineLevel="2">
      <c r="A424" s="36" t="s">
        <v>106</v>
      </c>
      <c r="B424" s="36" t="s">
        <v>40</v>
      </c>
      <c r="C424" s="36" t="s">
        <v>33</v>
      </c>
      <c r="D424" s="37">
        <f t="shared" si="92"/>
        <v>767</v>
      </c>
      <c r="E424" s="37">
        <f t="shared" si="93"/>
        <v>296062</v>
      </c>
      <c r="F424" s="37">
        <v>387</v>
      </c>
      <c r="G424" s="37">
        <v>149382</v>
      </c>
      <c r="H424" s="37">
        <v>380</v>
      </c>
      <c r="I424" s="37">
        <v>146680</v>
      </c>
      <c r="J424" s="37">
        <f t="shared" si="94"/>
        <v>366</v>
      </c>
      <c r="K424" s="37">
        <f t="shared" si="94"/>
        <v>20262</v>
      </c>
      <c r="L424" s="37">
        <v>132</v>
      </c>
      <c r="M424" s="37">
        <v>7392</v>
      </c>
      <c r="N424" s="37">
        <v>234</v>
      </c>
      <c r="O424" s="37">
        <v>12870</v>
      </c>
    </row>
    <row r="425" spans="1:15" s="34" customFormat="1" ht="12.75" outlineLevel="2">
      <c r="A425" s="34" t="s">
        <v>106</v>
      </c>
      <c r="B425" s="34" t="s">
        <v>41</v>
      </c>
      <c r="C425" s="34" t="s">
        <v>33</v>
      </c>
      <c r="D425" s="35">
        <f t="shared" si="92"/>
        <v>742</v>
      </c>
      <c r="E425" s="35">
        <f t="shared" si="93"/>
        <v>287154</v>
      </c>
      <c r="F425" s="35">
        <v>359</v>
      </c>
      <c r="G425" s="35">
        <v>138933</v>
      </c>
      <c r="H425" s="35">
        <v>383</v>
      </c>
      <c r="I425" s="35">
        <v>148221</v>
      </c>
      <c r="J425" s="35">
        <f t="shared" si="94"/>
        <v>371</v>
      </c>
      <c r="K425" s="35">
        <f t="shared" si="94"/>
        <v>20920</v>
      </c>
      <c r="L425" s="35">
        <v>144</v>
      </c>
      <c r="M425" s="35">
        <v>8208</v>
      </c>
      <c r="N425" s="35">
        <v>227</v>
      </c>
      <c r="O425" s="35">
        <v>12712</v>
      </c>
    </row>
    <row r="426" spans="1:15" s="34" customFormat="1" ht="12.75" outlineLevel="2">
      <c r="A426" s="36" t="s">
        <v>106</v>
      </c>
      <c r="B426" s="36" t="s">
        <v>42</v>
      </c>
      <c r="C426" s="36" t="s">
        <v>33</v>
      </c>
      <c r="D426" s="37">
        <f t="shared" si="92"/>
        <v>759</v>
      </c>
      <c r="E426" s="37">
        <f t="shared" si="93"/>
        <v>294904</v>
      </c>
      <c r="F426" s="37">
        <v>347</v>
      </c>
      <c r="G426" s="37">
        <v>134636</v>
      </c>
      <c r="H426" s="37">
        <v>412</v>
      </c>
      <c r="I426" s="37">
        <v>160268</v>
      </c>
      <c r="J426" s="37">
        <f t="shared" si="94"/>
        <v>383</v>
      </c>
      <c r="K426" s="37">
        <f t="shared" si="94"/>
        <v>22214</v>
      </c>
      <c r="L426" s="37">
        <v>159</v>
      </c>
      <c r="M426" s="37">
        <v>9222</v>
      </c>
      <c r="N426" s="37">
        <v>224</v>
      </c>
      <c r="O426" s="37">
        <v>12992</v>
      </c>
    </row>
    <row r="427" spans="1:15" s="34" customFormat="1" ht="12.75" outlineLevel="2">
      <c r="A427" s="34" t="s">
        <v>106</v>
      </c>
      <c r="B427" s="34" t="s">
        <v>43</v>
      </c>
      <c r="C427" s="34" t="s">
        <v>33</v>
      </c>
      <c r="D427" s="35">
        <f>+F427+H427</f>
        <v>768</v>
      </c>
      <c r="E427" s="35">
        <f t="shared" si="93"/>
        <v>300807</v>
      </c>
      <c r="F427" s="35">
        <v>339</v>
      </c>
      <c r="G427" s="35">
        <v>132210</v>
      </c>
      <c r="H427" s="35">
        <v>429</v>
      </c>
      <c r="I427" s="35">
        <v>168597</v>
      </c>
      <c r="J427" s="35">
        <f t="shared" si="94"/>
        <v>369</v>
      </c>
      <c r="K427" s="35">
        <f t="shared" si="94"/>
        <v>21988</v>
      </c>
      <c r="L427" s="35">
        <v>152</v>
      </c>
      <c r="M427" s="35">
        <v>8968</v>
      </c>
      <c r="N427" s="35">
        <v>217</v>
      </c>
      <c r="O427" s="35">
        <v>13020</v>
      </c>
    </row>
    <row r="428" spans="1:15" s="34" customFormat="1" ht="12.75" outlineLevel="2">
      <c r="A428" s="36" t="s">
        <v>106</v>
      </c>
      <c r="B428" s="36" t="s">
        <v>44</v>
      </c>
      <c r="C428" s="36" t="s">
        <v>33</v>
      </c>
      <c r="D428" s="37">
        <v>431</v>
      </c>
      <c r="E428" s="37">
        <v>167951</v>
      </c>
      <c r="F428" s="37">
        <v>190</v>
      </c>
      <c r="G428" s="37">
        <v>73720</v>
      </c>
      <c r="H428" s="37">
        <v>241</v>
      </c>
      <c r="I428" s="37">
        <v>94231</v>
      </c>
      <c r="J428" s="37">
        <v>401</v>
      </c>
      <c r="K428" s="37">
        <v>24929</v>
      </c>
      <c r="L428" s="37">
        <v>167</v>
      </c>
      <c r="M428" s="37">
        <v>10187</v>
      </c>
      <c r="N428" s="37">
        <v>234</v>
      </c>
      <c r="O428" s="37">
        <v>14742</v>
      </c>
    </row>
    <row r="429" spans="1:15" s="34" customFormat="1" ht="12.75" outlineLevel="1">
      <c r="A429" s="39" t="s">
        <v>107</v>
      </c>
      <c r="B429" s="36"/>
      <c r="C429" s="36"/>
      <c r="D429" s="37">
        <f>SUBTOTAL(9,D417:D428)</f>
        <v>8001</v>
      </c>
      <c r="E429" s="37">
        <f>SUBTOTAL(9,E417:E428)</f>
        <v>3109514</v>
      </c>
      <c r="F429" s="37">
        <f>SUBTOTAL(9,F417:F428)</f>
        <v>4217</v>
      </c>
      <c r="G429" s="37">
        <f>SUBTOTAL(9,G417:G428)</f>
        <v>1639268</v>
      </c>
      <c r="H429" s="37">
        <f>SUBTOTAL(9,H417:H428)</f>
        <v>3784</v>
      </c>
      <c r="I429" s="37">
        <f>SUBTOTAL(9,I417:I428)</f>
        <v>1470246</v>
      </c>
      <c r="J429" s="37">
        <f>SUBTOTAL(9,J417:J428)</f>
        <v>5140</v>
      </c>
      <c r="K429" s="37">
        <f>SUBTOTAL(9,K417:K428)</f>
        <v>296846</v>
      </c>
      <c r="L429" s="37">
        <f>SUBTOTAL(9,L417:L428)</f>
        <v>2307</v>
      </c>
      <c r="M429" s="37">
        <f>SUBTOTAL(9,M417:M428)</f>
        <v>133065</v>
      </c>
      <c r="N429" s="37">
        <f>SUBTOTAL(9,N417:N428)</f>
        <v>2833</v>
      </c>
      <c r="O429" s="37">
        <f>SUBTOTAL(9,O417:O428)</f>
        <v>163781</v>
      </c>
    </row>
    <row r="430" spans="1:15" s="34" customFormat="1" ht="12.75" outlineLevel="2">
      <c r="A430" s="34" t="s">
        <v>108</v>
      </c>
      <c r="B430" s="34" t="s">
        <v>32</v>
      </c>
      <c r="C430" s="34" t="s">
        <v>33</v>
      </c>
      <c r="D430" s="35">
        <f aca="true" t="shared" si="95" ref="D430:D439">+F430++H430</f>
        <v>1944</v>
      </c>
      <c r="E430" s="35">
        <f aca="true" t="shared" si="96" ref="E430:E440">+G430+I430</f>
        <v>710205</v>
      </c>
      <c r="F430" s="35">
        <v>743</v>
      </c>
      <c r="G430" s="35">
        <v>312810</v>
      </c>
      <c r="H430" s="35">
        <v>1201</v>
      </c>
      <c r="I430" s="35">
        <v>397395</v>
      </c>
      <c r="J430" s="35">
        <f aca="true" t="shared" si="97" ref="J430:K439">+L430+N430</f>
        <v>0</v>
      </c>
      <c r="K430" s="35">
        <f t="shared" si="97"/>
        <v>0</v>
      </c>
      <c r="L430" s="35">
        <v>0</v>
      </c>
      <c r="M430" s="35">
        <v>0</v>
      </c>
      <c r="N430" s="35">
        <v>0</v>
      </c>
      <c r="O430" s="35">
        <v>0</v>
      </c>
    </row>
    <row r="431" spans="1:15" s="34" customFormat="1" ht="12.75" outlineLevel="2">
      <c r="A431" s="36" t="s">
        <v>108</v>
      </c>
      <c r="B431" s="36" t="s">
        <v>34</v>
      </c>
      <c r="C431" s="36" t="s">
        <v>33</v>
      </c>
      <c r="D431" s="37">
        <f t="shared" si="95"/>
        <v>1371</v>
      </c>
      <c r="E431" s="37">
        <f t="shared" si="96"/>
        <v>484865</v>
      </c>
      <c r="F431" s="37">
        <v>493</v>
      </c>
      <c r="G431" s="37">
        <v>207650</v>
      </c>
      <c r="H431" s="37">
        <v>878</v>
      </c>
      <c r="I431" s="37">
        <v>277215</v>
      </c>
      <c r="J431" s="37">
        <f t="shared" si="97"/>
        <v>0</v>
      </c>
      <c r="K431" s="37">
        <f t="shared" si="97"/>
        <v>0</v>
      </c>
      <c r="L431" s="37">
        <v>0</v>
      </c>
      <c r="M431" s="37">
        <v>0</v>
      </c>
      <c r="N431" s="37">
        <v>0</v>
      </c>
      <c r="O431" s="37">
        <v>0</v>
      </c>
    </row>
    <row r="432" spans="1:15" s="34" customFormat="1" ht="12.75" outlineLevel="2">
      <c r="A432" s="34" t="s">
        <v>108</v>
      </c>
      <c r="B432" s="34" t="s">
        <v>35</v>
      </c>
      <c r="C432" s="34" t="s">
        <v>33</v>
      </c>
      <c r="D432" s="35">
        <f t="shared" si="95"/>
        <v>1234</v>
      </c>
      <c r="E432" s="35">
        <f t="shared" si="96"/>
        <v>438010</v>
      </c>
      <c r="F432" s="35">
        <v>412</v>
      </c>
      <c r="G432" s="35">
        <v>173350</v>
      </c>
      <c r="H432" s="35">
        <v>822</v>
      </c>
      <c r="I432" s="35">
        <v>264660</v>
      </c>
      <c r="J432" s="35">
        <f t="shared" si="97"/>
        <v>0</v>
      </c>
      <c r="K432" s="35">
        <f t="shared" si="97"/>
        <v>0</v>
      </c>
      <c r="L432" s="35">
        <v>0</v>
      </c>
      <c r="M432" s="35">
        <v>0</v>
      </c>
      <c r="N432" s="35">
        <v>0</v>
      </c>
      <c r="O432" s="35">
        <v>0</v>
      </c>
    </row>
    <row r="433" spans="1:15" s="34" customFormat="1" ht="12.75" outlineLevel="2">
      <c r="A433" s="36" t="s">
        <v>108</v>
      </c>
      <c r="B433" s="36" t="s">
        <v>36</v>
      </c>
      <c r="C433" s="36" t="s">
        <v>33</v>
      </c>
      <c r="D433" s="37">
        <f t="shared" si="95"/>
        <v>1412</v>
      </c>
      <c r="E433" s="37">
        <f t="shared" si="96"/>
        <v>488660</v>
      </c>
      <c r="F433" s="37">
        <v>421</v>
      </c>
      <c r="G433" s="37">
        <v>177680</v>
      </c>
      <c r="H433" s="37">
        <v>991</v>
      </c>
      <c r="I433" s="37">
        <v>310980</v>
      </c>
      <c r="J433" s="37">
        <f t="shared" si="97"/>
        <v>0</v>
      </c>
      <c r="K433" s="37">
        <f t="shared" si="97"/>
        <v>0</v>
      </c>
      <c r="L433" s="37">
        <v>0</v>
      </c>
      <c r="M433" s="37">
        <v>0</v>
      </c>
      <c r="N433" s="37">
        <v>0</v>
      </c>
      <c r="O433" s="37">
        <v>0</v>
      </c>
    </row>
    <row r="434" spans="1:15" s="34" customFormat="1" ht="12.75" outlineLevel="2">
      <c r="A434" s="34" t="s">
        <v>108</v>
      </c>
      <c r="B434" s="34" t="s">
        <v>37</v>
      </c>
      <c r="C434" s="34" t="s">
        <v>33</v>
      </c>
      <c r="D434" s="35">
        <f t="shared" si="95"/>
        <v>1369</v>
      </c>
      <c r="E434" s="35">
        <f t="shared" si="96"/>
        <v>499620</v>
      </c>
      <c r="F434" s="35">
        <v>561</v>
      </c>
      <c r="G434" s="35">
        <v>236380</v>
      </c>
      <c r="H434" s="35">
        <v>808</v>
      </c>
      <c r="I434" s="35">
        <v>263240</v>
      </c>
      <c r="J434" s="35">
        <f t="shared" si="97"/>
        <v>0</v>
      </c>
      <c r="K434" s="35">
        <f t="shared" si="97"/>
        <v>0</v>
      </c>
      <c r="L434" s="35">
        <v>0</v>
      </c>
      <c r="M434" s="35">
        <v>0</v>
      </c>
      <c r="N434" s="35">
        <v>0</v>
      </c>
      <c r="O434" s="35">
        <v>0</v>
      </c>
    </row>
    <row r="435" spans="1:15" s="34" customFormat="1" ht="12.75" outlineLevel="2">
      <c r="A435" s="36" t="s">
        <v>108</v>
      </c>
      <c r="B435" s="36" t="s">
        <v>38</v>
      </c>
      <c r="C435" s="36" t="s">
        <v>33</v>
      </c>
      <c r="D435" s="37">
        <f t="shared" si="95"/>
        <v>1453</v>
      </c>
      <c r="E435" s="37">
        <f t="shared" si="96"/>
        <v>517940</v>
      </c>
      <c r="F435" s="37">
        <v>485</v>
      </c>
      <c r="G435" s="37">
        <v>204400</v>
      </c>
      <c r="H435" s="37">
        <v>968</v>
      </c>
      <c r="I435" s="37">
        <v>313540</v>
      </c>
      <c r="J435" s="37">
        <f t="shared" si="97"/>
        <v>0</v>
      </c>
      <c r="K435" s="37">
        <f t="shared" si="97"/>
        <v>0</v>
      </c>
      <c r="L435" s="37">
        <v>0</v>
      </c>
      <c r="M435" s="37">
        <v>0</v>
      </c>
      <c r="N435" s="37">
        <v>0</v>
      </c>
      <c r="O435" s="37">
        <v>0</v>
      </c>
    </row>
    <row r="436" spans="1:15" s="34" customFormat="1" ht="12.75" outlineLevel="2">
      <c r="A436" s="34" t="s">
        <v>108</v>
      </c>
      <c r="B436" s="34" t="s">
        <v>39</v>
      </c>
      <c r="C436" s="34" t="s">
        <v>33</v>
      </c>
      <c r="D436" s="35">
        <f t="shared" si="95"/>
        <v>1739</v>
      </c>
      <c r="E436" s="35">
        <f t="shared" si="96"/>
        <v>634030</v>
      </c>
      <c r="F436" s="35">
        <v>551</v>
      </c>
      <c r="G436" s="35">
        <v>232390</v>
      </c>
      <c r="H436" s="35">
        <v>1188</v>
      </c>
      <c r="I436" s="35">
        <v>401640</v>
      </c>
      <c r="J436" s="35">
        <f t="shared" si="97"/>
        <v>0</v>
      </c>
      <c r="K436" s="35">
        <f t="shared" si="97"/>
        <v>0</v>
      </c>
      <c r="L436" s="35">
        <v>0</v>
      </c>
      <c r="M436" s="35">
        <v>0</v>
      </c>
      <c r="N436" s="35">
        <v>0</v>
      </c>
      <c r="O436" s="35">
        <v>0</v>
      </c>
    </row>
    <row r="437" spans="1:15" s="34" customFormat="1" ht="12.75" outlineLevel="2">
      <c r="A437" s="36" t="s">
        <v>108</v>
      </c>
      <c r="B437" s="36" t="s">
        <v>40</v>
      </c>
      <c r="C437" s="36" t="s">
        <v>33</v>
      </c>
      <c r="D437" s="37">
        <f t="shared" si="95"/>
        <v>4741</v>
      </c>
      <c r="E437" s="37">
        <f t="shared" si="96"/>
        <v>1571000</v>
      </c>
      <c r="F437" s="37">
        <v>1260</v>
      </c>
      <c r="G437" s="37">
        <v>530570</v>
      </c>
      <c r="H437" s="37">
        <v>3481</v>
      </c>
      <c r="I437" s="37">
        <v>1040430</v>
      </c>
      <c r="J437" s="37">
        <f t="shared" si="97"/>
        <v>0</v>
      </c>
      <c r="K437" s="37">
        <f t="shared" si="97"/>
        <v>0</v>
      </c>
      <c r="L437" s="37">
        <v>0</v>
      </c>
      <c r="M437" s="37">
        <v>0</v>
      </c>
      <c r="N437" s="37">
        <v>0</v>
      </c>
      <c r="O437" s="37">
        <v>0</v>
      </c>
    </row>
    <row r="438" spans="1:15" s="34" customFormat="1" ht="12.75" outlineLevel="2">
      <c r="A438" s="34" t="s">
        <v>108</v>
      </c>
      <c r="B438" s="34" t="s">
        <v>41</v>
      </c>
      <c r="C438" s="34" t="s">
        <v>33</v>
      </c>
      <c r="D438" s="35">
        <f t="shared" si="95"/>
        <v>4925</v>
      </c>
      <c r="E438" s="35">
        <f t="shared" si="96"/>
        <v>1624725</v>
      </c>
      <c r="F438" s="35">
        <v>1216</v>
      </c>
      <c r="G438" s="35">
        <v>512580</v>
      </c>
      <c r="H438" s="35">
        <v>3709</v>
      </c>
      <c r="I438" s="35">
        <v>1112145</v>
      </c>
      <c r="J438" s="35">
        <f t="shared" si="97"/>
        <v>0</v>
      </c>
      <c r="K438" s="35">
        <f t="shared" si="97"/>
        <v>0</v>
      </c>
      <c r="L438" s="35">
        <v>0</v>
      </c>
      <c r="M438" s="35">
        <v>0</v>
      </c>
      <c r="N438" s="35">
        <v>0</v>
      </c>
      <c r="O438" s="35">
        <v>0</v>
      </c>
    </row>
    <row r="439" spans="1:15" s="34" customFormat="1" ht="12.75" outlineLevel="2">
      <c r="A439" s="36" t="s">
        <v>108</v>
      </c>
      <c r="B439" s="36" t="s">
        <v>42</v>
      </c>
      <c r="C439" s="36" t="s">
        <v>33</v>
      </c>
      <c r="D439" s="37">
        <f t="shared" si="95"/>
        <v>5066</v>
      </c>
      <c r="E439" s="37">
        <f t="shared" si="96"/>
        <v>1739205</v>
      </c>
      <c r="F439" s="37">
        <v>1472</v>
      </c>
      <c r="G439" s="37">
        <v>619010</v>
      </c>
      <c r="H439" s="37">
        <v>3594</v>
      </c>
      <c r="I439" s="37">
        <v>1120195</v>
      </c>
      <c r="J439" s="37">
        <f t="shared" si="97"/>
        <v>0</v>
      </c>
      <c r="K439" s="37">
        <f t="shared" si="97"/>
        <v>0</v>
      </c>
      <c r="L439" s="37">
        <v>0</v>
      </c>
      <c r="M439" s="37">
        <v>0</v>
      </c>
      <c r="N439" s="37">
        <v>0</v>
      </c>
      <c r="O439" s="37">
        <v>0</v>
      </c>
    </row>
    <row r="440" spans="1:15" s="34" customFormat="1" ht="12.75" outlineLevel="2">
      <c r="A440" s="34" t="s">
        <v>108</v>
      </c>
      <c r="B440" s="34" t="s">
        <v>43</v>
      </c>
      <c r="C440" s="34" t="s">
        <v>33</v>
      </c>
      <c r="D440" s="35">
        <f>+F440+H440</f>
        <v>3355</v>
      </c>
      <c r="E440" s="35">
        <f t="shared" si="96"/>
        <v>1196865</v>
      </c>
      <c r="F440" s="35">
        <f>83+951</f>
        <v>1034</v>
      </c>
      <c r="G440" s="35">
        <f>35690+399420</f>
        <v>435110</v>
      </c>
      <c r="H440" s="35">
        <f>895+1426</f>
        <v>2321</v>
      </c>
      <c r="I440" s="35">
        <f>362475+399280</f>
        <v>761755</v>
      </c>
      <c r="J440" s="35">
        <v>0</v>
      </c>
      <c r="K440" s="35">
        <v>0</v>
      </c>
      <c r="L440" s="35">
        <v>0</v>
      </c>
      <c r="M440" s="35">
        <v>0</v>
      </c>
      <c r="N440" s="35">
        <v>0</v>
      </c>
      <c r="O440" s="35">
        <v>0</v>
      </c>
    </row>
    <row r="441" spans="1:15" s="34" customFormat="1" ht="12.75" outlineLevel="2">
      <c r="A441" s="36" t="s">
        <v>108</v>
      </c>
      <c r="B441" s="36" t="s">
        <v>44</v>
      </c>
      <c r="C441" s="36" t="s">
        <v>33</v>
      </c>
      <c r="D441" s="37">
        <v>3569</v>
      </c>
      <c r="E441" s="37">
        <v>1273500</v>
      </c>
      <c r="F441" s="37">
        <v>1307</v>
      </c>
      <c r="G441" s="37">
        <v>548940</v>
      </c>
      <c r="H441" s="37">
        <v>2262</v>
      </c>
      <c r="I441" s="37">
        <v>724560</v>
      </c>
      <c r="J441" s="37">
        <v>0</v>
      </c>
      <c r="K441" s="37">
        <v>0</v>
      </c>
      <c r="L441" s="37"/>
      <c r="M441" s="37"/>
      <c r="N441" s="37"/>
      <c r="O441" s="37"/>
    </row>
    <row r="442" spans="1:15" s="34" customFormat="1" ht="12.75" outlineLevel="1">
      <c r="A442" s="39" t="s">
        <v>109</v>
      </c>
      <c r="B442" s="36"/>
      <c r="C442" s="36"/>
      <c r="D442" s="37">
        <f>SUBTOTAL(9,D430:D441)</f>
        <v>32178</v>
      </c>
      <c r="E442" s="37">
        <f>SUBTOTAL(9,E430:E441)</f>
        <v>11178625</v>
      </c>
      <c r="F442" s="37">
        <f>SUBTOTAL(9,F430:F441)</f>
        <v>9955</v>
      </c>
      <c r="G442" s="37">
        <f>SUBTOTAL(9,G430:G441)</f>
        <v>4190870</v>
      </c>
      <c r="H442" s="37">
        <f>SUBTOTAL(9,H430:H441)</f>
        <v>22223</v>
      </c>
      <c r="I442" s="37">
        <f>SUBTOTAL(9,I430:I441)</f>
        <v>6987755</v>
      </c>
      <c r="J442" s="37">
        <f>SUBTOTAL(9,J430:J441)</f>
        <v>0</v>
      </c>
      <c r="K442" s="37">
        <f>SUBTOTAL(9,K430:K441)</f>
        <v>0</v>
      </c>
      <c r="L442" s="37">
        <f>SUBTOTAL(9,L430:L441)</f>
        <v>0</v>
      </c>
      <c r="M442" s="37">
        <f>SUBTOTAL(9,M430:M441)</f>
        <v>0</v>
      </c>
      <c r="N442" s="37">
        <f>SUBTOTAL(9,N430:N441)</f>
        <v>0</v>
      </c>
      <c r="O442" s="37">
        <f>SUBTOTAL(9,O430:O441)</f>
        <v>0</v>
      </c>
    </row>
    <row r="443" spans="1:15" s="34" customFormat="1" ht="12.75" outlineLevel="2">
      <c r="A443" s="34" t="s">
        <v>110</v>
      </c>
      <c r="B443" s="34" t="s">
        <v>32</v>
      </c>
      <c r="C443" s="34" t="s">
        <v>33</v>
      </c>
      <c r="D443" s="35">
        <f aca="true" t="shared" si="98" ref="D443:D452">+F443++H443</f>
        <v>4011</v>
      </c>
      <c r="E443" s="35">
        <f aca="true" t="shared" si="99" ref="E443:E452">+G443+I443</f>
        <v>1731853</v>
      </c>
      <c r="F443" s="35">
        <v>3336</v>
      </c>
      <c r="G443" s="35">
        <v>1465182</v>
      </c>
      <c r="H443" s="35">
        <v>675</v>
      </c>
      <c r="I443" s="35">
        <v>266671</v>
      </c>
      <c r="J443" s="35">
        <f aca="true" t="shared" si="100" ref="J443:K452">+L443+N443</f>
        <v>2965</v>
      </c>
      <c r="K443" s="35">
        <f t="shared" si="100"/>
        <v>282427</v>
      </c>
      <c r="L443" s="35">
        <v>963</v>
      </c>
      <c r="M443" s="35">
        <v>91446</v>
      </c>
      <c r="N443" s="35">
        <v>2002</v>
      </c>
      <c r="O443" s="35">
        <v>190981</v>
      </c>
    </row>
    <row r="444" spans="1:15" s="34" customFormat="1" ht="12.75" outlineLevel="2">
      <c r="A444" s="36" t="s">
        <v>110</v>
      </c>
      <c r="B444" s="36" t="s">
        <v>34</v>
      </c>
      <c r="C444" s="36" t="s">
        <v>33</v>
      </c>
      <c r="D444" s="37">
        <f t="shared" si="98"/>
        <v>3556</v>
      </c>
      <c r="E444" s="37">
        <f t="shared" si="99"/>
        <v>1549477</v>
      </c>
      <c r="F444" s="37">
        <v>2956</v>
      </c>
      <c r="G444" s="37">
        <v>1306692</v>
      </c>
      <c r="H444" s="37">
        <v>600</v>
      </c>
      <c r="I444" s="37">
        <v>242785</v>
      </c>
      <c r="J444" s="37">
        <f t="shared" si="100"/>
        <v>2644</v>
      </c>
      <c r="K444" s="37">
        <f t="shared" si="100"/>
        <v>255843</v>
      </c>
      <c r="L444" s="37">
        <v>651</v>
      </c>
      <c r="M444" s="37">
        <v>61592</v>
      </c>
      <c r="N444" s="37">
        <v>1993</v>
      </c>
      <c r="O444" s="37">
        <v>194251</v>
      </c>
    </row>
    <row r="445" spans="1:15" s="34" customFormat="1" ht="12.75" outlineLevel="2">
      <c r="A445" s="34" t="s">
        <v>110</v>
      </c>
      <c r="B445" s="34" t="s">
        <v>35</v>
      </c>
      <c r="C445" s="34" t="s">
        <v>33</v>
      </c>
      <c r="D445" s="35">
        <f t="shared" si="98"/>
        <v>3540</v>
      </c>
      <c r="E445" s="35">
        <f t="shared" si="99"/>
        <v>1533031</v>
      </c>
      <c r="F445" s="35">
        <v>3041</v>
      </c>
      <c r="G445" s="35">
        <v>1331690</v>
      </c>
      <c r="H445" s="35">
        <v>499</v>
      </c>
      <c r="I445" s="35">
        <v>201341</v>
      </c>
      <c r="J445" s="35">
        <f t="shared" si="100"/>
        <v>2643</v>
      </c>
      <c r="K445" s="35">
        <f t="shared" si="100"/>
        <v>258857</v>
      </c>
      <c r="L445" s="35">
        <v>768</v>
      </c>
      <c r="M445" s="35">
        <v>81277</v>
      </c>
      <c r="N445" s="35">
        <v>1875</v>
      </c>
      <c r="O445" s="35">
        <v>177580</v>
      </c>
    </row>
    <row r="446" spans="1:15" s="34" customFormat="1" ht="12.75" outlineLevel="2">
      <c r="A446" s="36" t="s">
        <v>110</v>
      </c>
      <c r="B446" s="36" t="s">
        <v>36</v>
      </c>
      <c r="C446" s="36" t="s">
        <v>33</v>
      </c>
      <c r="D446" s="37">
        <f t="shared" si="98"/>
        <v>3603</v>
      </c>
      <c r="E446" s="37">
        <f t="shared" si="99"/>
        <v>1554622</v>
      </c>
      <c r="F446" s="37">
        <v>2985</v>
      </c>
      <c r="G446" s="37">
        <v>1314951</v>
      </c>
      <c r="H446" s="37">
        <v>618</v>
      </c>
      <c r="I446" s="37">
        <v>239671</v>
      </c>
      <c r="J446" s="37">
        <f t="shared" si="100"/>
        <v>3204</v>
      </c>
      <c r="K446" s="37">
        <f t="shared" si="100"/>
        <v>312254</v>
      </c>
      <c r="L446" s="37">
        <v>843</v>
      </c>
      <c r="M446" s="37">
        <v>89226</v>
      </c>
      <c r="N446" s="37">
        <v>2361</v>
      </c>
      <c r="O446" s="37">
        <v>223028</v>
      </c>
    </row>
    <row r="447" spans="1:15" s="34" customFormat="1" ht="12.75" outlineLevel="2">
      <c r="A447" s="34" t="s">
        <v>110</v>
      </c>
      <c r="B447" s="34" t="s">
        <v>37</v>
      </c>
      <c r="C447" s="34" t="s">
        <v>33</v>
      </c>
      <c r="D447" s="35">
        <f t="shared" si="98"/>
        <v>3698</v>
      </c>
      <c r="E447" s="35">
        <f t="shared" si="99"/>
        <v>1595118</v>
      </c>
      <c r="F447" s="35">
        <v>3055</v>
      </c>
      <c r="G447" s="35">
        <v>1344223</v>
      </c>
      <c r="H447" s="35">
        <v>643</v>
      </c>
      <c r="I447" s="35">
        <v>250895</v>
      </c>
      <c r="J447" s="35">
        <f t="shared" si="100"/>
        <v>3134</v>
      </c>
      <c r="K447" s="35">
        <f t="shared" si="100"/>
        <v>303145</v>
      </c>
      <c r="L447" s="35">
        <v>1108</v>
      </c>
      <c r="M447" s="35">
        <v>110075</v>
      </c>
      <c r="N447" s="35">
        <v>2026</v>
      </c>
      <c r="O447" s="35">
        <v>193070</v>
      </c>
    </row>
    <row r="448" spans="1:15" s="34" customFormat="1" ht="12.75" outlineLevel="2">
      <c r="A448" s="36" t="s">
        <v>110</v>
      </c>
      <c r="B448" s="36" t="s">
        <v>38</v>
      </c>
      <c r="C448" s="36" t="s">
        <v>33</v>
      </c>
      <c r="D448" s="37">
        <f t="shared" si="98"/>
        <v>3388</v>
      </c>
      <c r="E448" s="37">
        <f t="shared" si="99"/>
        <v>1473576</v>
      </c>
      <c r="F448" s="37">
        <v>2876</v>
      </c>
      <c r="G448" s="37">
        <v>1271633</v>
      </c>
      <c r="H448" s="37">
        <v>512</v>
      </c>
      <c r="I448" s="37">
        <v>201943</v>
      </c>
      <c r="J448" s="37">
        <f t="shared" si="100"/>
        <v>3015</v>
      </c>
      <c r="K448" s="37">
        <f t="shared" si="100"/>
        <v>292585</v>
      </c>
      <c r="L448" s="37">
        <v>1348</v>
      </c>
      <c r="M448" s="37">
        <v>138095</v>
      </c>
      <c r="N448" s="37">
        <v>1667</v>
      </c>
      <c r="O448" s="37">
        <v>154490</v>
      </c>
    </row>
    <row r="449" spans="1:15" s="34" customFormat="1" ht="12.75" outlineLevel="2">
      <c r="A449" s="34" t="s">
        <v>110</v>
      </c>
      <c r="B449" s="34" t="s">
        <v>39</v>
      </c>
      <c r="C449" s="34" t="s">
        <v>33</v>
      </c>
      <c r="D449" s="35">
        <f t="shared" si="98"/>
        <v>3693</v>
      </c>
      <c r="E449" s="35">
        <f t="shared" si="99"/>
        <v>1596344</v>
      </c>
      <c r="F449" s="35">
        <v>3018</v>
      </c>
      <c r="G449" s="35">
        <v>1333487</v>
      </c>
      <c r="H449" s="35">
        <v>675</v>
      </c>
      <c r="I449" s="35">
        <v>262857</v>
      </c>
      <c r="J449" s="35">
        <f t="shared" si="100"/>
        <v>2982</v>
      </c>
      <c r="K449" s="35">
        <f t="shared" si="100"/>
        <v>289649</v>
      </c>
      <c r="L449" s="35">
        <v>1205</v>
      </c>
      <c r="M449" s="35">
        <v>124850</v>
      </c>
      <c r="N449" s="35">
        <v>1777</v>
      </c>
      <c r="O449" s="35">
        <v>164799</v>
      </c>
    </row>
    <row r="450" spans="1:15" s="34" customFormat="1" ht="12.75" outlineLevel="2">
      <c r="A450" s="36" t="s">
        <v>110</v>
      </c>
      <c r="B450" s="36" t="s">
        <v>40</v>
      </c>
      <c r="C450" s="36" t="s">
        <v>33</v>
      </c>
      <c r="D450" s="37">
        <f t="shared" si="98"/>
        <v>3554</v>
      </c>
      <c r="E450" s="37">
        <f t="shared" si="99"/>
        <v>1557312</v>
      </c>
      <c r="F450" s="37">
        <v>2877</v>
      </c>
      <c r="G450" s="37">
        <v>1280464</v>
      </c>
      <c r="H450" s="37">
        <v>677</v>
      </c>
      <c r="I450" s="37">
        <v>276848</v>
      </c>
      <c r="J450" s="37">
        <f t="shared" si="100"/>
        <v>3120</v>
      </c>
      <c r="K450" s="37">
        <f t="shared" si="100"/>
        <v>302149</v>
      </c>
      <c r="L450" s="37">
        <v>1275</v>
      </c>
      <c r="M450" s="37">
        <v>127625</v>
      </c>
      <c r="N450" s="37">
        <v>1845</v>
      </c>
      <c r="O450" s="37">
        <v>174524</v>
      </c>
    </row>
    <row r="451" spans="1:15" s="34" customFormat="1" ht="12.75" outlineLevel="2">
      <c r="A451" s="34" t="s">
        <v>110</v>
      </c>
      <c r="B451" s="34" t="s">
        <v>41</v>
      </c>
      <c r="C451" s="34" t="s">
        <v>33</v>
      </c>
      <c r="D451" s="35">
        <f t="shared" si="98"/>
        <v>3573</v>
      </c>
      <c r="E451" s="35">
        <f t="shared" si="99"/>
        <v>1567899</v>
      </c>
      <c r="F451" s="35">
        <v>2931</v>
      </c>
      <c r="G451" s="35">
        <v>1311328</v>
      </c>
      <c r="H451" s="35">
        <v>642</v>
      </c>
      <c r="I451" s="35">
        <v>256571</v>
      </c>
      <c r="J451" s="35">
        <f t="shared" si="100"/>
        <v>3490</v>
      </c>
      <c r="K451" s="35">
        <f t="shared" si="100"/>
        <v>341011</v>
      </c>
      <c r="L451" s="35">
        <v>1477</v>
      </c>
      <c r="M451" s="35">
        <v>148199</v>
      </c>
      <c r="N451" s="35">
        <v>2013</v>
      </c>
      <c r="O451" s="35">
        <v>192812</v>
      </c>
    </row>
    <row r="452" spans="1:15" s="34" customFormat="1" ht="12.75" outlineLevel="2">
      <c r="A452" s="36" t="s">
        <v>110</v>
      </c>
      <c r="B452" s="36" t="s">
        <v>42</v>
      </c>
      <c r="C452" s="36" t="s">
        <v>33</v>
      </c>
      <c r="D452" s="37">
        <f t="shared" si="98"/>
        <v>3352</v>
      </c>
      <c r="E452" s="37">
        <f t="shared" si="99"/>
        <v>1471921</v>
      </c>
      <c r="F452" s="37">
        <v>2703</v>
      </c>
      <c r="G452" s="37">
        <v>1205431</v>
      </c>
      <c r="H452" s="37">
        <v>649</v>
      </c>
      <c r="I452" s="37">
        <v>266490</v>
      </c>
      <c r="J452" s="37">
        <f t="shared" si="100"/>
        <v>3706</v>
      </c>
      <c r="K452" s="37">
        <f t="shared" si="100"/>
        <v>366283</v>
      </c>
      <c r="L452" s="37">
        <v>1817</v>
      </c>
      <c r="M452" s="37">
        <v>180476</v>
      </c>
      <c r="N452" s="37">
        <v>1889</v>
      </c>
      <c r="O452" s="37">
        <v>185807</v>
      </c>
    </row>
    <row r="453" spans="1:15" s="34" customFormat="1" ht="12.75" outlineLevel="2">
      <c r="A453" s="34" t="s">
        <v>110</v>
      </c>
      <c r="B453" s="34" t="s">
        <v>43</v>
      </c>
      <c r="C453" s="34" t="s">
        <v>33</v>
      </c>
      <c r="D453" s="35">
        <v>2886</v>
      </c>
      <c r="E453" s="35">
        <v>1263468</v>
      </c>
      <c r="F453" s="35">
        <v>2480</v>
      </c>
      <c r="G453" s="35">
        <v>1099756</v>
      </c>
      <c r="H453" s="35">
        <v>406</v>
      </c>
      <c r="I453" s="35">
        <v>163712</v>
      </c>
      <c r="J453" s="35">
        <v>2967</v>
      </c>
      <c r="K453" s="35">
        <v>292736</v>
      </c>
      <c r="L453" s="35">
        <v>1348</v>
      </c>
      <c r="M453" s="35">
        <v>136489</v>
      </c>
      <c r="N453" s="35">
        <v>1619</v>
      </c>
      <c r="O453" s="35">
        <v>156247</v>
      </c>
    </row>
    <row r="454" spans="1:15" s="34" customFormat="1" ht="12.75" outlineLevel="2">
      <c r="A454" s="36" t="s">
        <v>110</v>
      </c>
      <c r="B454" s="36" t="s">
        <v>44</v>
      </c>
      <c r="C454" s="36" t="s">
        <v>33</v>
      </c>
      <c r="D454" s="37">
        <v>3097</v>
      </c>
      <c r="E454" s="37">
        <v>1348597</v>
      </c>
      <c r="F454" s="37">
        <v>2487</v>
      </c>
      <c r="G454" s="37">
        <v>1103250</v>
      </c>
      <c r="H454" s="37">
        <v>610</v>
      </c>
      <c r="I454" s="37">
        <v>245347</v>
      </c>
      <c r="J454" s="37">
        <v>4419</v>
      </c>
      <c r="K454" s="37">
        <v>422159</v>
      </c>
      <c r="L454" s="37">
        <v>1527</v>
      </c>
      <c r="M454" s="37">
        <v>143546</v>
      </c>
      <c r="N454" s="37">
        <v>2892</v>
      </c>
      <c r="O454" s="37">
        <v>278613</v>
      </c>
    </row>
    <row r="455" spans="1:15" s="34" customFormat="1" ht="12.75" outlineLevel="1">
      <c r="A455" s="39" t="s">
        <v>111</v>
      </c>
      <c r="B455" s="36"/>
      <c r="C455" s="36"/>
      <c r="D455" s="37">
        <f>SUBTOTAL(9,D443:D454)</f>
        <v>41951</v>
      </c>
      <c r="E455" s="37">
        <f>SUBTOTAL(9,E443:E454)</f>
        <v>18243218</v>
      </c>
      <c r="F455" s="37">
        <f>SUBTOTAL(9,F443:F454)</f>
        <v>34745</v>
      </c>
      <c r="G455" s="37">
        <f>SUBTOTAL(9,G443:G454)</f>
        <v>15368087</v>
      </c>
      <c r="H455" s="37">
        <f>SUBTOTAL(9,H443:H454)</f>
        <v>7206</v>
      </c>
      <c r="I455" s="37">
        <f>SUBTOTAL(9,I443:I454)</f>
        <v>2875131</v>
      </c>
      <c r="J455" s="37">
        <f>SUBTOTAL(9,J443:J454)</f>
        <v>38289</v>
      </c>
      <c r="K455" s="37">
        <f>SUBTOTAL(9,K443:K454)</f>
        <v>3719098</v>
      </c>
      <c r="L455" s="37">
        <f>SUBTOTAL(9,L443:L454)</f>
        <v>14330</v>
      </c>
      <c r="M455" s="37">
        <f>SUBTOTAL(9,M443:M454)</f>
        <v>1432896</v>
      </c>
      <c r="N455" s="37">
        <f>SUBTOTAL(9,N443:N454)</f>
        <v>23959</v>
      </c>
      <c r="O455" s="37">
        <f>SUBTOTAL(9,O443:O454)</f>
        <v>2286202</v>
      </c>
    </row>
    <row r="456" spans="1:15" s="34" customFormat="1" ht="12.75" outlineLevel="2">
      <c r="A456" s="34" t="s">
        <v>112</v>
      </c>
      <c r="B456" s="34" t="s">
        <v>32</v>
      </c>
      <c r="C456" s="34" t="s">
        <v>33</v>
      </c>
      <c r="D456" s="35">
        <f aca="true" t="shared" si="101" ref="D456:D465">+F456++H456</f>
        <v>12104</v>
      </c>
      <c r="E456" s="35">
        <f aca="true" t="shared" si="102" ref="E456:E465">+G456+I456</f>
        <v>5060480</v>
      </c>
      <c r="F456" s="35">
        <v>7275</v>
      </c>
      <c r="G456" s="35">
        <v>3273750</v>
      </c>
      <c r="H456" s="35">
        <v>4829</v>
      </c>
      <c r="I456" s="35">
        <v>1786730</v>
      </c>
      <c r="J456" s="35">
        <f aca="true" t="shared" si="103" ref="J456:K465">+L456+N456</f>
        <v>21506</v>
      </c>
      <c r="K456" s="35">
        <f t="shared" si="103"/>
        <v>2150600</v>
      </c>
      <c r="L456" s="35">
        <v>12904</v>
      </c>
      <c r="M456" s="35">
        <v>1290400</v>
      </c>
      <c r="N456" s="35">
        <v>8602</v>
      </c>
      <c r="O456" s="35">
        <v>860200</v>
      </c>
    </row>
    <row r="457" spans="1:15" s="34" customFormat="1" ht="12.75" outlineLevel="2">
      <c r="A457" s="36" t="s">
        <v>112</v>
      </c>
      <c r="B457" s="36" t="s">
        <v>34</v>
      </c>
      <c r="C457" s="36" t="s">
        <v>33</v>
      </c>
      <c r="D457" s="37">
        <f t="shared" si="101"/>
        <v>11989</v>
      </c>
      <c r="E457" s="37">
        <f t="shared" si="102"/>
        <v>4984570</v>
      </c>
      <c r="F457" s="37">
        <v>6858</v>
      </c>
      <c r="G457" s="37">
        <v>3086100</v>
      </c>
      <c r="H457" s="37">
        <v>5131</v>
      </c>
      <c r="I457" s="37">
        <v>1898470</v>
      </c>
      <c r="J457" s="37">
        <f t="shared" si="103"/>
        <v>20205</v>
      </c>
      <c r="K457" s="37">
        <f t="shared" si="103"/>
        <v>2020500</v>
      </c>
      <c r="L457" s="37">
        <v>12123</v>
      </c>
      <c r="M457" s="37">
        <v>1212300</v>
      </c>
      <c r="N457" s="37">
        <v>8082</v>
      </c>
      <c r="O457" s="37">
        <v>808200</v>
      </c>
    </row>
    <row r="458" spans="1:15" s="34" customFormat="1" ht="12.75" outlineLevel="2">
      <c r="A458" s="34" t="s">
        <v>112</v>
      </c>
      <c r="B458" s="34" t="s">
        <v>35</v>
      </c>
      <c r="C458" s="34" t="s">
        <v>33</v>
      </c>
      <c r="D458" s="35">
        <f t="shared" si="101"/>
        <v>11006</v>
      </c>
      <c r="E458" s="35">
        <f t="shared" si="102"/>
        <v>4606780</v>
      </c>
      <c r="F458" s="35">
        <v>6682</v>
      </c>
      <c r="G458" s="35">
        <v>3006900</v>
      </c>
      <c r="H458" s="35">
        <v>4324</v>
      </c>
      <c r="I458" s="35">
        <v>1599880</v>
      </c>
      <c r="J458" s="35">
        <f t="shared" si="103"/>
        <v>18723</v>
      </c>
      <c r="K458" s="35">
        <f t="shared" si="103"/>
        <v>1872300</v>
      </c>
      <c r="L458" s="35">
        <v>11233</v>
      </c>
      <c r="M458" s="35">
        <v>1123300</v>
      </c>
      <c r="N458" s="35">
        <v>7490</v>
      </c>
      <c r="O458" s="35">
        <v>749000</v>
      </c>
    </row>
    <row r="459" spans="1:15" s="34" customFormat="1" ht="12.75" outlineLevel="2">
      <c r="A459" s="36" t="s">
        <v>112</v>
      </c>
      <c r="B459" s="36" t="s">
        <v>36</v>
      </c>
      <c r="C459" s="36" t="s">
        <v>33</v>
      </c>
      <c r="D459" s="37">
        <f t="shared" si="101"/>
        <v>11964</v>
      </c>
      <c r="E459" s="37">
        <f t="shared" si="102"/>
        <v>5221770</v>
      </c>
      <c r="F459" s="37">
        <v>7640</v>
      </c>
      <c r="G459" s="37">
        <v>3438000</v>
      </c>
      <c r="H459" s="37">
        <v>4324</v>
      </c>
      <c r="I459" s="37">
        <v>1783770</v>
      </c>
      <c r="J459" s="37">
        <f t="shared" si="103"/>
        <v>22498</v>
      </c>
      <c r="K459" s="37">
        <f t="shared" si="103"/>
        <v>2249800</v>
      </c>
      <c r="L459" s="37">
        <v>13499</v>
      </c>
      <c r="M459" s="37">
        <v>1349900</v>
      </c>
      <c r="N459" s="37">
        <v>8999</v>
      </c>
      <c r="O459" s="37">
        <v>899900</v>
      </c>
    </row>
    <row r="460" spans="1:15" s="34" customFormat="1" ht="12.75" outlineLevel="2">
      <c r="A460" s="34" t="s">
        <v>112</v>
      </c>
      <c r="B460" s="34" t="s">
        <v>37</v>
      </c>
      <c r="C460" s="34" t="s">
        <v>33</v>
      </c>
      <c r="D460" s="35">
        <f t="shared" si="101"/>
        <v>13057</v>
      </c>
      <c r="E460" s="35">
        <f t="shared" si="102"/>
        <v>5423090</v>
      </c>
      <c r="F460" s="35">
        <v>7400</v>
      </c>
      <c r="G460" s="35">
        <v>3330000</v>
      </c>
      <c r="H460" s="35">
        <v>5657</v>
      </c>
      <c r="I460" s="35">
        <v>2093090</v>
      </c>
      <c r="J460" s="35">
        <f t="shared" si="103"/>
        <v>24279</v>
      </c>
      <c r="K460" s="35">
        <f t="shared" si="103"/>
        <v>2427900</v>
      </c>
      <c r="L460" s="35">
        <v>14567</v>
      </c>
      <c r="M460" s="35">
        <v>1456700</v>
      </c>
      <c r="N460" s="35">
        <v>9712</v>
      </c>
      <c r="O460" s="35">
        <v>971200</v>
      </c>
    </row>
    <row r="461" spans="1:15" s="34" customFormat="1" ht="12.75" outlineLevel="2">
      <c r="A461" s="36" t="s">
        <v>112</v>
      </c>
      <c r="B461" s="36" t="s">
        <v>38</v>
      </c>
      <c r="C461" s="36" t="s">
        <v>33</v>
      </c>
      <c r="D461" s="37">
        <f t="shared" si="101"/>
        <v>9654</v>
      </c>
      <c r="E461" s="37">
        <f t="shared" si="102"/>
        <v>4019900</v>
      </c>
      <c r="F461" s="37">
        <v>5599</v>
      </c>
      <c r="G461" s="37">
        <v>2519550</v>
      </c>
      <c r="H461" s="37">
        <v>4055</v>
      </c>
      <c r="I461" s="37">
        <v>1500350</v>
      </c>
      <c r="J461" s="37">
        <f t="shared" si="103"/>
        <v>19552</v>
      </c>
      <c r="K461" s="37">
        <f t="shared" si="103"/>
        <v>1955200</v>
      </c>
      <c r="L461" s="37">
        <v>17597</v>
      </c>
      <c r="M461" s="37">
        <v>1759700</v>
      </c>
      <c r="N461" s="37">
        <v>1955</v>
      </c>
      <c r="O461" s="37">
        <v>195500</v>
      </c>
    </row>
    <row r="462" spans="1:15" s="34" customFormat="1" ht="12.75" outlineLevel="2">
      <c r="A462" s="34" t="s">
        <v>112</v>
      </c>
      <c r="B462" s="34" t="s">
        <v>39</v>
      </c>
      <c r="C462" s="34" t="s">
        <v>33</v>
      </c>
      <c r="D462" s="35">
        <f t="shared" si="101"/>
        <v>12740</v>
      </c>
      <c r="E462" s="35">
        <f t="shared" si="102"/>
        <v>5273480</v>
      </c>
      <c r="F462" s="35">
        <v>6996</v>
      </c>
      <c r="G462" s="35">
        <v>3148200</v>
      </c>
      <c r="H462" s="35">
        <v>5744</v>
      </c>
      <c r="I462" s="35">
        <v>2125280</v>
      </c>
      <c r="J462" s="35">
        <f t="shared" si="103"/>
        <v>22632</v>
      </c>
      <c r="K462" s="35">
        <f t="shared" si="103"/>
        <v>2263200</v>
      </c>
      <c r="L462" s="35">
        <v>13579</v>
      </c>
      <c r="M462" s="35">
        <v>1357900</v>
      </c>
      <c r="N462" s="35">
        <v>9053</v>
      </c>
      <c r="O462" s="35">
        <v>905300</v>
      </c>
    </row>
    <row r="463" spans="1:15" s="34" customFormat="1" ht="12.75" outlineLevel="2">
      <c r="A463" s="36" t="s">
        <v>112</v>
      </c>
      <c r="B463" s="36" t="s">
        <v>40</v>
      </c>
      <c r="C463" s="36" t="s">
        <v>33</v>
      </c>
      <c r="D463" s="37">
        <f t="shared" si="101"/>
        <v>12561</v>
      </c>
      <c r="E463" s="37">
        <f t="shared" si="102"/>
        <v>5233010</v>
      </c>
      <c r="F463" s="37">
        <v>7318</v>
      </c>
      <c r="G463" s="37">
        <v>3293100</v>
      </c>
      <c r="H463" s="37">
        <v>5243</v>
      </c>
      <c r="I463" s="37">
        <v>1939910</v>
      </c>
      <c r="J463" s="37">
        <f t="shared" si="103"/>
        <v>19464</v>
      </c>
      <c r="K463" s="37">
        <f t="shared" si="103"/>
        <v>1946400</v>
      </c>
      <c r="L463" s="37">
        <v>11678</v>
      </c>
      <c r="M463" s="37">
        <v>1167800</v>
      </c>
      <c r="N463" s="37">
        <v>7786</v>
      </c>
      <c r="O463" s="37">
        <v>778600</v>
      </c>
    </row>
    <row r="464" spans="1:15" s="34" customFormat="1" ht="12.75" outlineLevel="2">
      <c r="A464" s="34" t="s">
        <v>112</v>
      </c>
      <c r="B464" s="34" t="s">
        <v>41</v>
      </c>
      <c r="C464" s="34" t="s">
        <v>33</v>
      </c>
      <c r="D464" s="35">
        <f t="shared" si="101"/>
        <v>12679</v>
      </c>
      <c r="E464" s="35">
        <f t="shared" si="102"/>
        <v>5259230</v>
      </c>
      <c r="F464" s="35">
        <v>7100</v>
      </c>
      <c r="G464" s="35">
        <v>3195000</v>
      </c>
      <c r="H464" s="35">
        <v>5579</v>
      </c>
      <c r="I464" s="35">
        <v>2064230</v>
      </c>
      <c r="J464" s="35">
        <f t="shared" si="103"/>
        <v>20277</v>
      </c>
      <c r="K464" s="35">
        <f t="shared" si="103"/>
        <v>2027700</v>
      </c>
      <c r="L464" s="35">
        <v>12166</v>
      </c>
      <c r="M464" s="35">
        <v>1216600</v>
      </c>
      <c r="N464" s="35">
        <v>8111</v>
      </c>
      <c r="O464" s="35">
        <v>811100</v>
      </c>
    </row>
    <row r="465" spans="1:15" s="34" customFormat="1" ht="12.75" outlineLevel="2">
      <c r="A465" s="36" t="s">
        <v>112</v>
      </c>
      <c r="B465" s="36" t="s">
        <v>42</v>
      </c>
      <c r="C465" s="36" t="s">
        <v>33</v>
      </c>
      <c r="D465" s="37">
        <f t="shared" si="101"/>
        <v>13160</v>
      </c>
      <c r="E465" s="37">
        <f t="shared" si="102"/>
        <v>5447600</v>
      </c>
      <c r="F465" s="37">
        <v>7230</v>
      </c>
      <c r="G465" s="37">
        <v>3253500</v>
      </c>
      <c r="H465" s="37">
        <v>5930</v>
      </c>
      <c r="I465" s="37">
        <v>2194100</v>
      </c>
      <c r="J465" s="37">
        <f t="shared" si="103"/>
        <v>19325</v>
      </c>
      <c r="K465" s="37">
        <f t="shared" si="103"/>
        <v>1931500</v>
      </c>
      <c r="L465" s="37">
        <v>11589</v>
      </c>
      <c r="M465" s="37">
        <v>1158900</v>
      </c>
      <c r="N465" s="37">
        <v>7736</v>
      </c>
      <c r="O465" s="37">
        <v>772600</v>
      </c>
    </row>
    <row r="466" spans="1:15" s="34" customFormat="1" ht="12.75" outlineLevel="2">
      <c r="A466" s="34" t="s">
        <v>112</v>
      </c>
      <c r="B466" s="34" t="s">
        <v>43</v>
      </c>
      <c r="C466" s="34" t="s">
        <v>33</v>
      </c>
      <c r="D466" s="35">
        <v>12067</v>
      </c>
      <c r="E466" s="35">
        <v>5022710</v>
      </c>
      <c r="F466" s="35">
        <v>6974</v>
      </c>
      <c r="G466" s="35">
        <v>3138300</v>
      </c>
      <c r="H466" s="35">
        <v>5093</v>
      </c>
      <c r="I466" s="35">
        <v>1884410</v>
      </c>
      <c r="J466" s="35">
        <v>18392</v>
      </c>
      <c r="K466" s="35">
        <v>1839200</v>
      </c>
      <c r="L466" s="35">
        <v>11035</v>
      </c>
      <c r="M466" s="35">
        <v>1103500</v>
      </c>
      <c r="N466" s="35">
        <v>7357</v>
      </c>
      <c r="O466" s="35">
        <v>735700</v>
      </c>
    </row>
    <row r="467" spans="1:15" s="34" customFormat="1" ht="12.75" outlineLevel="2">
      <c r="A467" s="36" t="s">
        <v>112</v>
      </c>
      <c r="B467" s="36" t="s">
        <v>44</v>
      </c>
      <c r="C467" s="36" t="s">
        <v>33</v>
      </c>
      <c r="D467" s="37">
        <v>14080</v>
      </c>
      <c r="E467" s="37">
        <v>5829120</v>
      </c>
      <c r="F467" s="37">
        <v>7744</v>
      </c>
      <c r="G467" s="37">
        <v>3484800</v>
      </c>
      <c r="H467" s="37">
        <v>6336</v>
      </c>
      <c r="I467" s="37">
        <v>2344320</v>
      </c>
      <c r="J467" s="37">
        <v>20275</v>
      </c>
      <c r="K467" s="37">
        <v>2027500</v>
      </c>
      <c r="L467" s="37">
        <v>12165</v>
      </c>
      <c r="M467" s="37">
        <v>1216500</v>
      </c>
      <c r="N467" s="37">
        <v>8110</v>
      </c>
      <c r="O467" s="37">
        <v>811000</v>
      </c>
    </row>
    <row r="468" spans="1:15" s="34" customFormat="1" ht="12.75" outlineLevel="1">
      <c r="A468" s="39" t="s">
        <v>113</v>
      </c>
      <c r="B468" s="36"/>
      <c r="C468" s="36"/>
      <c r="D468" s="37">
        <f>SUBTOTAL(9,D456:D467)</f>
        <v>147061</v>
      </c>
      <c r="E468" s="37">
        <f>SUBTOTAL(9,E456:E467)</f>
        <v>61381740</v>
      </c>
      <c r="F468" s="37">
        <f>SUBTOTAL(9,F456:F467)</f>
        <v>84816</v>
      </c>
      <c r="G468" s="37">
        <f>SUBTOTAL(9,G456:G467)</f>
        <v>38167200</v>
      </c>
      <c r="H468" s="37">
        <f>SUBTOTAL(9,H456:H467)</f>
        <v>62245</v>
      </c>
      <c r="I468" s="37">
        <f>SUBTOTAL(9,I456:I467)</f>
        <v>23214540</v>
      </c>
      <c r="J468" s="37">
        <f>SUBTOTAL(9,J456:J467)</f>
        <v>247128</v>
      </c>
      <c r="K468" s="37">
        <f>SUBTOTAL(9,K456:K467)</f>
        <v>24711800</v>
      </c>
      <c r="L468" s="37">
        <f>SUBTOTAL(9,L456:L467)</f>
        <v>154135</v>
      </c>
      <c r="M468" s="37">
        <f>SUBTOTAL(9,M456:M467)</f>
        <v>15413500</v>
      </c>
      <c r="N468" s="37">
        <f>SUBTOTAL(9,N456:N467)</f>
        <v>92993</v>
      </c>
      <c r="O468" s="37">
        <f>SUBTOTAL(9,O456:O467)</f>
        <v>9298300</v>
      </c>
    </row>
    <row r="469" spans="1:15" s="34" customFormat="1" ht="12.75" outlineLevel="2">
      <c r="A469" s="34" t="s">
        <v>114</v>
      </c>
      <c r="B469" s="34" t="s">
        <v>32</v>
      </c>
      <c r="C469" s="34" t="s">
        <v>33</v>
      </c>
      <c r="D469" s="35">
        <f aca="true" t="shared" si="104" ref="D469:D478">+F469++H469</f>
        <v>14848</v>
      </c>
      <c r="E469" s="35">
        <f aca="true" t="shared" si="105" ref="E469:E478">+G469+I469</f>
        <v>6674520</v>
      </c>
      <c r="F469" s="35">
        <v>8838</v>
      </c>
      <c r="G469" s="35">
        <v>4330620</v>
      </c>
      <c r="H469" s="35">
        <v>6010</v>
      </c>
      <c r="I469" s="35">
        <v>2343900</v>
      </c>
      <c r="J469" s="35">
        <f aca="true" t="shared" si="106" ref="J469:K478">+L469+N469</f>
        <v>0</v>
      </c>
      <c r="K469" s="35">
        <f t="shared" si="106"/>
        <v>0</v>
      </c>
      <c r="L469" s="35">
        <v>0</v>
      </c>
      <c r="M469" s="35">
        <v>0</v>
      </c>
      <c r="N469" s="35">
        <v>0</v>
      </c>
      <c r="O469" s="35">
        <v>0</v>
      </c>
    </row>
    <row r="470" spans="1:15" s="34" customFormat="1" ht="12.75" outlineLevel="2">
      <c r="A470" s="36" t="s">
        <v>114</v>
      </c>
      <c r="B470" s="36" t="s">
        <v>34</v>
      </c>
      <c r="C470" s="36" t="s">
        <v>33</v>
      </c>
      <c r="D470" s="37">
        <f t="shared" si="104"/>
        <v>14120</v>
      </c>
      <c r="E470" s="37">
        <f t="shared" si="105"/>
        <v>5849290</v>
      </c>
      <c r="F470" s="37">
        <v>8491</v>
      </c>
      <c r="G470" s="37">
        <v>4160590</v>
      </c>
      <c r="H470" s="37">
        <v>5629</v>
      </c>
      <c r="I470" s="37">
        <v>1688700</v>
      </c>
      <c r="J470" s="37">
        <f t="shared" si="106"/>
        <v>0</v>
      </c>
      <c r="K470" s="37">
        <f t="shared" si="106"/>
        <v>0</v>
      </c>
      <c r="L470" s="37">
        <v>0</v>
      </c>
      <c r="M470" s="37">
        <v>0</v>
      </c>
      <c r="N470" s="37">
        <v>0</v>
      </c>
      <c r="O470" s="37">
        <v>0</v>
      </c>
    </row>
    <row r="471" spans="1:15" s="34" customFormat="1" ht="12.75" outlineLevel="2">
      <c r="A471" s="34" t="s">
        <v>114</v>
      </c>
      <c r="B471" s="34" t="s">
        <v>35</v>
      </c>
      <c r="C471" s="34" t="s">
        <v>33</v>
      </c>
      <c r="D471" s="35">
        <f t="shared" si="104"/>
        <v>10455</v>
      </c>
      <c r="E471" s="35">
        <f t="shared" si="105"/>
        <v>4103690</v>
      </c>
      <c r="F471" s="35">
        <v>5483</v>
      </c>
      <c r="G471" s="35">
        <v>2686670</v>
      </c>
      <c r="H471" s="35">
        <v>4972</v>
      </c>
      <c r="I471" s="35">
        <v>1417020</v>
      </c>
      <c r="J471" s="35">
        <f t="shared" si="106"/>
        <v>0</v>
      </c>
      <c r="K471" s="35">
        <f t="shared" si="106"/>
        <v>0</v>
      </c>
      <c r="L471" s="35">
        <v>0</v>
      </c>
      <c r="M471" s="35">
        <v>0</v>
      </c>
      <c r="N471" s="35">
        <v>0</v>
      </c>
      <c r="O471" s="35">
        <v>0</v>
      </c>
    </row>
    <row r="472" spans="1:15" s="34" customFormat="1" ht="12.75" outlineLevel="2">
      <c r="A472" s="36" t="s">
        <v>114</v>
      </c>
      <c r="B472" s="36" t="s">
        <v>36</v>
      </c>
      <c r="C472" s="36" t="s">
        <v>33</v>
      </c>
      <c r="D472" s="37">
        <f t="shared" si="104"/>
        <v>11921</v>
      </c>
      <c r="E472" s="37">
        <f t="shared" si="105"/>
        <v>4886760</v>
      </c>
      <c r="F472" s="37">
        <v>6974</v>
      </c>
      <c r="G472" s="37">
        <v>3452130</v>
      </c>
      <c r="H472" s="37">
        <v>4947</v>
      </c>
      <c r="I472" s="37">
        <v>1434630</v>
      </c>
      <c r="J472" s="37">
        <f t="shared" si="106"/>
        <v>0</v>
      </c>
      <c r="K472" s="37">
        <f t="shared" si="106"/>
        <v>0</v>
      </c>
      <c r="L472" s="37">
        <v>0</v>
      </c>
      <c r="M472" s="37">
        <v>0</v>
      </c>
      <c r="N472" s="37">
        <v>0</v>
      </c>
      <c r="O472" s="37">
        <v>0</v>
      </c>
    </row>
    <row r="473" spans="1:15" s="34" customFormat="1" ht="12.75" outlineLevel="2">
      <c r="A473" s="34" t="s">
        <v>114</v>
      </c>
      <c r="B473" s="34" t="s">
        <v>37</v>
      </c>
      <c r="C473" s="34" t="s">
        <v>33</v>
      </c>
      <c r="D473" s="35">
        <f t="shared" si="104"/>
        <v>13042</v>
      </c>
      <c r="E473" s="35">
        <f t="shared" si="105"/>
        <v>5427475</v>
      </c>
      <c r="F473" s="35">
        <v>8103</v>
      </c>
      <c r="G473" s="35">
        <v>3970470</v>
      </c>
      <c r="H473" s="35">
        <v>4939</v>
      </c>
      <c r="I473" s="35">
        <v>1457005</v>
      </c>
      <c r="J473" s="35">
        <f t="shared" si="106"/>
        <v>0</v>
      </c>
      <c r="K473" s="35">
        <f t="shared" si="106"/>
        <v>0</v>
      </c>
      <c r="L473" s="35">
        <v>0</v>
      </c>
      <c r="M473" s="35">
        <v>0</v>
      </c>
      <c r="N473" s="35">
        <v>0</v>
      </c>
      <c r="O473" s="35">
        <v>0</v>
      </c>
    </row>
    <row r="474" spans="1:15" s="34" customFormat="1" ht="12.75" outlineLevel="2">
      <c r="A474" s="36" t="s">
        <v>114</v>
      </c>
      <c r="B474" s="36" t="s">
        <v>38</v>
      </c>
      <c r="C474" s="36" t="s">
        <v>33</v>
      </c>
      <c r="D474" s="37">
        <f t="shared" si="104"/>
        <v>13835</v>
      </c>
      <c r="E474" s="37">
        <f t="shared" si="105"/>
        <v>6249980</v>
      </c>
      <c r="F474" s="37">
        <v>8632</v>
      </c>
      <c r="G474" s="37">
        <v>4272840</v>
      </c>
      <c r="H474" s="37">
        <v>5203</v>
      </c>
      <c r="I474" s="37">
        <v>1977140</v>
      </c>
      <c r="J474" s="37">
        <f t="shared" si="106"/>
        <v>0</v>
      </c>
      <c r="K474" s="37">
        <f t="shared" si="106"/>
        <v>0</v>
      </c>
      <c r="L474" s="37">
        <v>0</v>
      </c>
      <c r="M474" s="37">
        <v>0</v>
      </c>
      <c r="N474" s="37">
        <v>0</v>
      </c>
      <c r="O474" s="37">
        <v>0</v>
      </c>
    </row>
    <row r="475" spans="1:15" s="34" customFormat="1" ht="12.75" outlineLevel="2">
      <c r="A475" s="34" t="s">
        <v>114</v>
      </c>
      <c r="B475" s="34" t="s">
        <v>39</v>
      </c>
      <c r="C475" s="34" t="s">
        <v>33</v>
      </c>
      <c r="D475" s="35">
        <f t="shared" si="104"/>
        <v>17651</v>
      </c>
      <c r="E475" s="35">
        <f t="shared" si="105"/>
        <v>8097480</v>
      </c>
      <c r="F475" s="35">
        <v>11558</v>
      </c>
      <c r="G475" s="35">
        <v>5721210</v>
      </c>
      <c r="H475" s="35">
        <v>6093</v>
      </c>
      <c r="I475" s="35">
        <v>2376270</v>
      </c>
      <c r="J475" s="35">
        <f t="shared" si="106"/>
        <v>0</v>
      </c>
      <c r="K475" s="35">
        <f t="shared" si="106"/>
        <v>0</v>
      </c>
      <c r="L475" s="35">
        <v>0</v>
      </c>
      <c r="M475" s="35">
        <v>0</v>
      </c>
      <c r="N475" s="35">
        <v>0</v>
      </c>
      <c r="O475" s="35">
        <v>0</v>
      </c>
    </row>
    <row r="476" spans="1:15" s="34" customFormat="1" ht="12.75" outlineLevel="2">
      <c r="A476" s="36" t="s">
        <v>114</v>
      </c>
      <c r="B476" s="36" t="s">
        <v>40</v>
      </c>
      <c r="C476" s="36" t="s">
        <v>33</v>
      </c>
      <c r="D476" s="37">
        <f t="shared" si="104"/>
        <v>16402</v>
      </c>
      <c r="E476" s="37">
        <f t="shared" si="105"/>
        <v>7411915</v>
      </c>
      <c r="F476" s="37">
        <v>10449</v>
      </c>
      <c r="G476" s="37">
        <v>5120010</v>
      </c>
      <c r="H476" s="37">
        <v>5953</v>
      </c>
      <c r="I476" s="37">
        <v>2291905</v>
      </c>
      <c r="J476" s="37">
        <f t="shared" si="106"/>
        <v>0</v>
      </c>
      <c r="K476" s="37">
        <f t="shared" si="106"/>
        <v>0</v>
      </c>
      <c r="L476" s="37">
        <v>0</v>
      </c>
      <c r="M476" s="37">
        <v>0</v>
      </c>
      <c r="N476" s="37">
        <v>0</v>
      </c>
      <c r="O476" s="37">
        <v>0</v>
      </c>
    </row>
    <row r="477" spans="1:15" s="34" customFormat="1" ht="12.75" outlineLevel="2">
      <c r="A477" s="34" t="s">
        <v>114</v>
      </c>
      <c r="B477" s="34" t="s">
        <v>41</v>
      </c>
      <c r="C477" s="34" t="s">
        <v>33</v>
      </c>
      <c r="D477" s="35">
        <f t="shared" si="104"/>
        <v>16513</v>
      </c>
      <c r="E477" s="35">
        <f t="shared" si="105"/>
        <v>6797970</v>
      </c>
      <c r="F477" s="35">
        <v>10046</v>
      </c>
      <c r="G477" s="35">
        <v>4922540</v>
      </c>
      <c r="H477" s="35">
        <v>6467</v>
      </c>
      <c r="I477" s="35">
        <v>1875430</v>
      </c>
      <c r="J477" s="35">
        <f t="shared" si="106"/>
        <v>0</v>
      </c>
      <c r="K477" s="35">
        <f t="shared" si="106"/>
        <v>0</v>
      </c>
      <c r="L477" s="35">
        <v>0</v>
      </c>
      <c r="M477" s="35">
        <v>0</v>
      </c>
      <c r="N477" s="35">
        <v>0</v>
      </c>
      <c r="O477" s="35">
        <v>0</v>
      </c>
    </row>
    <row r="478" spans="1:15" s="34" customFormat="1" ht="12.75" outlineLevel="2">
      <c r="A478" s="36" t="s">
        <v>114</v>
      </c>
      <c r="B478" s="36" t="s">
        <v>42</v>
      </c>
      <c r="C478" s="36" t="s">
        <v>33</v>
      </c>
      <c r="D478" s="37">
        <f t="shared" si="104"/>
        <v>17516</v>
      </c>
      <c r="E478" s="37">
        <f t="shared" si="105"/>
        <v>7889455</v>
      </c>
      <c r="F478" s="37">
        <v>10725</v>
      </c>
      <c r="G478" s="37">
        <v>5308875</v>
      </c>
      <c r="H478" s="37">
        <v>6791</v>
      </c>
      <c r="I478" s="37">
        <v>2580580</v>
      </c>
      <c r="J478" s="37">
        <f t="shared" si="106"/>
        <v>0</v>
      </c>
      <c r="K478" s="37">
        <f t="shared" si="106"/>
        <v>0</v>
      </c>
      <c r="L478" s="37">
        <v>0</v>
      </c>
      <c r="M478" s="37">
        <v>0</v>
      </c>
      <c r="N478" s="37">
        <v>0</v>
      </c>
      <c r="O478" s="37">
        <v>0</v>
      </c>
    </row>
    <row r="479" spans="1:15" s="34" customFormat="1" ht="12.75" outlineLevel="2">
      <c r="A479" s="34" t="s">
        <v>114</v>
      </c>
      <c r="B479" s="34" t="s">
        <v>43</v>
      </c>
      <c r="C479" s="34" t="s">
        <v>33</v>
      </c>
      <c r="D479" s="35">
        <v>16873</v>
      </c>
      <c r="E479" s="35">
        <v>6739610</v>
      </c>
      <c r="F479" s="35">
        <v>9932</v>
      </c>
      <c r="G479" s="35">
        <v>4171440</v>
      </c>
      <c r="H479" s="35">
        <v>6941</v>
      </c>
      <c r="I479" s="35">
        <v>2568170</v>
      </c>
      <c r="J479" s="35">
        <v>0</v>
      </c>
      <c r="K479" s="35">
        <v>0</v>
      </c>
      <c r="L479" s="35">
        <v>0</v>
      </c>
      <c r="M479" s="35">
        <v>0</v>
      </c>
      <c r="N479" s="35">
        <v>0</v>
      </c>
      <c r="O479" s="35">
        <v>0</v>
      </c>
    </row>
    <row r="480" spans="1:15" s="34" customFormat="1" ht="12.75" outlineLevel="2">
      <c r="A480" s="36" t="s">
        <v>114</v>
      </c>
      <c r="B480" s="36" t="s">
        <v>44</v>
      </c>
      <c r="C480" s="36" t="s">
        <v>33</v>
      </c>
      <c r="D480" s="37">
        <v>11948</v>
      </c>
      <c r="E480" s="37">
        <v>4707920</v>
      </c>
      <c r="F480" s="37">
        <v>5083</v>
      </c>
      <c r="G480" s="37">
        <v>2236520</v>
      </c>
      <c r="H480" s="37">
        <v>6865</v>
      </c>
      <c r="I480" s="37">
        <v>2471400</v>
      </c>
      <c r="J480" s="37">
        <v>0</v>
      </c>
      <c r="K480" s="37">
        <v>0</v>
      </c>
      <c r="L480" s="37"/>
      <c r="M480" s="37"/>
      <c r="N480" s="37"/>
      <c r="O480" s="37"/>
    </row>
    <row r="481" spans="1:15" s="34" customFormat="1" ht="12.75" outlineLevel="1">
      <c r="A481" s="39" t="s">
        <v>115</v>
      </c>
      <c r="B481" s="36"/>
      <c r="C481" s="36"/>
      <c r="D481" s="37">
        <f>SUBTOTAL(9,D469:D480)</f>
        <v>175124</v>
      </c>
      <c r="E481" s="37">
        <f>SUBTOTAL(9,E469:E480)</f>
        <v>74836065</v>
      </c>
      <c r="F481" s="37">
        <f>SUBTOTAL(9,F469:F480)</f>
        <v>104314</v>
      </c>
      <c r="G481" s="37">
        <f>SUBTOTAL(9,G469:G480)</f>
        <v>50353915</v>
      </c>
      <c r="H481" s="37">
        <f>SUBTOTAL(9,H469:H480)</f>
        <v>70810</v>
      </c>
      <c r="I481" s="37">
        <f>SUBTOTAL(9,I469:I480)</f>
        <v>24482150</v>
      </c>
      <c r="J481" s="37">
        <f>SUBTOTAL(9,J469:J480)</f>
        <v>0</v>
      </c>
      <c r="K481" s="37">
        <f>SUBTOTAL(9,K469:K480)</f>
        <v>0</v>
      </c>
      <c r="L481" s="37">
        <f>SUBTOTAL(9,L469:L480)</f>
        <v>0</v>
      </c>
      <c r="M481" s="37">
        <f>SUBTOTAL(9,M469:M480)</f>
        <v>0</v>
      </c>
      <c r="N481" s="37">
        <f>SUBTOTAL(9,N469:N480)</f>
        <v>0</v>
      </c>
      <c r="O481" s="37">
        <f>SUBTOTAL(9,O469:O480)</f>
        <v>0</v>
      </c>
    </row>
    <row r="482" spans="1:15" s="34" customFormat="1" ht="12.75" outlineLevel="2">
      <c r="A482" s="34" t="s">
        <v>116</v>
      </c>
      <c r="B482" s="34" t="s">
        <v>32</v>
      </c>
      <c r="C482" s="34" t="s">
        <v>33</v>
      </c>
      <c r="D482" s="35">
        <f aca="true" t="shared" si="107" ref="D482:D491">+F482++H482</f>
        <v>3984</v>
      </c>
      <c r="E482" s="35">
        <f aca="true" t="shared" si="108" ref="E482:E491">+G482+I482</f>
        <v>1648740</v>
      </c>
      <c r="F482" s="35">
        <v>1926</v>
      </c>
      <c r="G482" s="35">
        <v>866700</v>
      </c>
      <c r="H482" s="35">
        <v>2058</v>
      </c>
      <c r="I482" s="35">
        <v>782040</v>
      </c>
      <c r="J482" s="35">
        <f aca="true" t="shared" si="109" ref="J482:K491">+L482+N482</f>
        <v>1257</v>
      </c>
      <c r="K482" s="35">
        <f t="shared" si="109"/>
        <v>106845</v>
      </c>
      <c r="L482" s="35">
        <v>548</v>
      </c>
      <c r="M482" s="35">
        <v>46580</v>
      </c>
      <c r="N482" s="35">
        <v>709</v>
      </c>
      <c r="O482" s="35">
        <v>60265</v>
      </c>
    </row>
    <row r="483" spans="1:15" s="34" customFormat="1" ht="12.75" outlineLevel="2">
      <c r="A483" s="36" t="s">
        <v>116</v>
      </c>
      <c r="B483" s="36" t="s">
        <v>34</v>
      </c>
      <c r="C483" s="36" t="s">
        <v>33</v>
      </c>
      <c r="D483" s="37">
        <f t="shared" si="107"/>
        <v>3526</v>
      </c>
      <c r="E483" s="37">
        <f t="shared" si="108"/>
        <v>1449640</v>
      </c>
      <c r="F483" s="37">
        <v>1568</v>
      </c>
      <c r="G483" s="37">
        <v>705600</v>
      </c>
      <c r="H483" s="37">
        <v>1958</v>
      </c>
      <c r="I483" s="37">
        <v>744040</v>
      </c>
      <c r="J483" s="37">
        <f t="shared" si="109"/>
        <v>1171</v>
      </c>
      <c r="K483" s="37">
        <f t="shared" si="109"/>
        <v>99535</v>
      </c>
      <c r="L483" s="37">
        <v>529</v>
      </c>
      <c r="M483" s="37">
        <v>44965</v>
      </c>
      <c r="N483" s="37">
        <v>642</v>
      </c>
      <c r="O483" s="37">
        <v>54570</v>
      </c>
    </row>
    <row r="484" spans="1:15" s="34" customFormat="1" ht="12.75" outlineLevel="2">
      <c r="A484" s="34" t="s">
        <v>116</v>
      </c>
      <c r="B484" s="34" t="s">
        <v>35</v>
      </c>
      <c r="C484" s="34" t="s">
        <v>33</v>
      </c>
      <c r="D484" s="35">
        <f t="shared" si="107"/>
        <v>3347</v>
      </c>
      <c r="E484" s="35">
        <f t="shared" si="108"/>
        <v>1363630</v>
      </c>
      <c r="F484" s="35">
        <v>1311</v>
      </c>
      <c r="G484" s="35">
        <v>589950</v>
      </c>
      <c r="H484" s="35">
        <v>2036</v>
      </c>
      <c r="I484" s="35">
        <v>773680</v>
      </c>
      <c r="J484" s="35">
        <f t="shared" si="109"/>
        <v>1066</v>
      </c>
      <c r="K484" s="35">
        <f t="shared" si="109"/>
        <v>90610</v>
      </c>
      <c r="L484" s="35">
        <v>475</v>
      </c>
      <c r="M484" s="35">
        <v>40375</v>
      </c>
      <c r="N484" s="35">
        <v>591</v>
      </c>
      <c r="O484" s="35">
        <v>50235</v>
      </c>
    </row>
    <row r="485" spans="1:15" s="34" customFormat="1" ht="12.75" outlineLevel="2">
      <c r="A485" s="36" t="s">
        <v>116</v>
      </c>
      <c r="B485" s="36" t="s">
        <v>36</v>
      </c>
      <c r="C485" s="36" t="s">
        <v>33</v>
      </c>
      <c r="D485" s="37">
        <f t="shared" si="107"/>
        <v>4107</v>
      </c>
      <c r="E485" s="37">
        <f t="shared" si="108"/>
        <v>1700170</v>
      </c>
      <c r="F485" s="37">
        <v>1993</v>
      </c>
      <c r="G485" s="37">
        <v>896850</v>
      </c>
      <c r="H485" s="37">
        <v>2114</v>
      </c>
      <c r="I485" s="37">
        <v>803320</v>
      </c>
      <c r="J485" s="37">
        <f t="shared" si="109"/>
        <v>1257</v>
      </c>
      <c r="K485" s="37">
        <f t="shared" si="109"/>
        <v>106845</v>
      </c>
      <c r="L485" s="37">
        <v>607</v>
      </c>
      <c r="M485" s="37">
        <v>51595</v>
      </c>
      <c r="N485" s="37">
        <v>650</v>
      </c>
      <c r="O485" s="37">
        <v>55250</v>
      </c>
    </row>
    <row r="486" spans="1:15" s="34" customFormat="1" ht="12.75" outlineLevel="2">
      <c r="A486" s="34" t="s">
        <v>116</v>
      </c>
      <c r="B486" s="34" t="s">
        <v>37</v>
      </c>
      <c r="C486" s="34" t="s">
        <v>33</v>
      </c>
      <c r="D486" s="35">
        <f t="shared" si="107"/>
        <v>4429</v>
      </c>
      <c r="E486" s="35">
        <f t="shared" si="108"/>
        <v>1821620</v>
      </c>
      <c r="F486" s="35">
        <v>1980</v>
      </c>
      <c r="G486" s="35">
        <v>891000</v>
      </c>
      <c r="H486" s="35">
        <v>2449</v>
      </c>
      <c r="I486" s="35">
        <v>930620</v>
      </c>
      <c r="J486" s="35">
        <f t="shared" si="109"/>
        <v>1548</v>
      </c>
      <c r="K486" s="35">
        <f t="shared" si="109"/>
        <v>131580</v>
      </c>
      <c r="L486" s="35">
        <v>624</v>
      </c>
      <c r="M486" s="35">
        <v>53040</v>
      </c>
      <c r="N486" s="35">
        <v>924</v>
      </c>
      <c r="O486" s="35">
        <v>78540</v>
      </c>
    </row>
    <row r="487" spans="1:15" s="34" customFormat="1" ht="12.75" outlineLevel="2">
      <c r="A487" s="36" t="s">
        <v>116</v>
      </c>
      <c r="B487" s="36" t="s">
        <v>38</v>
      </c>
      <c r="C487" s="36" t="s">
        <v>33</v>
      </c>
      <c r="D487" s="37">
        <f t="shared" si="107"/>
        <v>3515</v>
      </c>
      <c r="E487" s="37">
        <f t="shared" si="108"/>
        <v>1439820</v>
      </c>
      <c r="F487" s="37">
        <v>1481</v>
      </c>
      <c r="G487" s="37">
        <v>666900</v>
      </c>
      <c r="H487" s="37">
        <v>2034</v>
      </c>
      <c r="I487" s="37">
        <v>772920</v>
      </c>
      <c r="J487" s="37">
        <f t="shared" si="109"/>
        <v>2245</v>
      </c>
      <c r="K487" s="37">
        <f t="shared" si="109"/>
        <v>190825</v>
      </c>
      <c r="L487" s="37">
        <v>964</v>
      </c>
      <c r="M487" s="37">
        <v>81940</v>
      </c>
      <c r="N487" s="37">
        <v>1281</v>
      </c>
      <c r="O487" s="37">
        <v>108885</v>
      </c>
    </row>
    <row r="488" spans="1:15" s="34" customFormat="1" ht="12.75" outlineLevel="2">
      <c r="A488" s="34" t="s">
        <v>116</v>
      </c>
      <c r="B488" s="34" t="s">
        <v>39</v>
      </c>
      <c r="C488" s="34" t="s">
        <v>33</v>
      </c>
      <c r="D488" s="35">
        <f t="shared" si="107"/>
        <v>4406</v>
      </c>
      <c r="E488" s="35">
        <f t="shared" si="108"/>
        <v>1805810</v>
      </c>
      <c r="F488" s="35">
        <v>1879</v>
      </c>
      <c r="G488" s="35">
        <v>845550</v>
      </c>
      <c r="H488" s="35">
        <v>2527</v>
      </c>
      <c r="I488" s="35">
        <v>960260</v>
      </c>
      <c r="J488" s="35">
        <f t="shared" si="109"/>
        <v>1168</v>
      </c>
      <c r="K488" s="35">
        <f t="shared" si="109"/>
        <v>99280</v>
      </c>
      <c r="L488" s="35">
        <v>489</v>
      </c>
      <c r="M488" s="35">
        <v>41565</v>
      </c>
      <c r="N488" s="35">
        <v>679</v>
      </c>
      <c r="O488" s="35">
        <v>57715</v>
      </c>
    </row>
    <row r="489" spans="1:15" s="34" customFormat="1" ht="12.75" outlineLevel="2">
      <c r="A489" s="36" t="s">
        <v>116</v>
      </c>
      <c r="B489" s="36" t="s">
        <v>40</v>
      </c>
      <c r="C489" s="36" t="s">
        <v>33</v>
      </c>
      <c r="D489" s="37">
        <f t="shared" si="107"/>
        <v>4325</v>
      </c>
      <c r="E489" s="37">
        <f t="shared" si="108"/>
        <v>1764670</v>
      </c>
      <c r="F489" s="37">
        <v>1731</v>
      </c>
      <c r="G489" s="37">
        <v>778950</v>
      </c>
      <c r="H489" s="37">
        <v>2594</v>
      </c>
      <c r="I489" s="37">
        <v>985720</v>
      </c>
      <c r="J489" s="37">
        <f t="shared" si="109"/>
        <v>1422</v>
      </c>
      <c r="K489" s="37">
        <f t="shared" si="109"/>
        <v>120870</v>
      </c>
      <c r="L489" s="37">
        <v>615</v>
      </c>
      <c r="M489" s="37">
        <v>52275</v>
      </c>
      <c r="N489" s="37">
        <v>807</v>
      </c>
      <c r="O489" s="37">
        <v>68595</v>
      </c>
    </row>
    <row r="490" spans="1:15" s="34" customFormat="1" ht="12.75" outlineLevel="2">
      <c r="A490" s="34" t="s">
        <v>116</v>
      </c>
      <c r="B490" s="34" t="s">
        <v>41</v>
      </c>
      <c r="C490" s="34" t="s">
        <v>33</v>
      </c>
      <c r="D490" s="35">
        <f t="shared" si="107"/>
        <v>3725</v>
      </c>
      <c r="E490" s="35">
        <f t="shared" si="108"/>
        <v>1511820</v>
      </c>
      <c r="F490" s="35">
        <v>1376</v>
      </c>
      <c r="G490" s="35">
        <v>619200</v>
      </c>
      <c r="H490" s="35">
        <v>2349</v>
      </c>
      <c r="I490" s="35">
        <v>892620</v>
      </c>
      <c r="J490" s="35">
        <f t="shared" si="109"/>
        <v>1471</v>
      </c>
      <c r="K490" s="35">
        <f t="shared" si="109"/>
        <v>125035</v>
      </c>
      <c r="L490" s="35">
        <v>703</v>
      </c>
      <c r="M490" s="35">
        <v>59755</v>
      </c>
      <c r="N490" s="35">
        <v>768</v>
      </c>
      <c r="O490" s="35">
        <v>65280</v>
      </c>
    </row>
    <row r="491" spans="1:15" s="34" customFormat="1" ht="12.75" outlineLevel="2">
      <c r="A491" s="36" t="s">
        <v>116</v>
      </c>
      <c r="B491" s="36" t="s">
        <v>42</v>
      </c>
      <c r="C491" s="36" t="s">
        <v>33</v>
      </c>
      <c r="D491" s="37">
        <f t="shared" si="107"/>
        <v>4057</v>
      </c>
      <c r="E491" s="37">
        <f t="shared" si="108"/>
        <v>1663530</v>
      </c>
      <c r="F491" s="37">
        <v>1741</v>
      </c>
      <c r="G491" s="37">
        <v>783450</v>
      </c>
      <c r="H491" s="37">
        <v>2316</v>
      </c>
      <c r="I491" s="37">
        <v>880080</v>
      </c>
      <c r="J491" s="37">
        <f t="shared" si="109"/>
        <v>1557</v>
      </c>
      <c r="K491" s="37">
        <f t="shared" si="109"/>
        <v>132345</v>
      </c>
      <c r="L491" s="37">
        <v>717</v>
      </c>
      <c r="M491" s="37">
        <v>60945</v>
      </c>
      <c r="N491" s="37">
        <v>840</v>
      </c>
      <c r="O491" s="37">
        <v>71400</v>
      </c>
    </row>
    <row r="492" spans="1:15" s="34" customFormat="1" ht="12.75" outlineLevel="2">
      <c r="A492" s="34" t="s">
        <v>116</v>
      </c>
      <c r="B492" s="34" t="s">
        <v>43</v>
      </c>
      <c r="C492" s="34" t="s">
        <v>33</v>
      </c>
      <c r="D492" s="35">
        <v>3377</v>
      </c>
      <c r="E492" s="35">
        <v>1354940</v>
      </c>
      <c r="F492" s="35">
        <v>1024</v>
      </c>
      <c r="G492" s="35">
        <v>460800</v>
      </c>
      <c r="H492" s="35">
        <v>2353</v>
      </c>
      <c r="I492" s="35">
        <v>894140</v>
      </c>
      <c r="J492" s="35">
        <v>1176</v>
      </c>
      <c r="K492" s="35">
        <v>100410</v>
      </c>
      <c r="L492" s="35">
        <v>594</v>
      </c>
      <c r="M492" s="35">
        <v>50940</v>
      </c>
      <c r="N492" s="35">
        <v>582</v>
      </c>
      <c r="O492" s="35">
        <v>49470</v>
      </c>
    </row>
    <row r="493" spans="1:15" s="34" customFormat="1" ht="12.75" outlineLevel="2">
      <c r="A493" s="36" t="s">
        <v>116</v>
      </c>
      <c r="B493" s="36" t="s">
        <v>44</v>
      </c>
      <c r="C493" s="36" t="s">
        <v>33</v>
      </c>
      <c r="D493" s="37">
        <v>3919</v>
      </c>
      <c r="E493" s="37">
        <v>1601780</v>
      </c>
      <c r="F493" s="37">
        <v>1608</v>
      </c>
      <c r="G493" s="37">
        <v>723600</v>
      </c>
      <c r="H493" s="37">
        <v>2311</v>
      </c>
      <c r="I493" s="37">
        <v>878180</v>
      </c>
      <c r="J493" s="37">
        <v>1805</v>
      </c>
      <c r="K493" s="37">
        <v>153425</v>
      </c>
      <c r="L493" s="37">
        <v>819</v>
      </c>
      <c r="M493" s="37">
        <v>69615</v>
      </c>
      <c r="N493" s="37">
        <v>986</v>
      </c>
      <c r="O493" s="37">
        <v>83810</v>
      </c>
    </row>
    <row r="494" spans="1:15" s="34" customFormat="1" ht="12.75" outlineLevel="1">
      <c r="A494" s="39" t="s">
        <v>117</v>
      </c>
      <c r="B494" s="36"/>
      <c r="C494" s="36"/>
      <c r="D494" s="37">
        <f>SUBTOTAL(9,D482:D493)</f>
        <v>46717</v>
      </c>
      <c r="E494" s="37">
        <f>SUBTOTAL(9,E482:E493)</f>
        <v>19126170</v>
      </c>
      <c r="F494" s="37">
        <f>SUBTOTAL(9,F482:F493)</f>
        <v>19618</v>
      </c>
      <c r="G494" s="37">
        <f>SUBTOTAL(9,G482:G493)</f>
        <v>8828550</v>
      </c>
      <c r="H494" s="37">
        <f>SUBTOTAL(9,H482:H493)</f>
        <v>27099</v>
      </c>
      <c r="I494" s="37">
        <f>SUBTOTAL(9,I482:I493)</f>
        <v>10297620</v>
      </c>
      <c r="J494" s="37">
        <f>SUBTOTAL(9,J482:J493)</f>
        <v>17143</v>
      </c>
      <c r="K494" s="37">
        <f>SUBTOTAL(9,K482:K493)</f>
        <v>1457605</v>
      </c>
      <c r="L494" s="37">
        <f>SUBTOTAL(9,L482:L493)</f>
        <v>7684</v>
      </c>
      <c r="M494" s="37">
        <f>SUBTOTAL(9,M482:M493)</f>
        <v>653590</v>
      </c>
      <c r="N494" s="37">
        <f>SUBTOTAL(9,N482:N493)</f>
        <v>9459</v>
      </c>
      <c r="O494" s="37">
        <f>SUBTOTAL(9,O482:O493)</f>
        <v>804015</v>
      </c>
    </row>
    <row r="495" spans="1:15" s="34" customFormat="1" ht="12.75" outlineLevel="2">
      <c r="A495" s="34" t="s">
        <v>118</v>
      </c>
      <c r="B495" s="34" t="s">
        <v>32</v>
      </c>
      <c r="C495" s="34" t="s">
        <v>33</v>
      </c>
      <c r="D495" s="35">
        <f aca="true" t="shared" si="110" ref="D495:D504">+F495++H495</f>
        <v>1888</v>
      </c>
      <c r="E495" s="35">
        <f aca="true" t="shared" si="111" ref="E495:E505">+G495+I495</f>
        <v>835760</v>
      </c>
      <c r="F495" s="35">
        <v>1196</v>
      </c>
      <c r="G495" s="35">
        <v>538200</v>
      </c>
      <c r="H495" s="35">
        <v>692</v>
      </c>
      <c r="I495" s="35">
        <v>297560</v>
      </c>
      <c r="J495" s="35">
        <f aca="true" t="shared" si="112" ref="J495:K504">+L495+N495</f>
        <v>1218</v>
      </c>
      <c r="K495" s="35">
        <f t="shared" si="112"/>
        <v>129822</v>
      </c>
      <c r="L495" s="35">
        <v>732</v>
      </c>
      <c r="M495" s="35">
        <v>73932</v>
      </c>
      <c r="N495" s="35">
        <v>486</v>
      </c>
      <c r="O495" s="35">
        <v>55890</v>
      </c>
    </row>
    <row r="496" spans="1:15" s="34" customFormat="1" ht="12.75" outlineLevel="2">
      <c r="A496" s="36" t="s">
        <v>118</v>
      </c>
      <c r="B496" s="36" t="s">
        <v>34</v>
      </c>
      <c r="C496" s="36" t="s">
        <v>33</v>
      </c>
      <c r="D496" s="37">
        <f t="shared" si="110"/>
        <v>1800</v>
      </c>
      <c r="E496" s="37">
        <f t="shared" si="111"/>
        <v>795742</v>
      </c>
      <c r="F496" s="37">
        <v>1158</v>
      </c>
      <c r="G496" s="37">
        <v>518784</v>
      </c>
      <c r="H496" s="37">
        <v>642</v>
      </c>
      <c r="I496" s="37">
        <v>276958</v>
      </c>
      <c r="J496" s="37">
        <f t="shared" si="112"/>
        <v>1084</v>
      </c>
      <c r="K496" s="37">
        <f t="shared" si="112"/>
        <v>117082</v>
      </c>
      <c r="L496" s="37">
        <v>650</v>
      </c>
      <c r="M496" s="37">
        <v>63700</v>
      </c>
      <c r="N496" s="37">
        <v>434</v>
      </c>
      <c r="O496" s="37">
        <v>53382</v>
      </c>
    </row>
    <row r="497" spans="1:15" s="34" customFormat="1" ht="12.75" outlineLevel="2">
      <c r="A497" s="34" t="s">
        <v>118</v>
      </c>
      <c r="B497" s="34" t="s">
        <v>35</v>
      </c>
      <c r="C497" s="34" t="s">
        <v>33</v>
      </c>
      <c r="D497" s="35">
        <f t="shared" si="110"/>
        <v>1779</v>
      </c>
      <c r="E497" s="35">
        <f t="shared" si="111"/>
        <v>784620</v>
      </c>
      <c r="F497" s="35">
        <v>1099</v>
      </c>
      <c r="G497" s="35">
        <v>490520</v>
      </c>
      <c r="H497" s="35">
        <v>680</v>
      </c>
      <c r="I497" s="35">
        <v>294100</v>
      </c>
      <c r="J497" s="35">
        <f t="shared" si="112"/>
        <v>951</v>
      </c>
      <c r="K497" s="35">
        <f t="shared" si="112"/>
        <v>101620</v>
      </c>
      <c r="L497" s="35">
        <v>500</v>
      </c>
      <c r="M497" s="35">
        <v>47500</v>
      </c>
      <c r="N497" s="35">
        <v>451</v>
      </c>
      <c r="O497" s="35">
        <v>54120</v>
      </c>
    </row>
    <row r="498" spans="1:15" s="34" customFormat="1" ht="12.75" outlineLevel="2">
      <c r="A498" s="36" t="s">
        <v>118</v>
      </c>
      <c r="B498" s="36" t="s">
        <v>36</v>
      </c>
      <c r="C498" s="36" t="s">
        <v>33</v>
      </c>
      <c r="D498" s="37">
        <f t="shared" si="110"/>
        <v>1923</v>
      </c>
      <c r="E498" s="37">
        <f t="shared" si="111"/>
        <v>849450</v>
      </c>
      <c r="F498" s="37">
        <v>1194</v>
      </c>
      <c r="G498" s="37">
        <v>543270</v>
      </c>
      <c r="H498" s="37">
        <v>729</v>
      </c>
      <c r="I498" s="37">
        <v>306180</v>
      </c>
      <c r="J498" s="37">
        <f t="shared" si="112"/>
        <v>1057</v>
      </c>
      <c r="K498" s="37">
        <f t="shared" si="112"/>
        <v>112814</v>
      </c>
      <c r="L498" s="37">
        <v>602</v>
      </c>
      <c r="M498" s="37">
        <v>58394</v>
      </c>
      <c r="N498" s="37">
        <v>455</v>
      </c>
      <c r="O498" s="37">
        <v>54420</v>
      </c>
    </row>
    <row r="499" spans="1:15" s="34" customFormat="1" ht="12.75" outlineLevel="2">
      <c r="A499" s="34" t="s">
        <v>118</v>
      </c>
      <c r="B499" s="34" t="s">
        <v>37</v>
      </c>
      <c r="C499" s="34" t="s">
        <v>33</v>
      </c>
      <c r="D499" s="35">
        <f t="shared" si="110"/>
        <v>1903</v>
      </c>
      <c r="E499" s="35">
        <f t="shared" si="111"/>
        <v>828785</v>
      </c>
      <c r="F499" s="35">
        <v>1181</v>
      </c>
      <c r="G499" s="35">
        <v>525545</v>
      </c>
      <c r="H499" s="35">
        <v>722</v>
      </c>
      <c r="I499" s="35">
        <v>303240</v>
      </c>
      <c r="J499" s="35">
        <f t="shared" si="112"/>
        <v>1110</v>
      </c>
      <c r="K499" s="35">
        <f t="shared" si="112"/>
        <v>114170</v>
      </c>
      <c r="L499" s="35">
        <v>665</v>
      </c>
      <c r="M499" s="35">
        <v>61845</v>
      </c>
      <c r="N499" s="35">
        <v>445</v>
      </c>
      <c r="O499" s="35">
        <v>52325</v>
      </c>
    </row>
    <row r="500" spans="1:15" s="34" customFormat="1" ht="12.75" outlineLevel="2">
      <c r="A500" s="36" t="s">
        <v>118</v>
      </c>
      <c r="B500" s="36" t="s">
        <v>38</v>
      </c>
      <c r="C500" s="36" t="s">
        <v>33</v>
      </c>
      <c r="D500" s="37">
        <f t="shared" si="110"/>
        <v>1820</v>
      </c>
      <c r="E500" s="37">
        <f t="shared" si="111"/>
        <v>799130</v>
      </c>
      <c r="F500" s="37">
        <v>1102</v>
      </c>
      <c r="G500" s="37">
        <v>490390</v>
      </c>
      <c r="H500" s="37">
        <v>718</v>
      </c>
      <c r="I500" s="37">
        <v>308740</v>
      </c>
      <c r="J500" s="37">
        <f t="shared" si="112"/>
        <v>1096</v>
      </c>
      <c r="K500" s="37">
        <f t="shared" si="112"/>
        <v>115762</v>
      </c>
      <c r="L500" s="37">
        <v>646</v>
      </c>
      <c r="M500" s="37">
        <v>62662</v>
      </c>
      <c r="N500" s="37">
        <v>450</v>
      </c>
      <c r="O500" s="37">
        <v>53100</v>
      </c>
    </row>
    <row r="501" spans="1:15" s="34" customFormat="1" ht="12.75" outlineLevel="2">
      <c r="A501" s="34" t="s">
        <v>118</v>
      </c>
      <c r="B501" s="34" t="s">
        <v>39</v>
      </c>
      <c r="C501" s="34" t="s">
        <v>33</v>
      </c>
      <c r="D501" s="35">
        <f t="shared" si="110"/>
        <v>2103</v>
      </c>
      <c r="E501" s="35">
        <f t="shared" si="111"/>
        <v>892520</v>
      </c>
      <c r="F501" s="35">
        <v>1283</v>
      </c>
      <c r="G501" s="35">
        <v>564520</v>
      </c>
      <c r="H501" s="35">
        <v>820</v>
      </c>
      <c r="I501" s="35">
        <v>328000</v>
      </c>
      <c r="J501" s="35">
        <f t="shared" si="112"/>
        <v>1340</v>
      </c>
      <c r="K501" s="35">
        <f t="shared" si="112"/>
        <v>148550</v>
      </c>
      <c r="L501" s="35">
        <v>750</v>
      </c>
      <c r="M501" s="35">
        <v>74800</v>
      </c>
      <c r="N501" s="35">
        <v>590</v>
      </c>
      <c r="O501" s="35">
        <v>73750</v>
      </c>
    </row>
    <row r="502" spans="1:15" s="34" customFormat="1" ht="12.75" outlineLevel="2">
      <c r="A502" s="36" t="s">
        <v>118</v>
      </c>
      <c r="B502" s="36" t="s">
        <v>40</v>
      </c>
      <c r="C502" s="36" t="s">
        <v>33</v>
      </c>
      <c r="D502" s="37">
        <f t="shared" si="110"/>
        <v>2001</v>
      </c>
      <c r="E502" s="37">
        <f t="shared" si="111"/>
        <v>887750</v>
      </c>
      <c r="F502" s="37">
        <v>1157</v>
      </c>
      <c r="G502" s="37">
        <v>520650</v>
      </c>
      <c r="H502" s="37">
        <v>844</v>
      </c>
      <c r="I502" s="37">
        <v>367100</v>
      </c>
      <c r="J502" s="37">
        <f t="shared" si="112"/>
        <v>1176</v>
      </c>
      <c r="K502" s="37">
        <f t="shared" si="112"/>
        <v>135265</v>
      </c>
      <c r="L502" s="37">
        <v>635</v>
      </c>
      <c r="M502" s="37">
        <v>62230</v>
      </c>
      <c r="N502" s="37">
        <v>541</v>
      </c>
      <c r="O502" s="37">
        <v>73035</v>
      </c>
    </row>
    <row r="503" spans="1:15" s="34" customFormat="1" ht="12.75" outlineLevel="2">
      <c r="A503" s="34" t="s">
        <v>118</v>
      </c>
      <c r="B503" s="34" t="s">
        <v>41</v>
      </c>
      <c r="C503" s="34" t="s">
        <v>33</v>
      </c>
      <c r="D503" s="35">
        <f t="shared" si="110"/>
        <v>2290</v>
      </c>
      <c r="E503" s="35">
        <f t="shared" si="111"/>
        <v>1090100</v>
      </c>
      <c r="F503" s="35">
        <v>1192</v>
      </c>
      <c r="G503" s="35">
        <v>596000</v>
      </c>
      <c r="H503" s="35">
        <v>1098</v>
      </c>
      <c r="I503" s="35">
        <v>494100</v>
      </c>
      <c r="J503" s="35">
        <f t="shared" si="112"/>
        <v>1240</v>
      </c>
      <c r="K503" s="35">
        <f t="shared" si="112"/>
        <v>133296</v>
      </c>
      <c r="L503" s="35">
        <v>644</v>
      </c>
      <c r="M503" s="35">
        <v>61180</v>
      </c>
      <c r="N503" s="35">
        <v>596</v>
      </c>
      <c r="O503" s="35">
        <v>72116</v>
      </c>
    </row>
    <row r="504" spans="1:15" s="34" customFormat="1" ht="12.75" outlineLevel="2">
      <c r="A504" s="36" t="s">
        <v>118</v>
      </c>
      <c r="B504" s="36" t="s">
        <v>42</v>
      </c>
      <c r="C504" s="36" t="s">
        <v>33</v>
      </c>
      <c r="D504" s="37">
        <f t="shared" si="110"/>
        <v>2329</v>
      </c>
      <c r="E504" s="37">
        <f t="shared" si="111"/>
        <v>1084650</v>
      </c>
      <c r="F504" s="37">
        <v>1220</v>
      </c>
      <c r="G504" s="37">
        <v>585600</v>
      </c>
      <c r="H504" s="37">
        <v>1109</v>
      </c>
      <c r="I504" s="37">
        <v>499050</v>
      </c>
      <c r="J504" s="37">
        <f t="shared" si="112"/>
        <v>1285</v>
      </c>
      <c r="K504" s="37">
        <f t="shared" si="112"/>
        <v>145429</v>
      </c>
      <c r="L504" s="37">
        <v>758</v>
      </c>
      <c r="M504" s="37">
        <v>74284</v>
      </c>
      <c r="N504" s="37">
        <v>527</v>
      </c>
      <c r="O504" s="37">
        <v>71145</v>
      </c>
    </row>
    <row r="505" spans="1:15" s="34" customFormat="1" ht="12.75" outlineLevel="2">
      <c r="A505" s="34" t="s">
        <v>118</v>
      </c>
      <c r="B505" s="34" t="s">
        <v>43</v>
      </c>
      <c r="C505" s="34" t="s">
        <v>33</v>
      </c>
      <c r="D505" s="35">
        <f>+F505+H505</f>
        <v>1999</v>
      </c>
      <c r="E505" s="35">
        <f t="shared" si="111"/>
        <v>922530</v>
      </c>
      <c r="F505" s="35">
        <v>1149</v>
      </c>
      <c r="G505" s="35">
        <v>540030</v>
      </c>
      <c r="H505" s="35">
        <v>850</v>
      </c>
      <c r="I505" s="35">
        <v>382500</v>
      </c>
      <c r="J505" s="35">
        <v>970</v>
      </c>
      <c r="K505" s="35">
        <v>98840</v>
      </c>
      <c r="L505" s="35">
        <v>524</v>
      </c>
      <c r="M505" s="35">
        <v>49780</v>
      </c>
      <c r="N505" s="35">
        <v>446</v>
      </c>
      <c r="O505" s="35">
        <v>49060</v>
      </c>
    </row>
    <row r="506" spans="1:15" s="34" customFormat="1" ht="12.75" outlineLevel="2">
      <c r="A506" s="36" t="s">
        <v>118</v>
      </c>
      <c r="B506" s="36" t="s">
        <v>44</v>
      </c>
      <c r="C506" s="36" t="s">
        <v>33</v>
      </c>
      <c r="D506" s="37">
        <v>2247</v>
      </c>
      <c r="E506" s="37">
        <v>1073700</v>
      </c>
      <c r="F506" s="37">
        <v>1417</v>
      </c>
      <c r="G506" s="37">
        <v>708500</v>
      </c>
      <c r="H506" s="37">
        <v>830</v>
      </c>
      <c r="I506" s="37">
        <v>365200</v>
      </c>
      <c r="J506" s="37">
        <v>1807</v>
      </c>
      <c r="K506" s="37">
        <v>203300</v>
      </c>
      <c r="L506" s="37">
        <v>903</v>
      </c>
      <c r="M506" s="37">
        <v>90300</v>
      </c>
      <c r="N506" s="37">
        <v>904</v>
      </c>
      <c r="O506" s="37">
        <v>113000</v>
      </c>
    </row>
    <row r="507" spans="1:15" s="34" customFormat="1" ht="12.75" outlineLevel="1">
      <c r="A507" s="39" t="s">
        <v>119</v>
      </c>
      <c r="B507" s="36"/>
      <c r="C507" s="36"/>
      <c r="D507" s="37">
        <f>SUBTOTAL(9,D495:D506)</f>
        <v>24082</v>
      </c>
      <c r="E507" s="37">
        <f>SUBTOTAL(9,E495:E506)</f>
        <v>10844737</v>
      </c>
      <c r="F507" s="37">
        <f>SUBTOTAL(9,F495:F506)</f>
        <v>14348</v>
      </c>
      <c r="G507" s="37">
        <f>SUBTOTAL(9,G495:G506)</f>
        <v>6622009</v>
      </c>
      <c r="H507" s="37">
        <f>SUBTOTAL(9,H495:H506)</f>
        <v>9734</v>
      </c>
      <c r="I507" s="37">
        <f>SUBTOTAL(9,I495:I506)</f>
        <v>4222728</v>
      </c>
      <c r="J507" s="37">
        <f>SUBTOTAL(9,J495:J506)</f>
        <v>14334</v>
      </c>
      <c r="K507" s="37">
        <f>SUBTOTAL(9,K495:K506)</f>
        <v>1555950</v>
      </c>
      <c r="L507" s="37">
        <f>SUBTOTAL(9,L495:L506)</f>
        <v>8009</v>
      </c>
      <c r="M507" s="37">
        <f>SUBTOTAL(9,M495:M506)</f>
        <v>780607</v>
      </c>
      <c r="N507" s="37">
        <f>SUBTOTAL(9,N495:N506)</f>
        <v>6325</v>
      </c>
      <c r="O507" s="37">
        <f>SUBTOTAL(9,O495:O506)</f>
        <v>775343</v>
      </c>
    </row>
    <row r="508" spans="1:15" s="34" customFormat="1" ht="12.75" outlineLevel="2">
      <c r="A508" s="34" t="s">
        <v>120</v>
      </c>
      <c r="B508" s="34" t="s">
        <v>32</v>
      </c>
      <c r="C508" s="34" t="s">
        <v>33</v>
      </c>
      <c r="D508" s="35">
        <f aca="true" t="shared" si="113" ref="D508:D517">+F508++H508</f>
        <v>2165</v>
      </c>
      <c r="E508" s="35">
        <f aca="true" t="shared" si="114" ref="E508:E517">+G508+I508</f>
        <v>894482</v>
      </c>
      <c r="F508" s="35">
        <v>1294</v>
      </c>
      <c r="G508" s="35">
        <v>572001</v>
      </c>
      <c r="H508" s="35">
        <v>871</v>
      </c>
      <c r="I508" s="35">
        <v>322481</v>
      </c>
      <c r="J508" s="35">
        <f aca="true" t="shared" si="115" ref="J508:K517">+L508+N508</f>
        <v>2565</v>
      </c>
      <c r="K508" s="35">
        <f t="shared" si="115"/>
        <v>237024</v>
      </c>
      <c r="L508" s="35">
        <v>1613</v>
      </c>
      <c r="M508" s="35">
        <v>147455</v>
      </c>
      <c r="N508" s="35">
        <v>952</v>
      </c>
      <c r="O508" s="35">
        <v>89569</v>
      </c>
    </row>
    <row r="509" spans="1:15" s="34" customFormat="1" ht="12.75" outlineLevel="2">
      <c r="A509" s="36" t="s">
        <v>120</v>
      </c>
      <c r="B509" s="36" t="s">
        <v>34</v>
      </c>
      <c r="C509" s="36" t="s">
        <v>33</v>
      </c>
      <c r="D509" s="37">
        <f t="shared" si="113"/>
        <v>1778</v>
      </c>
      <c r="E509" s="37">
        <f t="shared" si="114"/>
        <v>720685</v>
      </c>
      <c r="F509" s="37">
        <v>794</v>
      </c>
      <c r="G509" s="37">
        <v>348992</v>
      </c>
      <c r="H509" s="37">
        <v>984</v>
      </c>
      <c r="I509" s="37">
        <v>371693</v>
      </c>
      <c r="J509" s="37">
        <f t="shared" si="115"/>
        <v>3201</v>
      </c>
      <c r="K509" s="37">
        <f t="shared" si="115"/>
        <v>296845</v>
      </c>
      <c r="L509" s="37">
        <v>2340</v>
      </c>
      <c r="M509" s="37">
        <v>216235</v>
      </c>
      <c r="N509" s="37">
        <v>861</v>
      </c>
      <c r="O509" s="37">
        <v>80610</v>
      </c>
    </row>
    <row r="510" spans="1:15" s="34" customFormat="1" ht="12.75" outlineLevel="2">
      <c r="A510" s="34" t="s">
        <v>120</v>
      </c>
      <c r="B510" s="34" t="s">
        <v>35</v>
      </c>
      <c r="C510" s="34" t="s">
        <v>33</v>
      </c>
      <c r="D510" s="35">
        <f t="shared" si="113"/>
        <v>2181</v>
      </c>
      <c r="E510" s="35">
        <f t="shared" si="114"/>
        <v>914457</v>
      </c>
      <c r="F510" s="35">
        <v>1321</v>
      </c>
      <c r="G510" s="35">
        <v>596891</v>
      </c>
      <c r="H510" s="35">
        <v>860</v>
      </c>
      <c r="I510" s="35">
        <v>317566</v>
      </c>
      <c r="J510" s="35">
        <f t="shared" si="115"/>
        <v>3410</v>
      </c>
      <c r="K510" s="35">
        <f t="shared" si="115"/>
        <v>329525</v>
      </c>
      <c r="L510" s="35">
        <v>2718</v>
      </c>
      <c r="M510" s="35">
        <v>262033</v>
      </c>
      <c r="N510" s="35">
        <v>692</v>
      </c>
      <c r="O510" s="35">
        <v>67492</v>
      </c>
    </row>
    <row r="511" spans="1:15" s="34" customFormat="1" ht="12.75" outlineLevel="2">
      <c r="A511" s="36" t="s">
        <v>120</v>
      </c>
      <c r="B511" s="36" t="s">
        <v>36</v>
      </c>
      <c r="C511" s="36" t="s">
        <v>33</v>
      </c>
      <c r="D511" s="37">
        <f t="shared" si="113"/>
        <v>2528</v>
      </c>
      <c r="E511" s="37">
        <f t="shared" si="114"/>
        <v>1065287</v>
      </c>
      <c r="F511" s="37">
        <v>1478</v>
      </c>
      <c r="G511" s="37">
        <v>675096</v>
      </c>
      <c r="H511" s="37">
        <v>1050</v>
      </c>
      <c r="I511" s="37">
        <v>390191</v>
      </c>
      <c r="J511" s="37">
        <f t="shared" si="115"/>
        <v>4496</v>
      </c>
      <c r="K511" s="37">
        <f t="shared" si="115"/>
        <v>448531</v>
      </c>
      <c r="L511" s="37">
        <v>3925</v>
      </c>
      <c r="M511" s="37">
        <v>390125</v>
      </c>
      <c r="N511" s="37">
        <v>571</v>
      </c>
      <c r="O511" s="37">
        <v>58406</v>
      </c>
    </row>
    <row r="512" spans="1:15" s="34" customFormat="1" ht="12.75" outlineLevel="2">
      <c r="A512" s="34" t="s">
        <v>120</v>
      </c>
      <c r="B512" s="34" t="s">
        <v>37</v>
      </c>
      <c r="C512" s="34" t="s">
        <v>33</v>
      </c>
      <c r="D512" s="35">
        <f t="shared" si="113"/>
        <v>2173</v>
      </c>
      <c r="E512" s="35">
        <f t="shared" si="114"/>
        <v>885045</v>
      </c>
      <c r="F512" s="35">
        <v>1094</v>
      </c>
      <c r="G512" s="35">
        <v>482317</v>
      </c>
      <c r="H512" s="35">
        <v>1079</v>
      </c>
      <c r="I512" s="35">
        <v>402728</v>
      </c>
      <c r="J512" s="35">
        <f t="shared" si="115"/>
        <v>4920</v>
      </c>
      <c r="K512" s="35">
        <f t="shared" si="115"/>
        <v>483356</v>
      </c>
      <c r="L512" s="35">
        <v>4258</v>
      </c>
      <c r="M512" s="35">
        <v>418789</v>
      </c>
      <c r="N512" s="35">
        <v>662</v>
      </c>
      <c r="O512" s="35">
        <v>64567</v>
      </c>
    </row>
    <row r="513" spans="1:15" s="34" customFormat="1" ht="12.75" outlineLevel="2">
      <c r="A513" s="36" t="s">
        <v>120</v>
      </c>
      <c r="B513" s="36" t="s">
        <v>38</v>
      </c>
      <c r="C513" s="36" t="s">
        <v>33</v>
      </c>
      <c r="D513" s="37">
        <f t="shared" si="113"/>
        <v>1931</v>
      </c>
      <c r="E513" s="37">
        <f t="shared" si="114"/>
        <v>823447</v>
      </c>
      <c r="F513" s="37">
        <v>1070</v>
      </c>
      <c r="G513" s="37">
        <v>492570</v>
      </c>
      <c r="H513" s="37">
        <v>861</v>
      </c>
      <c r="I513" s="37">
        <v>330877</v>
      </c>
      <c r="J513" s="37">
        <f t="shared" si="115"/>
        <v>4953</v>
      </c>
      <c r="K513" s="37">
        <f t="shared" si="115"/>
        <v>499301</v>
      </c>
      <c r="L513" s="37">
        <v>4376</v>
      </c>
      <c r="M513" s="37">
        <v>442807</v>
      </c>
      <c r="N513" s="37">
        <v>577</v>
      </c>
      <c r="O513" s="37">
        <v>56494</v>
      </c>
    </row>
    <row r="514" spans="1:15" s="34" customFormat="1" ht="12.75" outlineLevel="2">
      <c r="A514" s="34" t="s">
        <v>120</v>
      </c>
      <c r="B514" s="34" t="s">
        <v>39</v>
      </c>
      <c r="C514" s="34" t="s">
        <v>33</v>
      </c>
      <c r="D514" s="35">
        <f t="shared" si="113"/>
        <v>1870</v>
      </c>
      <c r="E514" s="35">
        <f t="shared" si="114"/>
        <v>753706</v>
      </c>
      <c r="F514" s="35">
        <v>918</v>
      </c>
      <c r="G514" s="35">
        <v>393586</v>
      </c>
      <c r="H514" s="35">
        <v>952</v>
      </c>
      <c r="I514" s="35">
        <v>360120</v>
      </c>
      <c r="J514" s="35">
        <f t="shared" si="115"/>
        <v>5696</v>
      </c>
      <c r="K514" s="35">
        <f t="shared" si="115"/>
        <v>562325</v>
      </c>
      <c r="L514" s="35">
        <v>4729</v>
      </c>
      <c r="M514" s="35">
        <v>466269</v>
      </c>
      <c r="N514" s="35">
        <v>967</v>
      </c>
      <c r="O514" s="35">
        <v>96056</v>
      </c>
    </row>
    <row r="515" spans="1:15" s="34" customFormat="1" ht="12.75" outlineLevel="2">
      <c r="A515" s="36" t="s">
        <v>120</v>
      </c>
      <c r="B515" s="36" t="s">
        <v>40</v>
      </c>
      <c r="C515" s="36" t="s">
        <v>33</v>
      </c>
      <c r="D515" s="37">
        <f t="shared" si="113"/>
        <v>2028</v>
      </c>
      <c r="E515" s="37">
        <f t="shared" si="114"/>
        <v>834569</v>
      </c>
      <c r="F515" s="37">
        <v>1070</v>
      </c>
      <c r="G515" s="37">
        <v>481164</v>
      </c>
      <c r="H515" s="37">
        <v>958</v>
      </c>
      <c r="I515" s="37">
        <v>353405</v>
      </c>
      <c r="J515" s="37">
        <f t="shared" si="115"/>
        <v>5108</v>
      </c>
      <c r="K515" s="37">
        <f t="shared" si="115"/>
        <v>509933</v>
      </c>
      <c r="L515" s="37">
        <v>3496</v>
      </c>
      <c r="M515" s="37">
        <v>352513</v>
      </c>
      <c r="N515" s="37">
        <v>1612</v>
      </c>
      <c r="O515" s="37">
        <v>157420</v>
      </c>
    </row>
    <row r="516" spans="1:15" s="34" customFormat="1" ht="12.75" outlineLevel="2">
      <c r="A516" s="34" t="s">
        <v>120</v>
      </c>
      <c r="B516" s="34" t="s">
        <v>41</v>
      </c>
      <c r="C516" s="34" t="s">
        <v>33</v>
      </c>
      <c r="D516" s="35">
        <f t="shared" si="113"/>
        <v>2067</v>
      </c>
      <c r="E516" s="35">
        <f t="shared" si="114"/>
        <v>848512</v>
      </c>
      <c r="F516" s="35">
        <v>914</v>
      </c>
      <c r="G516" s="35">
        <v>415116</v>
      </c>
      <c r="H516" s="35">
        <v>1153</v>
      </c>
      <c r="I516" s="35">
        <v>433396</v>
      </c>
      <c r="J516" s="35">
        <f t="shared" si="115"/>
        <v>5267</v>
      </c>
      <c r="K516" s="35">
        <f t="shared" si="115"/>
        <v>528404</v>
      </c>
      <c r="L516" s="35">
        <v>2701</v>
      </c>
      <c r="M516" s="35">
        <v>271539</v>
      </c>
      <c r="N516" s="35">
        <v>2566</v>
      </c>
      <c r="O516" s="35">
        <v>256865</v>
      </c>
    </row>
    <row r="517" spans="1:15" s="34" customFormat="1" ht="12.75" outlineLevel="2">
      <c r="A517" s="36" t="s">
        <v>120</v>
      </c>
      <c r="B517" s="36" t="s">
        <v>42</v>
      </c>
      <c r="C517" s="36" t="s">
        <v>33</v>
      </c>
      <c r="D517" s="37">
        <f t="shared" si="113"/>
        <v>2754</v>
      </c>
      <c r="E517" s="37">
        <f t="shared" si="114"/>
        <v>1164445</v>
      </c>
      <c r="F517" s="37">
        <v>1743</v>
      </c>
      <c r="G517" s="37">
        <v>776100</v>
      </c>
      <c r="H517" s="37">
        <v>1011</v>
      </c>
      <c r="I517" s="37">
        <v>388345</v>
      </c>
      <c r="J517" s="37">
        <f t="shared" si="115"/>
        <v>4976</v>
      </c>
      <c r="K517" s="37">
        <f t="shared" si="115"/>
        <v>505384</v>
      </c>
      <c r="L517" s="37">
        <v>2567</v>
      </c>
      <c r="M517" s="37">
        <v>256075</v>
      </c>
      <c r="N517" s="37">
        <v>2409</v>
      </c>
      <c r="O517" s="37">
        <v>249309</v>
      </c>
    </row>
    <row r="518" spans="1:15" s="34" customFormat="1" ht="12.75" outlineLevel="2">
      <c r="A518" s="34" t="s">
        <v>120</v>
      </c>
      <c r="B518" s="34" t="s">
        <v>43</v>
      </c>
      <c r="C518" s="34" t="s">
        <v>33</v>
      </c>
      <c r="D518" s="35">
        <v>2297</v>
      </c>
      <c r="E518" s="35">
        <v>963655</v>
      </c>
      <c r="F518" s="35">
        <v>1295</v>
      </c>
      <c r="G518" s="35">
        <v>589398</v>
      </c>
      <c r="H518" s="35">
        <v>1002</v>
      </c>
      <c r="I518" s="35">
        <v>374257</v>
      </c>
      <c r="J518" s="35">
        <v>5013</v>
      </c>
      <c r="K518" s="35">
        <v>501033</v>
      </c>
      <c r="L518" s="35">
        <v>2468</v>
      </c>
      <c r="M518" s="35">
        <v>247198</v>
      </c>
      <c r="N518" s="35">
        <v>2545</v>
      </c>
      <c r="O518" s="35">
        <v>253835</v>
      </c>
    </row>
    <row r="519" spans="1:15" s="34" customFormat="1" ht="12.75" outlineLevel="2">
      <c r="A519" s="36" t="s">
        <v>120</v>
      </c>
      <c r="B519" s="36" t="s">
        <v>44</v>
      </c>
      <c r="C519" s="36" t="s">
        <v>33</v>
      </c>
      <c r="D519" s="37">
        <v>2463</v>
      </c>
      <c r="E519" s="37">
        <v>1028084</v>
      </c>
      <c r="F519" s="37">
        <v>1415</v>
      </c>
      <c r="G519" s="37">
        <v>633358</v>
      </c>
      <c r="H519" s="37">
        <v>1048</v>
      </c>
      <c r="I519" s="37">
        <v>394726</v>
      </c>
      <c r="J519" s="37">
        <v>6624</v>
      </c>
      <c r="K519" s="37">
        <v>648052</v>
      </c>
      <c r="L519" s="37">
        <v>3284</v>
      </c>
      <c r="M519" s="37">
        <v>319914</v>
      </c>
      <c r="N519" s="37">
        <v>3340</v>
      </c>
      <c r="O519" s="37">
        <v>328138</v>
      </c>
    </row>
    <row r="520" spans="1:15" s="34" customFormat="1" ht="12.75" outlineLevel="1">
      <c r="A520" s="39" t="s">
        <v>121</v>
      </c>
      <c r="B520" s="36"/>
      <c r="C520" s="36"/>
      <c r="D520" s="37">
        <f>SUBTOTAL(9,D508:D519)</f>
        <v>26235</v>
      </c>
      <c r="E520" s="37">
        <f>SUBTOTAL(9,E508:E519)</f>
        <v>10896374</v>
      </c>
      <c r="F520" s="37">
        <f>SUBTOTAL(9,F508:F519)</f>
        <v>14406</v>
      </c>
      <c r="G520" s="37">
        <f>SUBTOTAL(9,G508:G519)</f>
        <v>6456589</v>
      </c>
      <c r="H520" s="37">
        <f>SUBTOTAL(9,H508:H519)</f>
        <v>11829</v>
      </c>
      <c r="I520" s="37">
        <f>SUBTOTAL(9,I508:I519)</f>
        <v>4439785</v>
      </c>
      <c r="J520" s="37">
        <f>SUBTOTAL(9,J508:J519)</f>
        <v>56229</v>
      </c>
      <c r="K520" s="37">
        <f>SUBTOTAL(9,K508:K519)</f>
        <v>5549713</v>
      </c>
      <c r="L520" s="37">
        <f>SUBTOTAL(9,L508:L519)</f>
        <v>38475</v>
      </c>
      <c r="M520" s="37">
        <f>SUBTOTAL(9,M508:M519)</f>
        <v>3790952</v>
      </c>
      <c r="N520" s="37">
        <f>SUBTOTAL(9,N508:N519)</f>
        <v>17754</v>
      </c>
      <c r="O520" s="37">
        <f>SUBTOTAL(9,O508:O519)</f>
        <v>1758761</v>
      </c>
    </row>
    <row r="521" spans="1:15" s="34" customFormat="1" ht="12.75" outlineLevel="2">
      <c r="A521" s="34" t="s">
        <v>122</v>
      </c>
      <c r="B521" s="34" t="s">
        <v>32</v>
      </c>
      <c r="C521" s="34" t="s">
        <v>33</v>
      </c>
      <c r="D521" s="35">
        <f aca="true" t="shared" si="116" ref="D521:D530">+F521++H521</f>
        <v>775</v>
      </c>
      <c r="E521" s="35">
        <f aca="true" t="shared" si="117" ref="E521:E530">+G521+I521</f>
        <v>296803</v>
      </c>
      <c r="F521" s="35">
        <v>333</v>
      </c>
      <c r="G521" s="35">
        <v>143184</v>
      </c>
      <c r="H521" s="35">
        <v>442</v>
      </c>
      <c r="I521" s="35">
        <v>153619</v>
      </c>
      <c r="J521" s="35">
        <f aca="true" t="shared" si="118" ref="J521:K530">+L521+N521</f>
        <v>0</v>
      </c>
      <c r="K521" s="35">
        <f t="shared" si="118"/>
        <v>0</v>
      </c>
      <c r="L521" s="35">
        <v>0</v>
      </c>
      <c r="M521" s="35">
        <v>0</v>
      </c>
      <c r="N521" s="35">
        <v>0</v>
      </c>
      <c r="O521" s="35">
        <v>0</v>
      </c>
    </row>
    <row r="522" spans="1:15" s="34" customFormat="1" ht="12.75" outlineLevel="2">
      <c r="A522" s="36" t="s">
        <v>122</v>
      </c>
      <c r="B522" s="36" t="s">
        <v>34</v>
      </c>
      <c r="C522" s="36" t="s">
        <v>33</v>
      </c>
      <c r="D522" s="37">
        <f t="shared" si="116"/>
        <v>758</v>
      </c>
      <c r="E522" s="37">
        <f t="shared" si="117"/>
        <v>283418</v>
      </c>
      <c r="F522" s="37">
        <v>295</v>
      </c>
      <c r="G522" s="37">
        <v>123046</v>
      </c>
      <c r="H522" s="37">
        <v>463</v>
      </c>
      <c r="I522" s="37">
        <v>160372</v>
      </c>
      <c r="J522" s="37">
        <f t="shared" si="118"/>
        <v>0</v>
      </c>
      <c r="K522" s="37">
        <f t="shared" si="118"/>
        <v>0</v>
      </c>
      <c r="L522" s="37">
        <v>0</v>
      </c>
      <c r="M522" s="37">
        <v>0</v>
      </c>
      <c r="N522" s="37">
        <v>0</v>
      </c>
      <c r="O522" s="37">
        <v>0</v>
      </c>
    </row>
    <row r="523" spans="1:15" s="34" customFormat="1" ht="12.75" outlineLevel="2">
      <c r="A523" s="34" t="s">
        <v>122</v>
      </c>
      <c r="B523" s="34" t="s">
        <v>35</v>
      </c>
      <c r="C523" s="34" t="s">
        <v>33</v>
      </c>
      <c r="D523" s="35">
        <f t="shared" si="116"/>
        <v>737</v>
      </c>
      <c r="E523" s="35">
        <f t="shared" si="117"/>
        <v>291937</v>
      </c>
      <c r="F523" s="35">
        <v>369</v>
      </c>
      <c r="G523" s="35">
        <v>161972</v>
      </c>
      <c r="H523" s="35">
        <v>368</v>
      </c>
      <c r="I523" s="35">
        <v>129965</v>
      </c>
      <c r="J523" s="35">
        <f t="shared" si="118"/>
        <v>0</v>
      </c>
      <c r="K523" s="35">
        <f t="shared" si="118"/>
        <v>0</v>
      </c>
      <c r="L523" s="35">
        <v>0</v>
      </c>
      <c r="M523" s="35">
        <v>0</v>
      </c>
      <c r="N523" s="35">
        <v>0</v>
      </c>
      <c r="O523" s="35">
        <v>0</v>
      </c>
    </row>
    <row r="524" spans="1:15" s="34" customFormat="1" ht="12.75" outlineLevel="2">
      <c r="A524" s="36" t="s">
        <v>122</v>
      </c>
      <c r="B524" s="36" t="s">
        <v>36</v>
      </c>
      <c r="C524" s="36" t="s">
        <v>33</v>
      </c>
      <c r="D524" s="37">
        <f t="shared" si="116"/>
        <v>738</v>
      </c>
      <c r="E524" s="37">
        <f t="shared" si="117"/>
        <v>285389</v>
      </c>
      <c r="F524" s="37">
        <v>345</v>
      </c>
      <c r="G524" s="37">
        <v>144288</v>
      </c>
      <c r="H524" s="37">
        <v>393</v>
      </c>
      <c r="I524" s="37">
        <v>141101</v>
      </c>
      <c r="J524" s="37">
        <f t="shared" si="118"/>
        <v>0</v>
      </c>
      <c r="K524" s="37">
        <f t="shared" si="118"/>
        <v>0</v>
      </c>
      <c r="L524" s="37">
        <v>0</v>
      </c>
      <c r="M524" s="37">
        <v>0</v>
      </c>
      <c r="N524" s="37">
        <v>0</v>
      </c>
      <c r="O524" s="37">
        <v>0</v>
      </c>
    </row>
    <row r="525" spans="1:15" s="34" customFormat="1" ht="12.75" outlineLevel="2">
      <c r="A525" s="34" t="s">
        <v>122</v>
      </c>
      <c r="B525" s="34" t="s">
        <v>37</v>
      </c>
      <c r="C525" s="34" t="s">
        <v>33</v>
      </c>
      <c r="D525" s="35">
        <f t="shared" si="116"/>
        <v>836</v>
      </c>
      <c r="E525" s="35">
        <f t="shared" si="117"/>
        <v>317303</v>
      </c>
      <c r="F525" s="35">
        <v>373</v>
      </c>
      <c r="G525" s="35">
        <v>157559</v>
      </c>
      <c r="H525" s="35">
        <v>463</v>
      </c>
      <c r="I525" s="35">
        <v>159744</v>
      </c>
      <c r="J525" s="35">
        <f t="shared" si="118"/>
        <v>0</v>
      </c>
      <c r="K525" s="35">
        <f t="shared" si="118"/>
        <v>0</v>
      </c>
      <c r="L525" s="35">
        <v>0</v>
      </c>
      <c r="M525" s="35">
        <v>0</v>
      </c>
      <c r="N525" s="35">
        <v>0</v>
      </c>
      <c r="O525" s="35">
        <v>0</v>
      </c>
    </row>
    <row r="526" spans="1:15" s="34" customFormat="1" ht="12.75" outlineLevel="2">
      <c r="A526" s="36" t="s">
        <v>122</v>
      </c>
      <c r="B526" s="36" t="s">
        <v>38</v>
      </c>
      <c r="C526" s="36" t="s">
        <v>33</v>
      </c>
      <c r="D526" s="37">
        <f t="shared" si="116"/>
        <v>824</v>
      </c>
      <c r="E526" s="37">
        <f t="shared" si="117"/>
        <v>305968</v>
      </c>
      <c r="F526" s="37">
        <v>315</v>
      </c>
      <c r="G526" s="37">
        <v>130410</v>
      </c>
      <c r="H526" s="37">
        <v>509</v>
      </c>
      <c r="I526" s="37">
        <v>175558</v>
      </c>
      <c r="J526" s="37">
        <f t="shared" si="118"/>
        <v>0</v>
      </c>
      <c r="K526" s="37">
        <f t="shared" si="118"/>
        <v>0</v>
      </c>
      <c r="L526" s="37">
        <v>0</v>
      </c>
      <c r="M526" s="37">
        <v>0</v>
      </c>
      <c r="N526" s="37">
        <v>0</v>
      </c>
      <c r="O526" s="37">
        <v>0</v>
      </c>
    </row>
    <row r="527" spans="1:15" s="34" customFormat="1" ht="12.75" outlineLevel="2">
      <c r="A527" s="34" t="s">
        <v>122</v>
      </c>
      <c r="B527" s="34" t="s">
        <v>39</v>
      </c>
      <c r="C527" s="34" t="s">
        <v>33</v>
      </c>
      <c r="D527" s="35">
        <f t="shared" si="116"/>
        <v>799</v>
      </c>
      <c r="E527" s="35">
        <f t="shared" si="117"/>
        <v>302227</v>
      </c>
      <c r="F527" s="35">
        <v>319</v>
      </c>
      <c r="G527" s="35">
        <v>133101</v>
      </c>
      <c r="H527" s="35">
        <v>480</v>
      </c>
      <c r="I527" s="35">
        <v>169126</v>
      </c>
      <c r="J527" s="35">
        <f t="shared" si="118"/>
        <v>0</v>
      </c>
      <c r="K527" s="35">
        <f t="shared" si="118"/>
        <v>0</v>
      </c>
      <c r="L527" s="35">
        <v>0</v>
      </c>
      <c r="M527" s="35">
        <v>0</v>
      </c>
      <c r="N527" s="35">
        <v>0</v>
      </c>
      <c r="O527" s="35">
        <v>0</v>
      </c>
    </row>
    <row r="528" spans="1:15" s="34" customFormat="1" ht="12.75" outlineLevel="2">
      <c r="A528" s="36" t="s">
        <v>122</v>
      </c>
      <c r="B528" s="36" t="s">
        <v>40</v>
      </c>
      <c r="C528" s="36" t="s">
        <v>33</v>
      </c>
      <c r="D528" s="37">
        <f t="shared" si="116"/>
        <v>849</v>
      </c>
      <c r="E528" s="37">
        <f t="shared" si="117"/>
        <v>322918</v>
      </c>
      <c r="F528" s="37">
        <v>320</v>
      </c>
      <c r="G528" s="37">
        <v>135683</v>
      </c>
      <c r="H528" s="37">
        <v>529</v>
      </c>
      <c r="I528" s="37">
        <v>187235</v>
      </c>
      <c r="J528" s="37">
        <f t="shared" si="118"/>
        <v>0</v>
      </c>
      <c r="K528" s="37">
        <f t="shared" si="118"/>
        <v>0</v>
      </c>
      <c r="L528" s="37">
        <v>0</v>
      </c>
      <c r="M528" s="37">
        <v>0</v>
      </c>
      <c r="N528" s="37">
        <v>0</v>
      </c>
      <c r="O528" s="37">
        <v>0</v>
      </c>
    </row>
    <row r="529" spans="1:15" s="34" customFormat="1" ht="12.75" outlineLevel="2">
      <c r="A529" s="34" t="s">
        <v>122</v>
      </c>
      <c r="B529" s="34" t="s">
        <v>41</v>
      </c>
      <c r="C529" s="34" t="s">
        <v>33</v>
      </c>
      <c r="D529" s="35">
        <f t="shared" si="116"/>
        <v>711</v>
      </c>
      <c r="E529" s="35">
        <f t="shared" si="117"/>
        <v>267718</v>
      </c>
      <c r="F529" s="35">
        <v>297</v>
      </c>
      <c r="G529" s="35">
        <v>119604</v>
      </c>
      <c r="H529" s="35">
        <v>414</v>
      </c>
      <c r="I529" s="35">
        <v>148114</v>
      </c>
      <c r="J529" s="35">
        <f t="shared" si="118"/>
        <v>0</v>
      </c>
      <c r="K529" s="35">
        <f t="shared" si="118"/>
        <v>0</v>
      </c>
      <c r="L529" s="35">
        <v>0</v>
      </c>
      <c r="M529" s="35">
        <v>0</v>
      </c>
      <c r="N529" s="35">
        <v>0</v>
      </c>
      <c r="O529" s="35">
        <v>0</v>
      </c>
    </row>
    <row r="530" spans="1:15" s="34" customFormat="1" ht="12.75" outlineLevel="2">
      <c r="A530" s="36" t="s">
        <v>122</v>
      </c>
      <c r="B530" s="36" t="s">
        <v>42</v>
      </c>
      <c r="C530" s="36" t="s">
        <v>33</v>
      </c>
      <c r="D530" s="37">
        <f t="shared" si="116"/>
        <v>890</v>
      </c>
      <c r="E530" s="37">
        <f t="shared" si="117"/>
        <v>330672</v>
      </c>
      <c r="F530" s="37">
        <v>302</v>
      </c>
      <c r="G530" s="37">
        <v>121029</v>
      </c>
      <c r="H530" s="37">
        <v>588</v>
      </c>
      <c r="I530" s="37">
        <v>209643</v>
      </c>
      <c r="J530" s="37">
        <f t="shared" si="118"/>
        <v>0</v>
      </c>
      <c r="K530" s="37">
        <f t="shared" si="118"/>
        <v>0</v>
      </c>
      <c r="L530" s="37">
        <v>0</v>
      </c>
      <c r="M530" s="37">
        <v>0</v>
      </c>
      <c r="N530" s="37">
        <v>0</v>
      </c>
      <c r="O530" s="37">
        <v>0</v>
      </c>
    </row>
    <row r="531" spans="1:15" s="34" customFormat="1" ht="12.75" outlineLevel="2">
      <c r="A531" s="34" t="s">
        <v>122</v>
      </c>
      <c r="B531" s="34" t="s">
        <v>43</v>
      </c>
      <c r="C531" s="34" t="s">
        <v>33</v>
      </c>
      <c r="D531" s="35">
        <v>865</v>
      </c>
      <c r="E531" s="35">
        <v>317921</v>
      </c>
      <c r="F531" s="35">
        <v>283</v>
      </c>
      <c r="G531" s="35">
        <v>113865</v>
      </c>
      <c r="H531" s="35">
        <v>582</v>
      </c>
      <c r="I531" s="35">
        <v>204056</v>
      </c>
      <c r="J531" s="35">
        <v>0</v>
      </c>
      <c r="K531" s="35">
        <v>0</v>
      </c>
      <c r="L531" s="35">
        <v>0</v>
      </c>
      <c r="M531" s="35">
        <v>0</v>
      </c>
      <c r="N531" s="35">
        <v>0</v>
      </c>
      <c r="O531" s="35">
        <v>0</v>
      </c>
    </row>
    <row r="532" spans="1:15" s="34" customFormat="1" ht="12.75" outlineLevel="2">
      <c r="A532" s="36" t="s">
        <v>122</v>
      </c>
      <c r="B532" s="36" t="s">
        <v>44</v>
      </c>
      <c r="C532" s="36" t="s">
        <v>33</v>
      </c>
      <c r="D532" s="37">
        <v>810</v>
      </c>
      <c r="E532" s="37">
        <v>298826</v>
      </c>
      <c r="F532" s="37">
        <v>264</v>
      </c>
      <c r="G532" s="37">
        <v>106240</v>
      </c>
      <c r="H532" s="37">
        <v>546</v>
      </c>
      <c r="I532" s="37">
        <v>192586</v>
      </c>
      <c r="J532" s="37">
        <v>0</v>
      </c>
      <c r="K532" s="37">
        <v>0</v>
      </c>
      <c r="L532" s="37"/>
      <c r="M532" s="37"/>
      <c r="N532" s="37"/>
      <c r="O532" s="37"/>
    </row>
    <row r="533" spans="1:15" s="34" customFormat="1" ht="12.75" outlineLevel="1">
      <c r="A533" s="39" t="s">
        <v>123</v>
      </c>
      <c r="B533" s="36"/>
      <c r="C533" s="36"/>
      <c r="D533" s="37">
        <f>SUBTOTAL(9,D521:D532)</f>
        <v>9592</v>
      </c>
      <c r="E533" s="37">
        <f>SUBTOTAL(9,E521:E532)</f>
        <v>3621100</v>
      </c>
      <c r="F533" s="37">
        <f>SUBTOTAL(9,F521:F532)</f>
        <v>3815</v>
      </c>
      <c r="G533" s="37">
        <f>SUBTOTAL(9,G521:G532)</f>
        <v>1589981</v>
      </c>
      <c r="H533" s="37">
        <f>SUBTOTAL(9,H521:H532)</f>
        <v>5777</v>
      </c>
      <c r="I533" s="37">
        <f>SUBTOTAL(9,I521:I532)</f>
        <v>2031119</v>
      </c>
      <c r="J533" s="37">
        <f>SUBTOTAL(9,J521:J532)</f>
        <v>0</v>
      </c>
      <c r="K533" s="37">
        <f>SUBTOTAL(9,K521:K532)</f>
        <v>0</v>
      </c>
      <c r="L533" s="37">
        <f>SUBTOTAL(9,L521:L532)</f>
        <v>0</v>
      </c>
      <c r="M533" s="37">
        <f>SUBTOTAL(9,M521:M532)</f>
        <v>0</v>
      </c>
      <c r="N533" s="37">
        <f>SUBTOTAL(9,N521:N532)</f>
        <v>0</v>
      </c>
      <c r="O533" s="37">
        <f>SUBTOTAL(9,O521:O532)</f>
        <v>0</v>
      </c>
    </row>
    <row r="534" spans="1:15" s="34" customFormat="1" ht="12.75" outlineLevel="2">
      <c r="A534" s="34" t="s">
        <v>124</v>
      </c>
      <c r="B534" s="34" t="s">
        <v>32</v>
      </c>
      <c r="C534" s="34" t="s">
        <v>33</v>
      </c>
      <c r="D534" s="35">
        <f aca="true" t="shared" si="119" ref="D534:D543">+F534++H534</f>
        <v>1199</v>
      </c>
      <c r="E534" s="35">
        <f aca="true" t="shared" si="120" ref="E534:E543">+G534+I534</f>
        <v>511986</v>
      </c>
      <c r="F534" s="35">
        <v>604</v>
      </c>
      <c r="G534" s="35">
        <v>299761</v>
      </c>
      <c r="H534" s="35">
        <v>595</v>
      </c>
      <c r="I534" s="35">
        <v>212225</v>
      </c>
      <c r="J534" s="35">
        <f aca="true" t="shared" si="121" ref="J534:K543">+L534+N534</f>
        <v>316</v>
      </c>
      <c r="K534" s="35">
        <f t="shared" si="121"/>
        <v>31912</v>
      </c>
      <c r="L534" s="35">
        <v>157</v>
      </c>
      <c r="M534" s="35">
        <v>15225</v>
      </c>
      <c r="N534" s="35">
        <v>159</v>
      </c>
      <c r="O534" s="35">
        <v>16687</v>
      </c>
    </row>
    <row r="535" spans="1:15" s="34" customFormat="1" ht="12.75" outlineLevel="2">
      <c r="A535" s="36" t="s">
        <v>124</v>
      </c>
      <c r="B535" s="36" t="s">
        <v>34</v>
      </c>
      <c r="C535" s="36" t="s">
        <v>33</v>
      </c>
      <c r="D535" s="37">
        <f t="shared" si="119"/>
        <v>1129</v>
      </c>
      <c r="E535" s="37">
        <f t="shared" si="120"/>
        <v>477550</v>
      </c>
      <c r="F535" s="37">
        <v>499</v>
      </c>
      <c r="G535" s="37">
        <v>224550</v>
      </c>
      <c r="H535" s="37">
        <v>630</v>
      </c>
      <c r="I535" s="37">
        <v>253000</v>
      </c>
      <c r="J535" s="37">
        <f t="shared" si="121"/>
        <v>286</v>
      </c>
      <c r="K535" s="37">
        <f t="shared" si="121"/>
        <v>27553</v>
      </c>
      <c r="L535" s="37">
        <v>159</v>
      </c>
      <c r="M535" s="37">
        <v>17376</v>
      </c>
      <c r="N535" s="37">
        <v>127</v>
      </c>
      <c r="O535" s="37">
        <v>10177</v>
      </c>
    </row>
    <row r="536" spans="1:15" s="34" customFormat="1" ht="12.75" outlineLevel="2">
      <c r="A536" s="34" t="s">
        <v>124</v>
      </c>
      <c r="B536" s="34" t="s">
        <v>35</v>
      </c>
      <c r="C536" s="34" t="s">
        <v>33</v>
      </c>
      <c r="D536" s="35">
        <f t="shared" si="119"/>
        <v>992</v>
      </c>
      <c r="E536" s="35">
        <f t="shared" si="120"/>
        <v>392952</v>
      </c>
      <c r="F536" s="35">
        <v>394</v>
      </c>
      <c r="G536" s="35">
        <v>159127</v>
      </c>
      <c r="H536" s="35">
        <v>598</v>
      </c>
      <c r="I536" s="35">
        <v>233825</v>
      </c>
      <c r="J536" s="35">
        <f t="shared" si="121"/>
        <v>295</v>
      </c>
      <c r="K536" s="35">
        <f t="shared" si="121"/>
        <v>19900</v>
      </c>
      <c r="L536" s="35">
        <v>151</v>
      </c>
      <c r="M536" s="35">
        <v>11325</v>
      </c>
      <c r="N536" s="35">
        <v>144</v>
      </c>
      <c r="O536" s="35">
        <v>8575</v>
      </c>
    </row>
    <row r="537" spans="1:15" s="34" customFormat="1" ht="12.75" outlineLevel="2">
      <c r="A537" s="36" t="s">
        <v>124</v>
      </c>
      <c r="B537" s="36" t="s">
        <v>36</v>
      </c>
      <c r="C537" s="36" t="s">
        <v>33</v>
      </c>
      <c r="D537" s="37">
        <f t="shared" si="119"/>
        <v>1016</v>
      </c>
      <c r="E537" s="37">
        <f t="shared" si="120"/>
        <v>396840</v>
      </c>
      <c r="F537" s="37">
        <v>407</v>
      </c>
      <c r="G537" s="37">
        <v>163015</v>
      </c>
      <c r="H537" s="37">
        <v>609</v>
      </c>
      <c r="I537" s="37">
        <v>233825</v>
      </c>
      <c r="J537" s="37">
        <f t="shared" si="121"/>
        <v>323</v>
      </c>
      <c r="K537" s="37">
        <f t="shared" si="121"/>
        <v>19948</v>
      </c>
      <c r="L537" s="37">
        <v>161</v>
      </c>
      <c r="M537" s="37">
        <v>11698</v>
      </c>
      <c r="N537" s="37">
        <v>162</v>
      </c>
      <c r="O537" s="37">
        <v>8250</v>
      </c>
    </row>
    <row r="538" spans="1:15" s="34" customFormat="1" ht="12.75" outlineLevel="2">
      <c r="A538" s="34" t="s">
        <v>124</v>
      </c>
      <c r="B538" s="34" t="s">
        <v>37</v>
      </c>
      <c r="C538" s="34" t="s">
        <v>33</v>
      </c>
      <c r="D538" s="35">
        <f t="shared" si="119"/>
        <v>1147</v>
      </c>
      <c r="E538" s="35">
        <f t="shared" si="120"/>
        <v>480800</v>
      </c>
      <c r="F538" s="35">
        <v>440</v>
      </c>
      <c r="G538" s="35">
        <v>198000</v>
      </c>
      <c r="H538" s="35">
        <v>707</v>
      </c>
      <c r="I538" s="35">
        <v>282800</v>
      </c>
      <c r="J538" s="35">
        <f t="shared" si="121"/>
        <v>345</v>
      </c>
      <c r="K538" s="35">
        <f t="shared" si="121"/>
        <v>23700</v>
      </c>
      <c r="L538" s="35">
        <v>171</v>
      </c>
      <c r="M538" s="35">
        <v>12825</v>
      </c>
      <c r="N538" s="35">
        <v>174</v>
      </c>
      <c r="O538" s="35">
        <v>10875</v>
      </c>
    </row>
    <row r="539" spans="1:15" s="34" customFormat="1" ht="12.75" outlineLevel="2">
      <c r="A539" s="36" t="s">
        <v>124</v>
      </c>
      <c r="B539" s="36" t="s">
        <v>38</v>
      </c>
      <c r="C539" s="36" t="s">
        <v>33</v>
      </c>
      <c r="D539" s="37">
        <f t="shared" si="119"/>
        <v>1020</v>
      </c>
      <c r="E539" s="37">
        <f t="shared" si="120"/>
        <v>413250</v>
      </c>
      <c r="F539" s="37">
        <v>405</v>
      </c>
      <c r="G539" s="37">
        <v>161550</v>
      </c>
      <c r="H539" s="37">
        <v>615</v>
      </c>
      <c r="I539" s="37">
        <v>251700</v>
      </c>
      <c r="J539" s="37">
        <f t="shared" si="121"/>
        <v>349</v>
      </c>
      <c r="K539" s="37">
        <f t="shared" si="121"/>
        <v>29062</v>
      </c>
      <c r="L539" s="37">
        <v>213</v>
      </c>
      <c r="M539" s="37">
        <v>18750</v>
      </c>
      <c r="N539" s="37">
        <v>136</v>
      </c>
      <c r="O539" s="37">
        <v>10312</v>
      </c>
    </row>
    <row r="540" spans="1:15" s="34" customFormat="1" ht="12.75" outlineLevel="2">
      <c r="A540" s="34" t="s">
        <v>124</v>
      </c>
      <c r="B540" s="34" t="s">
        <v>39</v>
      </c>
      <c r="C540" s="34" t="s">
        <v>33</v>
      </c>
      <c r="D540" s="35">
        <f t="shared" si="119"/>
        <v>1089</v>
      </c>
      <c r="E540" s="35">
        <f t="shared" si="120"/>
        <v>459250</v>
      </c>
      <c r="F540" s="35">
        <v>473</v>
      </c>
      <c r="G540" s="35">
        <v>212850</v>
      </c>
      <c r="H540" s="35">
        <v>616</v>
      </c>
      <c r="I540" s="35">
        <v>246400</v>
      </c>
      <c r="J540" s="35">
        <f t="shared" si="121"/>
        <v>330</v>
      </c>
      <c r="K540" s="35">
        <f t="shared" si="121"/>
        <v>21560</v>
      </c>
      <c r="L540" s="35">
        <v>176</v>
      </c>
      <c r="M540" s="35">
        <v>12320</v>
      </c>
      <c r="N540" s="35">
        <v>154</v>
      </c>
      <c r="O540" s="35">
        <v>9240</v>
      </c>
    </row>
    <row r="541" spans="1:15" s="34" customFormat="1" ht="12.75" outlineLevel="2">
      <c r="A541" s="36" t="s">
        <v>124</v>
      </c>
      <c r="B541" s="36" t="s">
        <v>40</v>
      </c>
      <c r="C541" s="36" t="s">
        <v>33</v>
      </c>
      <c r="D541" s="37">
        <f t="shared" si="119"/>
        <v>1174</v>
      </c>
      <c r="E541" s="37">
        <f t="shared" si="120"/>
        <v>493500</v>
      </c>
      <c r="F541" s="37">
        <v>478</v>
      </c>
      <c r="G541" s="37">
        <v>215100</v>
      </c>
      <c r="H541" s="37">
        <v>696</v>
      </c>
      <c r="I541" s="37">
        <v>278400</v>
      </c>
      <c r="J541" s="37">
        <f t="shared" si="121"/>
        <v>256</v>
      </c>
      <c r="K541" s="37">
        <f t="shared" si="121"/>
        <v>16780</v>
      </c>
      <c r="L541" s="37">
        <v>142</v>
      </c>
      <c r="M541" s="37">
        <v>9940</v>
      </c>
      <c r="N541" s="37">
        <v>114</v>
      </c>
      <c r="O541" s="37">
        <v>6840</v>
      </c>
    </row>
    <row r="542" spans="1:15" s="34" customFormat="1" ht="12.75" outlineLevel="2">
      <c r="A542" s="34" t="s">
        <v>124</v>
      </c>
      <c r="B542" s="34" t="s">
        <v>41</v>
      </c>
      <c r="C542" s="34" t="s">
        <v>33</v>
      </c>
      <c r="D542" s="35">
        <f t="shared" si="119"/>
        <v>1104</v>
      </c>
      <c r="E542" s="35">
        <f t="shared" si="120"/>
        <v>464700</v>
      </c>
      <c r="F542" s="35">
        <v>462</v>
      </c>
      <c r="G542" s="35">
        <v>207900</v>
      </c>
      <c r="H542" s="35">
        <v>642</v>
      </c>
      <c r="I542" s="35">
        <v>256800</v>
      </c>
      <c r="J542" s="35">
        <f t="shared" si="121"/>
        <v>279</v>
      </c>
      <c r="K542" s="35">
        <f t="shared" si="121"/>
        <v>19562</v>
      </c>
      <c r="L542" s="35">
        <v>170</v>
      </c>
      <c r="M542" s="35">
        <v>12750</v>
      </c>
      <c r="N542" s="35">
        <v>109</v>
      </c>
      <c r="O542" s="35">
        <v>6812</v>
      </c>
    </row>
    <row r="543" spans="1:15" s="34" customFormat="1" ht="12.75" outlineLevel="2">
      <c r="A543" s="36" t="s">
        <v>124</v>
      </c>
      <c r="B543" s="36" t="s">
        <v>42</v>
      </c>
      <c r="C543" s="36" t="s">
        <v>33</v>
      </c>
      <c r="D543" s="37">
        <f t="shared" si="119"/>
        <v>1397</v>
      </c>
      <c r="E543" s="37">
        <f t="shared" si="120"/>
        <v>591750</v>
      </c>
      <c r="F543" s="37">
        <v>659</v>
      </c>
      <c r="G543" s="37">
        <v>296550</v>
      </c>
      <c r="H543" s="37">
        <v>738</v>
      </c>
      <c r="I543" s="37">
        <v>295200</v>
      </c>
      <c r="J543" s="37">
        <f t="shared" si="121"/>
        <v>321</v>
      </c>
      <c r="K543" s="37">
        <f t="shared" si="121"/>
        <v>22475</v>
      </c>
      <c r="L543" s="37">
        <v>193</v>
      </c>
      <c r="M543" s="37">
        <v>14475</v>
      </c>
      <c r="N543" s="37">
        <v>128</v>
      </c>
      <c r="O543" s="37">
        <v>8000</v>
      </c>
    </row>
    <row r="544" spans="1:15" s="34" customFormat="1" ht="12.75" outlineLevel="2">
      <c r="A544" s="34" t="s">
        <v>124</v>
      </c>
      <c r="B544" s="34" t="s">
        <v>43</v>
      </c>
      <c r="C544" s="34" t="s">
        <v>33</v>
      </c>
      <c r="D544" s="35">
        <v>1222</v>
      </c>
      <c r="E544" s="35">
        <v>515900</v>
      </c>
      <c r="F544" s="35">
        <v>542</v>
      </c>
      <c r="G544" s="35">
        <v>243900</v>
      </c>
      <c r="H544" s="35">
        <v>680</v>
      </c>
      <c r="I544" s="35">
        <v>272000</v>
      </c>
      <c r="J544" s="35">
        <v>321</v>
      </c>
      <c r="K544" s="35">
        <v>21162</v>
      </c>
      <c r="L544" s="35">
        <v>188</v>
      </c>
      <c r="M544" s="35">
        <v>14100</v>
      </c>
      <c r="N544" s="35">
        <v>133</v>
      </c>
      <c r="O544" s="35">
        <v>7062</v>
      </c>
    </row>
    <row r="545" spans="1:15" s="34" customFormat="1" ht="12.75" outlineLevel="2">
      <c r="A545" s="36" t="s">
        <v>124</v>
      </c>
      <c r="B545" s="36" t="s">
        <v>44</v>
      </c>
      <c r="C545" s="36" t="s">
        <v>33</v>
      </c>
      <c r="D545" s="37">
        <v>1196</v>
      </c>
      <c r="E545" s="37">
        <v>507250</v>
      </c>
      <c r="F545" s="37">
        <v>577</v>
      </c>
      <c r="G545" s="37">
        <v>259650</v>
      </c>
      <c r="H545" s="37">
        <v>619</v>
      </c>
      <c r="I545" s="37">
        <v>247600</v>
      </c>
      <c r="J545" s="37">
        <v>440</v>
      </c>
      <c r="K545" s="37">
        <v>30975</v>
      </c>
      <c r="L545" s="37">
        <v>278</v>
      </c>
      <c r="M545" s="37">
        <v>20850</v>
      </c>
      <c r="N545" s="37">
        <v>162</v>
      </c>
      <c r="O545" s="37">
        <v>10125</v>
      </c>
    </row>
    <row r="546" spans="1:15" s="34" customFormat="1" ht="12.75" outlineLevel="1">
      <c r="A546" s="39" t="s">
        <v>125</v>
      </c>
      <c r="B546" s="36"/>
      <c r="C546" s="36"/>
      <c r="D546" s="37">
        <f>SUBTOTAL(9,D534:D545)</f>
        <v>13685</v>
      </c>
      <c r="E546" s="37">
        <f>SUBTOTAL(9,E534:E545)</f>
        <v>5705728</v>
      </c>
      <c r="F546" s="37">
        <f>SUBTOTAL(9,F534:F545)</f>
        <v>5940</v>
      </c>
      <c r="G546" s="37">
        <f>SUBTOTAL(9,G534:G545)</f>
        <v>2641953</v>
      </c>
      <c r="H546" s="37">
        <f>SUBTOTAL(9,H534:H545)</f>
        <v>7745</v>
      </c>
      <c r="I546" s="37">
        <f>SUBTOTAL(9,I534:I545)</f>
        <v>3063775</v>
      </c>
      <c r="J546" s="37">
        <f>SUBTOTAL(9,J534:J545)</f>
        <v>3861</v>
      </c>
      <c r="K546" s="37">
        <f>SUBTOTAL(9,K534:K545)</f>
        <v>284589</v>
      </c>
      <c r="L546" s="37">
        <f>SUBTOTAL(9,L534:L545)</f>
        <v>2159</v>
      </c>
      <c r="M546" s="37">
        <f>SUBTOTAL(9,M534:M545)</f>
        <v>171634</v>
      </c>
      <c r="N546" s="37">
        <f>SUBTOTAL(9,N534:N545)</f>
        <v>1702</v>
      </c>
      <c r="O546" s="37">
        <f>SUBTOTAL(9,O534:O545)</f>
        <v>112955</v>
      </c>
    </row>
    <row r="547" spans="1:15" s="34" customFormat="1" ht="12.75" outlineLevel="2">
      <c r="A547" s="34" t="s">
        <v>126</v>
      </c>
      <c r="B547" s="34" t="s">
        <v>32</v>
      </c>
      <c r="C547" s="34" t="s">
        <v>33</v>
      </c>
      <c r="D547" s="35">
        <f aca="true" t="shared" si="122" ref="D547:D556">+F547++H547</f>
        <v>2214</v>
      </c>
      <c r="E547" s="35">
        <f aca="true" t="shared" si="123" ref="E547:E556">+G547+I547</f>
        <v>855491</v>
      </c>
      <c r="F547" s="35">
        <v>1771</v>
      </c>
      <c r="G547" s="35">
        <v>681835</v>
      </c>
      <c r="H547" s="35">
        <v>443</v>
      </c>
      <c r="I547" s="35">
        <v>173656</v>
      </c>
      <c r="J547" s="35">
        <f aca="true" t="shared" si="124" ref="J547:K556">+L547+N547</f>
        <v>250</v>
      </c>
      <c r="K547" s="35">
        <f t="shared" si="124"/>
        <v>23450</v>
      </c>
      <c r="L547" s="35">
        <v>150</v>
      </c>
      <c r="M547" s="35">
        <v>14250</v>
      </c>
      <c r="N547" s="35">
        <v>100</v>
      </c>
      <c r="O547" s="35">
        <v>9200</v>
      </c>
    </row>
    <row r="548" spans="1:15" s="34" customFormat="1" ht="12.75" outlineLevel="2">
      <c r="A548" s="36" t="s">
        <v>126</v>
      </c>
      <c r="B548" s="36" t="s">
        <v>34</v>
      </c>
      <c r="C548" s="36" t="s">
        <v>33</v>
      </c>
      <c r="D548" s="37">
        <f t="shared" si="122"/>
        <v>2039</v>
      </c>
      <c r="E548" s="37">
        <f t="shared" si="123"/>
        <v>787871</v>
      </c>
      <c r="F548" s="37">
        <v>1631</v>
      </c>
      <c r="G548" s="37">
        <v>627935</v>
      </c>
      <c r="H548" s="37">
        <v>408</v>
      </c>
      <c r="I548" s="37">
        <v>159936</v>
      </c>
      <c r="J548" s="37">
        <f t="shared" si="124"/>
        <v>256</v>
      </c>
      <c r="K548" s="37">
        <f t="shared" si="124"/>
        <v>23999</v>
      </c>
      <c r="L548" s="37">
        <v>149</v>
      </c>
      <c r="M548" s="37">
        <v>14155</v>
      </c>
      <c r="N548" s="37">
        <v>107</v>
      </c>
      <c r="O548" s="37">
        <v>9844</v>
      </c>
    </row>
    <row r="549" spans="1:15" s="34" customFormat="1" ht="12.75" outlineLevel="2">
      <c r="A549" s="34" t="s">
        <v>126</v>
      </c>
      <c r="B549" s="34" t="s">
        <v>35</v>
      </c>
      <c r="C549" s="34" t="s">
        <v>33</v>
      </c>
      <c r="D549" s="35">
        <f t="shared" si="122"/>
        <v>1983</v>
      </c>
      <c r="E549" s="35">
        <f t="shared" si="123"/>
        <v>766234</v>
      </c>
      <c r="F549" s="35">
        <v>1586</v>
      </c>
      <c r="G549" s="35">
        <v>610610</v>
      </c>
      <c r="H549" s="35">
        <v>397</v>
      </c>
      <c r="I549" s="35">
        <v>155624</v>
      </c>
      <c r="J549" s="35">
        <f t="shared" si="124"/>
        <v>307</v>
      </c>
      <c r="K549" s="35">
        <f t="shared" si="124"/>
        <v>28799</v>
      </c>
      <c r="L549" s="35">
        <v>185</v>
      </c>
      <c r="M549" s="35">
        <v>17575</v>
      </c>
      <c r="N549" s="35">
        <v>122</v>
      </c>
      <c r="O549" s="35">
        <v>11224</v>
      </c>
    </row>
    <row r="550" spans="1:15" s="34" customFormat="1" ht="12.75" outlineLevel="2">
      <c r="A550" s="36" t="s">
        <v>126</v>
      </c>
      <c r="B550" s="36" t="s">
        <v>36</v>
      </c>
      <c r="C550" s="36" t="s">
        <v>33</v>
      </c>
      <c r="D550" s="37">
        <f t="shared" si="122"/>
        <v>2053</v>
      </c>
      <c r="E550" s="37">
        <f t="shared" si="123"/>
        <v>793282</v>
      </c>
      <c r="F550" s="37">
        <v>1642</v>
      </c>
      <c r="G550" s="37">
        <v>632170</v>
      </c>
      <c r="H550" s="37">
        <v>411</v>
      </c>
      <c r="I550" s="37">
        <v>161112</v>
      </c>
      <c r="J550" s="37">
        <f t="shared" si="124"/>
        <v>312</v>
      </c>
      <c r="K550" s="37">
        <f t="shared" si="124"/>
        <v>29247</v>
      </c>
      <c r="L550" s="37">
        <v>181</v>
      </c>
      <c r="M550" s="37">
        <v>17195</v>
      </c>
      <c r="N550" s="37">
        <v>131</v>
      </c>
      <c r="O550" s="37">
        <v>12052</v>
      </c>
    </row>
    <row r="551" spans="1:15" s="34" customFormat="1" ht="12.75" outlineLevel="2">
      <c r="A551" s="34" t="s">
        <v>126</v>
      </c>
      <c r="B551" s="34" t="s">
        <v>37</v>
      </c>
      <c r="C551" s="34" t="s">
        <v>33</v>
      </c>
      <c r="D551" s="35">
        <f t="shared" si="122"/>
        <v>2150</v>
      </c>
      <c r="E551" s="35">
        <f t="shared" si="123"/>
        <v>830760</v>
      </c>
      <c r="F551" s="35">
        <v>1720</v>
      </c>
      <c r="G551" s="35">
        <v>662200</v>
      </c>
      <c r="H551" s="35">
        <v>430</v>
      </c>
      <c r="I551" s="35">
        <v>168560</v>
      </c>
      <c r="J551" s="35">
        <f t="shared" si="124"/>
        <v>321</v>
      </c>
      <c r="K551" s="35">
        <f t="shared" si="124"/>
        <v>30111</v>
      </c>
      <c r="L551" s="35">
        <v>193</v>
      </c>
      <c r="M551" s="35">
        <v>18335</v>
      </c>
      <c r="N551" s="35">
        <v>128</v>
      </c>
      <c r="O551" s="35">
        <v>11776</v>
      </c>
    </row>
    <row r="552" spans="1:15" s="34" customFormat="1" ht="12.75" outlineLevel="2">
      <c r="A552" s="36" t="s">
        <v>126</v>
      </c>
      <c r="B552" s="36" t="s">
        <v>38</v>
      </c>
      <c r="C552" s="36" t="s">
        <v>33</v>
      </c>
      <c r="D552" s="37">
        <f t="shared" si="122"/>
        <v>2123</v>
      </c>
      <c r="E552" s="37">
        <f t="shared" si="123"/>
        <v>820036</v>
      </c>
      <c r="F552" s="37">
        <v>1740</v>
      </c>
      <c r="G552" s="37">
        <v>669900</v>
      </c>
      <c r="H552" s="37">
        <v>383</v>
      </c>
      <c r="I552" s="37">
        <v>150136</v>
      </c>
      <c r="J552" s="37">
        <f t="shared" si="124"/>
        <v>292</v>
      </c>
      <c r="K552" s="37">
        <f t="shared" si="124"/>
        <v>27371</v>
      </c>
      <c r="L552" s="37">
        <v>169</v>
      </c>
      <c r="M552" s="37">
        <v>16055</v>
      </c>
      <c r="N552" s="37">
        <v>123</v>
      </c>
      <c r="O552" s="37">
        <v>11316</v>
      </c>
    </row>
    <row r="553" spans="1:15" s="34" customFormat="1" ht="12.75" outlineLevel="2">
      <c r="A553" s="34" t="s">
        <v>126</v>
      </c>
      <c r="B553" s="34" t="s">
        <v>39</v>
      </c>
      <c r="C553" s="34" t="s">
        <v>33</v>
      </c>
      <c r="D553" s="35">
        <f t="shared" si="122"/>
        <v>2305</v>
      </c>
      <c r="E553" s="35">
        <f t="shared" si="123"/>
        <v>890652</v>
      </c>
      <c r="F553" s="35">
        <v>1844</v>
      </c>
      <c r="G553" s="35">
        <v>709940</v>
      </c>
      <c r="H553" s="35">
        <v>461</v>
      </c>
      <c r="I553" s="35">
        <v>180712</v>
      </c>
      <c r="J553" s="35">
        <f t="shared" si="124"/>
        <v>342</v>
      </c>
      <c r="K553" s="35">
        <f t="shared" si="124"/>
        <v>32160</v>
      </c>
      <c r="L553" s="35">
        <v>232</v>
      </c>
      <c r="M553" s="35">
        <v>22040</v>
      </c>
      <c r="N553" s="35">
        <v>110</v>
      </c>
      <c r="O553" s="35">
        <v>10120</v>
      </c>
    </row>
    <row r="554" spans="1:15" s="34" customFormat="1" ht="12.75" outlineLevel="2">
      <c r="A554" s="36" t="s">
        <v>126</v>
      </c>
      <c r="B554" s="36" t="s">
        <v>40</v>
      </c>
      <c r="C554" s="36" t="s">
        <v>33</v>
      </c>
      <c r="D554" s="37">
        <f t="shared" si="122"/>
        <v>1982</v>
      </c>
      <c r="E554" s="37">
        <f t="shared" si="123"/>
        <v>765055</v>
      </c>
      <c r="F554" s="37">
        <v>1585</v>
      </c>
      <c r="G554" s="37">
        <v>610225</v>
      </c>
      <c r="H554" s="37">
        <v>397</v>
      </c>
      <c r="I554" s="37">
        <v>154830</v>
      </c>
      <c r="J554" s="37">
        <f t="shared" si="124"/>
        <v>301</v>
      </c>
      <c r="K554" s="37">
        <f t="shared" si="124"/>
        <v>27504</v>
      </c>
      <c r="L554" s="37">
        <v>207</v>
      </c>
      <c r="M554" s="37">
        <v>19044</v>
      </c>
      <c r="N554" s="37">
        <v>94</v>
      </c>
      <c r="O554" s="37">
        <v>8460</v>
      </c>
    </row>
    <row r="555" spans="1:15" s="34" customFormat="1" ht="12.75" outlineLevel="2">
      <c r="A555" s="34" t="s">
        <v>126</v>
      </c>
      <c r="B555" s="34" t="s">
        <v>41</v>
      </c>
      <c r="C555" s="34" t="s">
        <v>33</v>
      </c>
      <c r="D555" s="35">
        <f t="shared" si="122"/>
        <v>2079</v>
      </c>
      <c r="E555" s="35">
        <f t="shared" si="123"/>
        <v>803327</v>
      </c>
      <c r="F555" s="35">
        <v>1663</v>
      </c>
      <c r="G555" s="35">
        <v>640255</v>
      </c>
      <c r="H555" s="35">
        <v>416</v>
      </c>
      <c r="I555" s="35">
        <v>163072</v>
      </c>
      <c r="J555" s="35">
        <f t="shared" si="124"/>
        <v>351</v>
      </c>
      <c r="K555" s="35">
        <f t="shared" si="124"/>
        <v>33006</v>
      </c>
      <c r="L555" s="35">
        <v>238</v>
      </c>
      <c r="M555" s="35">
        <v>22610</v>
      </c>
      <c r="N555" s="35">
        <v>113</v>
      </c>
      <c r="O555" s="35">
        <v>10396</v>
      </c>
    </row>
    <row r="556" spans="1:15" s="34" customFormat="1" ht="12.75" outlineLevel="2">
      <c r="A556" s="36" t="s">
        <v>126</v>
      </c>
      <c r="B556" s="36" t="s">
        <v>42</v>
      </c>
      <c r="C556" s="36" t="s">
        <v>33</v>
      </c>
      <c r="D556" s="37">
        <f t="shared" si="122"/>
        <v>2107</v>
      </c>
      <c r="E556" s="37">
        <f t="shared" si="123"/>
        <v>814149</v>
      </c>
      <c r="F556" s="37">
        <v>1685</v>
      </c>
      <c r="G556" s="37">
        <v>648725</v>
      </c>
      <c r="H556" s="37">
        <v>422</v>
      </c>
      <c r="I556" s="37">
        <v>165424</v>
      </c>
      <c r="J556" s="37">
        <f t="shared" si="124"/>
        <v>424</v>
      </c>
      <c r="K556" s="37">
        <f t="shared" si="124"/>
        <v>39884</v>
      </c>
      <c r="L556" s="37">
        <v>292</v>
      </c>
      <c r="M556" s="37">
        <v>27740</v>
      </c>
      <c r="N556" s="37">
        <v>132</v>
      </c>
      <c r="O556" s="37">
        <v>12144</v>
      </c>
    </row>
    <row r="557" spans="1:15" s="34" customFormat="1" ht="12.75" outlineLevel="2">
      <c r="A557" s="34" t="s">
        <v>126</v>
      </c>
      <c r="B557" s="34" t="s">
        <v>43</v>
      </c>
      <c r="C557" s="34" t="s">
        <v>33</v>
      </c>
      <c r="D557" s="35">
        <v>1846</v>
      </c>
      <c r="E557" s="35">
        <v>713300</v>
      </c>
      <c r="F557" s="35">
        <v>1476</v>
      </c>
      <c r="G557" s="35">
        <v>568260</v>
      </c>
      <c r="H557" s="35">
        <v>370</v>
      </c>
      <c r="I557" s="35">
        <v>145040</v>
      </c>
      <c r="J557" s="35">
        <v>464</v>
      </c>
      <c r="K557" s="35">
        <v>43633</v>
      </c>
      <c r="L557" s="35">
        <v>315</v>
      </c>
      <c r="M557" s="35">
        <v>29925</v>
      </c>
      <c r="N557" s="35">
        <v>149</v>
      </c>
      <c r="O557" s="35">
        <v>13708</v>
      </c>
    </row>
    <row r="558" spans="1:15" s="34" customFormat="1" ht="12.75" outlineLevel="2">
      <c r="A558" s="36" t="s">
        <v>126</v>
      </c>
      <c r="B558" s="36" t="s">
        <v>44</v>
      </c>
      <c r="C558" s="36" t="s">
        <v>33</v>
      </c>
      <c r="D558" s="37">
        <v>2270</v>
      </c>
      <c r="E558" s="37">
        <v>877128</v>
      </c>
      <c r="F558" s="37">
        <v>1816</v>
      </c>
      <c r="G558" s="37">
        <v>699160</v>
      </c>
      <c r="H558" s="37">
        <v>454</v>
      </c>
      <c r="I558" s="37">
        <v>177968</v>
      </c>
      <c r="J558" s="37">
        <v>845</v>
      </c>
      <c r="K558" s="37">
        <v>79465</v>
      </c>
      <c r="L558" s="37">
        <v>575</v>
      </c>
      <c r="M558" s="37">
        <v>54625</v>
      </c>
      <c r="N558" s="37">
        <v>270</v>
      </c>
      <c r="O558" s="37">
        <v>24840</v>
      </c>
    </row>
    <row r="559" spans="1:15" s="34" customFormat="1" ht="12.75" outlineLevel="1">
      <c r="A559" s="39" t="s">
        <v>127</v>
      </c>
      <c r="B559" s="36"/>
      <c r="C559" s="36"/>
      <c r="D559" s="37">
        <f>SUBTOTAL(9,D547:D558)</f>
        <v>25151</v>
      </c>
      <c r="E559" s="37">
        <f>SUBTOTAL(9,E547:E558)</f>
        <v>9717285</v>
      </c>
      <c r="F559" s="37">
        <f>SUBTOTAL(9,F547:F558)</f>
        <v>20159</v>
      </c>
      <c r="G559" s="37">
        <f>SUBTOTAL(9,G547:G558)</f>
        <v>7761215</v>
      </c>
      <c r="H559" s="37">
        <f>SUBTOTAL(9,H547:H558)</f>
        <v>4992</v>
      </c>
      <c r="I559" s="37">
        <f>SUBTOTAL(9,I547:I558)</f>
        <v>1956070</v>
      </c>
      <c r="J559" s="37">
        <f>SUBTOTAL(9,J547:J558)</f>
        <v>4465</v>
      </c>
      <c r="K559" s="37">
        <f>SUBTOTAL(9,K547:K558)</f>
        <v>418629</v>
      </c>
      <c r="L559" s="37">
        <f>SUBTOTAL(9,L547:L558)</f>
        <v>2886</v>
      </c>
      <c r="M559" s="37">
        <f>SUBTOTAL(9,M547:M558)</f>
        <v>273549</v>
      </c>
      <c r="N559" s="37">
        <f>SUBTOTAL(9,N547:N558)</f>
        <v>1579</v>
      </c>
      <c r="O559" s="37">
        <f>SUBTOTAL(9,O547:O558)</f>
        <v>145080</v>
      </c>
    </row>
    <row r="560" spans="1:15" s="34" customFormat="1" ht="12.75" outlineLevel="2">
      <c r="A560" s="34" t="s">
        <v>128</v>
      </c>
      <c r="B560" s="34" t="s">
        <v>32</v>
      </c>
      <c r="C560" s="34" t="s">
        <v>33</v>
      </c>
      <c r="D560" s="35">
        <f aca="true" t="shared" si="125" ref="D560:D569">+F560++H560</f>
        <v>909</v>
      </c>
      <c r="E560" s="35">
        <f aca="true" t="shared" si="126" ref="E560:E569">+G560+I560</f>
        <v>334472</v>
      </c>
      <c r="F560" s="35">
        <v>226</v>
      </c>
      <c r="G560" s="35">
        <v>88592</v>
      </c>
      <c r="H560" s="35">
        <v>683</v>
      </c>
      <c r="I560" s="35">
        <v>245880</v>
      </c>
      <c r="J560" s="35">
        <f aca="true" t="shared" si="127" ref="J560:K569">+L560+N560</f>
        <v>0</v>
      </c>
      <c r="K560" s="35">
        <f t="shared" si="127"/>
        <v>0</v>
      </c>
      <c r="L560" s="35">
        <v>0</v>
      </c>
      <c r="M560" s="35">
        <v>0</v>
      </c>
      <c r="N560" s="35">
        <v>0</v>
      </c>
      <c r="O560" s="35">
        <v>0</v>
      </c>
    </row>
    <row r="561" spans="1:15" s="34" customFormat="1" ht="12.75" outlineLevel="2">
      <c r="A561" s="36" t="s">
        <v>128</v>
      </c>
      <c r="B561" s="36" t="s">
        <v>34</v>
      </c>
      <c r="C561" s="36" t="s">
        <v>33</v>
      </c>
      <c r="D561" s="37">
        <f t="shared" si="125"/>
        <v>876</v>
      </c>
      <c r="E561" s="37">
        <f t="shared" si="126"/>
        <v>333236</v>
      </c>
      <c r="F561" s="37">
        <v>556</v>
      </c>
      <c r="G561" s="37">
        <v>217396</v>
      </c>
      <c r="H561" s="37">
        <v>320</v>
      </c>
      <c r="I561" s="37">
        <v>115840</v>
      </c>
      <c r="J561" s="37">
        <f t="shared" si="127"/>
        <v>0</v>
      </c>
      <c r="K561" s="37">
        <f t="shared" si="127"/>
        <v>0</v>
      </c>
      <c r="L561" s="37">
        <v>0</v>
      </c>
      <c r="M561" s="37">
        <v>0</v>
      </c>
      <c r="N561" s="37">
        <v>0</v>
      </c>
      <c r="O561" s="37">
        <v>0</v>
      </c>
    </row>
    <row r="562" spans="1:15" s="34" customFormat="1" ht="12.75" outlineLevel="2">
      <c r="A562" s="34" t="s">
        <v>128</v>
      </c>
      <c r="B562" s="34" t="s">
        <v>35</v>
      </c>
      <c r="C562" s="34" t="s">
        <v>33</v>
      </c>
      <c r="D562" s="35">
        <f t="shared" si="125"/>
        <v>845</v>
      </c>
      <c r="E562" s="35">
        <f t="shared" si="126"/>
        <v>327490</v>
      </c>
      <c r="F562" s="35">
        <v>639</v>
      </c>
      <c r="G562" s="35">
        <v>249210</v>
      </c>
      <c r="H562" s="35">
        <v>206</v>
      </c>
      <c r="I562" s="35">
        <v>78280</v>
      </c>
      <c r="J562" s="35">
        <f t="shared" si="127"/>
        <v>0</v>
      </c>
      <c r="K562" s="35">
        <f t="shared" si="127"/>
        <v>0</v>
      </c>
      <c r="L562" s="35">
        <v>0</v>
      </c>
      <c r="M562" s="35">
        <v>0</v>
      </c>
      <c r="N562" s="35">
        <v>0</v>
      </c>
      <c r="O562" s="35">
        <v>0</v>
      </c>
    </row>
    <row r="563" spans="1:15" s="34" customFormat="1" ht="12.75" outlineLevel="2">
      <c r="A563" s="36" t="s">
        <v>128</v>
      </c>
      <c r="B563" s="36" t="s">
        <v>36</v>
      </c>
      <c r="C563" s="36" t="s">
        <v>33</v>
      </c>
      <c r="D563" s="37">
        <f t="shared" si="125"/>
        <v>827</v>
      </c>
      <c r="E563" s="37">
        <f t="shared" si="126"/>
        <v>317549</v>
      </c>
      <c r="F563" s="37">
        <v>686</v>
      </c>
      <c r="G563" s="37">
        <v>264110</v>
      </c>
      <c r="H563" s="37">
        <v>141</v>
      </c>
      <c r="I563" s="37">
        <v>53439</v>
      </c>
      <c r="J563" s="37">
        <f t="shared" si="127"/>
        <v>0</v>
      </c>
      <c r="K563" s="37">
        <f t="shared" si="127"/>
        <v>0</v>
      </c>
      <c r="L563" s="37">
        <v>0</v>
      </c>
      <c r="M563" s="37">
        <v>0</v>
      </c>
      <c r="N563" s="37">
        <v>0</v>
      </c>
      <c r="O563" s="37">
        <v>0</v>
      </c>
    </row>
    <row r="564" spans="1:15" s="34" customFormat="1" ht="12.75" outlineLevel="2">
      <c r="A564" s="34" t="s">
        <v>128</v>
      </c>
      <c r="B564" s="34" t="s">
        <v>37</v>
      </c>
      <c r="C564" s="34" t="s">
        <v>33</v>
      </c>
      <c r="D564" s="35">
        <f t="shared" si="125"/>
        <v>873</v>
      </c>
      <c r="E564" s="35">
        <f t="shared" si="126"/>
        <v>334998</v>
      </c>
      <c r="F564" s="35">
        <v>543</v>
      </c>
      <c r="G564" s="35">
        <v>209598</v>
      </c>
      <c r="H564" s="35">
        <v>330</v>
      </c>
      <c r="I564" s="35">
        <v>125400</v>
      </c>
      <c r="J564" s="35">
        <f t="shared" si="127"/>
        <v>0</v>
      </c>
      <c r="K564" s="35">
        <f t="shared" si="127"/>
        <v>0</v>
      </c>
      <c r="L564" s="35">
        <v>0</v>
      </c>
      <c r="M564" s="35">
        <v>0</v>
      </c>
      <c r="N564" s="35">
        <v>0</v>
      </c>
      <c r="O564" s="35">
        <v>0</v>
      </c>
    </row>
    <row r="565" spans="1:15" s="34" customFormat="1" ht="12.75" outlineLevel="2">
      <c r="A565" s="36" t="s">
        <v>128</v>
      </c>
      <c r="B565" s="36" t="s">
        <v>38</v>
      </c>
      <c r="C565" s="36" t="s">
        <v>33</v>
      </c>
      <c r="D565" s="37">
        <f t="shared" si="125"/>
        <v>884</v>
      </c>
      <c r="E565" s="37">
        <f t="shared" si="126"/>
        <v>339734</v>
      </c>
      <c r="F565" s="37">
        <v>586</v>
      </c>
      <c r="G565" s="37">
        <v>226196</v>
      </c>
      <c r="H565" s="37">
        <v>298</v>
      </c>
      <c r="I565" s="37">
        <v>113538</v>
      </c>
      <c r="J565" s="37">
        <f t="shared" si="127"/>
        <v>0</v>
      </c>
      <c r="K565" s="37">
        <f t="shared" si="127"/>
        <v>0</v>
      </c>
      <c r="L565" s="37">
        <v>0</v>
      </c>
      <c r="M565" s="37">
        <v>0</v>
      </c>
      <c r="N565" s="37">
        <v>0</v>
      </c>
      <c r="O565" s="37">
        <v>0</v>
      </c>
    </row>
    <row r="566" spans="1:15" s="34" customFormat="1" ht="12.75" outlineLevel="2">
      <c r="A566" s="34" t="s">
        <v>128</v>
      </c>
      <c r="B566" s="34" t="s">
        <v>39</v>
      </c>
      <c r="C566" s="34" t="s">
        <v>33</v>
      </c>
      <c r="D566" s="35">
        <f t="shared" si="125"/>
        <v>967</v>
      </c>
      <c r="E566" s="35">
        <f t="shared" si="126"/>
        <v>369813</v>
      </c>
      <c r="F566" s="35">
        <v>664</v>
      </c>
      <c r="G566" s="35">
        <v>254976</v>
      </c>
      <c r="H566" s="35">
        <v>303</v>
      </c>
      <c r="I566" s="35">
        <v>114837</v>
      </c>
      <c r="J566" s="35">
        <f t="shared" si="127"/>
        <v>0</v>
      </c>
      <c r="K566" s="35">
        <f t="shared" si="127"/>
        <v>0</v>
      </c>
      <c r="L566" s="35">
        <v>0</v>
      </c>
      <c r="M566" s="35">
        <v>0</v>
      </c>
      <c r="N566" s="35">
        <v>0</v>
      </c>
      <c r="O566" s="35">
        <v>0</v>
      </c>
    </row>
    <row r="567" spans="1:15" s="34" customFormat="1" ht="12.75" outlineLevel="2">
      <c r="A567" s="36" t="s">
        <v>128</v>
      </c>
      <c r="B567" s="36" t="s">
        <v>40</v>
      </c>
      <c r="C567" s="36" t="s">
        <v>33</v>
      </c>
      <c r="D567" s="37">
        <f t="shared" si="125"/>
        <v>913</v>
      </c>
      <c r="E567" s="37">
        <f t="shared" si="126"/>
        <v>349980</v>
      </c>
      <c r="F567" s="37">
        <v>607</v>
      </c>
      <c r="G567" s="37">
        <v>233088</v>
      </c>
      <c r="H567" s="37">
        <v>306</v>
      </c>
      <c r="I567" s="37">
        <v>116892</v>
      </c>
      <c r="J567" s="37">
        <f t="shared" si="127"/>
        <v>0</v>
      </c>
      <c r="K567" s="37">
        <f t="shared" si="127"/>
        <v>0</v>
      </c>
      <c r="L567" s="37">
        <v>0</v>
      </c>
      <c r="M567" s="37">
        <v>0</v>
      </c>
      <c r="N567" s="37">
        <v>0</v>
      </c>
      <c r="O567" s="37">
        <v>0</v>
      </c>
    </row>
    <row r="568" spans="1:15" s="34" customFormat="1" ht="12.75" outlineLevel="2">
      <c r="A568" s="34" t="s">
        <v>128</v>
      </c>
      <c r="B568" s="34" t="s">
        <v>41</v>
      </c>
      <c r="C568" s="34" t="s">
        <v>33</v>
      </c>
      <c r="D568" s="35">
        <f t="shared" si="125"/>
        <v>772</v>
      </c>
      <c r="E568" s="35">
        <f t="shared" si="126"/>
        <v>296946</v>
      </c>
      <c r="F568" s="35">
        <v>498</v>
      </c>
      <c r="G568" s="35">
        <v>191730</v>
      </c>
      <c r="H568" s="35">
        <v>274</v>
      </c>
      <c r="I568" s="35">
        <v>105216</v>
      </c>
      <c r="J568" s="35">
        <f t="shared" si="127"/>
        <v>0</v>
      </c>
      <c r="K568" s="35">
        <f t="shared" si="127"/>
        <v>0</v>
      </c>
      <c r="L568" s="35">
        <v>0</v>
      </c>
      <c r="M568" s="35">
        <v>0</v>
      </c>
      <c r="N568" s="35">
        <v>0</v>
      </c>
      <c r="O568" s="35">
        <v>0</v>
      </c>
    </row>
    <row r="569" spans="1:15" s="34" customFormat="1" ht="12.75" outlineLevel="2">
      <c r="A569" s="36" t="s">
        <v>128</v>
      </c>
      <c r="B569" s="36" t="s">
        <v>42</v>
      </c>
      <c r="C569" s="36" t="s">
        <v>33</v>
      </c>
      <c r="D569" s="37">
        <f t="shared" si="125"/>
        <v>866</v>
      </c>
      <c r="E569" s="37">
        <f t="shared" si="126"/>
        <v>336513</v>
      </c>
      <c r="F569" s="37">
        <v>505</v>
      </c>
      <c r="G569" s="37">
        <v>196445</v>
      </c>
      <c r="H569" s="37">
        <v>361</v>
      </c>
      <c r="I569" s="37">
        <v>140068</v>
      </c>
      <c r="J569" s="37">
        <f t="shared" si="127"/>
        <v>0</v>
      </c>
      <c r="K569" s="37">
        <f t="shared" si="127"/>
        <v>0</v>
      </c>
      <c r="L569" s="37">
        <v>0</v>
      </c>
      <c r="M569" s="37">
        <v>0</v>
      </c>
      <c r="N569" s="37">
        <v>0</v>
      </c>
      <c r="O569" s="37">
        <v>0</v>
      </c>
    </row>
    <row r="570" spans="1:15" s="34" customFormat="1" ht="12.75" outlineLevel="2">
      <c r="A570" s="34" t="s">
        <v>128</v>
      </c>
      <c r="B570" s="34" t="s">
        <v>43</v>
      </c>
      <c r="C570" s="34" t="s">
        <v>33</v>
      </c>
      <c r="D570" s="35">
        <v>801</v>
      </c>
      <c r="E570" s="35">
        <v>312390</v>
      </c>
      <c r="F570" s="35">
        <v>629</v>
      </c>
      <c r="G570" s="35">
        <v>245310</v>
      </c>
      <c r="H570" s="35">
        <v>172</v>
      </c>
      <c r="I570" s="35">
        <v>67080</v>
      </c>
      <c r="J570" s="35">
        <v>0</v>
      </c>
      <c r="K570" s="35">
        <v>0</v>
      </c>
      <c r="L570" s="35">
        <v>0</v>
      </c>
      <c r="M570" s="35">
        <v>0</v>
      </c>
      <c r="N570" s="35">
        <v>0</v>
      </c>
      <c r="O570" s="35">
        <v>0</v>
      </c>
    </row>
    <row r="571" spans="1:15" s="34" customFormat="1" ht="12.75" outlineLevel="2">
      <c r="A571" s="36" t="s">
        <v>128</v>
      </c>
      <c r="B571" s="36" t="s">
        <v>44</v>
      </c>
      <c r="C571" s="36" t="s">
        <v>33</v>
      </c>
      <c r="D571" s="37">
        <v>918</v>
      </c>
      <c r="E571" s="37">
        <v>360130</v>
      </c>
      <c r="F571" s="37">
        <v>322</v>
      </c>
      <c r="G571" s="37">
        <v>125902</v>
      </c>
      <c r="H571" s="37">
        <v>596</v>
      </c>
      <c r="I571" s="37">
        <v>234228</v>
      </c>
      <c r="J571" s="37">
        <v>0</v>
      </c>
      <c r="K571" s="37">
        <v>0</v>
      </c>
      <c r="L571" s="37"/>
      <c r="M571" s="37"/>
      <c r="N571" s="37"/>
      <c r="O571" s="37"/>
    </row>
    <row r="572" spans="1:15" s="34" customFormat="1" ht="12.75" outlineLevel="1">
      <c r="A572" s="39" t="s">
        <v>129</v>
      </c>
      <c r="B572" s="36"/>
      <c r="C572" s="36"/>
      <c r="D572" s="37">
        <f>SUBTOTAL(9,D560:D571)</f>
        <v>10451</v>
      </c>
      <c r="E572" s="37">
        <f>SUBTOTAL(9,E560:E571)</f>
        <v>4013251</v>
      </c>
      <c r="F572" s="37">
        <f>SUBTOTAL(9,F560:F571)</f>
        <v>6461</v>
      </c>
      <c r="G572" s="37">
        <f>SUBTOTAL(9,G560:G571)</f>
        <v>2502553</v>
      </c>
      <c r="H572" s="37">
        <f>SUBTOTAL(9,H560:H571)</f>
        <v>3990</v>
      </c>
      <c r="I572" s="37">
        <f>SUBTOTAL(9,I560:I571)</f>
        <v>1510698</v>
      </c>
      <c r="J572" s="37">
        <f>SUBTOTAL(9,J560:J571)</f>
        <v>0</v>
      </c>
      <c r="K572" s="37">
        <f>SUBTOTAL(9,K560:K571)</f>
        <v>0</v>
      </c>
      <c r="L572" s="37">
        <f>SUBTOTAL(9,L560:L571)</f>
        <v>0</v>
      </c>
      <c r="M572" s="37">
        <f>SUBTOTAL(9,M560:M571)</f>
        <v>0</v>
      </c>
      <c r="N572" s="37">
        <f>SUBTOTAL(9,N560:N571)</f>
        <v>0</v>
      </c>
      <c r="O572" s="37">
        <f>SUBTOTAL(9,O560:O571)</f>
        <v>0</v>
      </c>
    </row>
    <row r="573" spans="1:15" s="34" customFormat="1" ht="12.75" outlineLevel="2">
      <c r="A573" s="34" t="s">
        <v>130</v>
      </c>
      <c r="B573" s="34" t="s">
        <v>32</v>
      </c>
      <c r="C573" s="34" t="s">
        <v>33</v>
      </c>
      <c r="D573" s="35">
        <f aca="true" t="shared" si="128" ref="D573:D582">+F573++H573</f>
        <v>1412</v>
      </c>
      <c r="E573" s="35">
        <f aca="true" t="shared" si="129" ref="E573:E582">+G573+I573</f>
        <v>645420</v>
      </c>
      <c r="F573" s="35">
        <v>1096</v>
      </c>
      <c r="G573" s="35">
        <v>520600</v>
      </c>
      <c r="H573" s="35">
        <v>316</v>
      </c>
      <c r="I573" s="35">
        <v>124820</v>
      </c>
      <c r="J573" s="35">
        <f aca="true" t="shared" si="130" ref="J573:K582">+L573+N573</f>
        <v>1958</v>
      </c>
      <c r="K573" s="35">
        <f t="shared" si="130"/>
        <v>203398</v>
      </c>
      <c r="L573" s="35">
        <v>1410</v>
      </c>
      <c r="M573" s="35">
        <v>148050</v>
      </c>
      <c r="N573" s="35">
        <v>548</v>
      </c>
      <c r="O573" s="35">
        <v>55348</v>
      </c>
    </row>
    <row r="574" spans="1:15" s="34" customFormat="1" ht="12.75" outlineLevel="2">
      <c r="A574" s="36" t="s">
        <v>130</v>
      </c>
      <c r="B574" s="36" t="s">
        <v>34</v>
      </c>
      <c r="C574" s="36" t="s">
        <v>33</v>
      </c>
      <c r="D574" s="37">
        <f t="shared" si="128"/>
        <v>1292</v>
      </c>
      <c r="E574" s="37">
        <f t="shared" si="129"/>
        <v>522962</v>
      </c>
      <c r="F574" s="37">
        <v>774</v>
      </c>
      <c r="G574" s="37">
        <v>323532</v>
      </c>
      <c r="H574" s="37">
        <v>518</v>
      </c>
      <c r="I574" s="37">
        <v>199430</v>
      </c>
      <c r="J574" s="37">
        <f t="shared" si="130"/>
        <v>2544</v>
      </c>
      <c r="K574" s="37">
        <f t="shared" si="130"/>
        <v>301293</v>
      </c>
      <c r="L574" s="37">
        <v>1561</v>
      </c>
      <c r="M574" s="37">
        <v>168588</v>
      </c>
      <c r="N574" s="37">
        <v>983</v>
      </c>
      <c r="O574" s="37">
        <v>132705</v>
      </c>
    </row>
    <row r="575" spans="1:15" s="34" customFormat="1" ht="12.75" outlineLevel="2">
      <c r="A575" s="34" t="s">
        <v>130</v>
      </c>
      <c r="B575" s="34" t="s">
        <v>35</v>
      </c>
      <c r="C575" s="34" t="s">
        <v>33</v>
      </c>
      <c r="D575" s="35">
        <f t="shared" si="128"/>
        <v>1325</v>
      </c>
      <c r="E575" s="35">
        <f t="shared" si="129"/>
        <v>576690</v>
      </c>
      <c r="F575" s="35">
        <v>802</v>
      </c>
      <c r="G575" s="35">
        <v>363306</v>
      </c>
      <c r="H575" s="35">
        <v>523</v>
      </c>
      <c r="I575" s="35">
        <v>213384</v>
      </c>
      <c r="J575" s="35">
        <f t="shared" si="130"/>
        <v>2760</v>
      </c>
      <c r="K575" s="35">
        <f t="shared" si="130"/>
        <v>290916</v>
      </c>
      <c r="L575" s="35">
        <v>1812</v>
      </c>
      <c r="M575" s="35">
        <v>186636</v>
      </c>
      <c r="N575" s="35">
        <v>948</v>
      </c>
      <c r="O575" s="35">
        <v>104280</v>
      </c>
    </row>
    <row r="576" spans="1:15" s="34" customFormat="1" ht="12.75" outlineLevel="2">
      <c r="A576" s="36" t="s">
        <v>130</v>
      </c>
      <c r="B576" s="36" t="s">
        <v>36</v>
      </c>
      <c r="C576" s="36" t="s">
        <v>33</v>
      </c>
      <c r="D576" s="37">
        <f t="shared" si="128"/>
        <v>1286</v>
      </c>
      <c r="E576" s="37">
        <f t="shared" si="129"/>
        <v>566660</v>
      </c>
      <c r="F576" s="37">
        <v>788</v>
      </c>
      <c r="G576" s="37">
        <v>362480</v>
      </c>
      <c r="H576" s="37">
        <v>498</v>
      </c>
      <c r="I576" s="37">
        <v>204180</v>
      </c>
      <c r="J576" s="37">
        <f t="shared" si="130"/>
        <v>2527</v>
      </c>
      <c r="K576" s="37">
        <f t="shared" si="130"/>
        <v>254134</v>
      </c>
      <c r="L576" s="37">
        <v>1622</v>
      </c>
      <c r="M576" s="37">
        <v>165444</v>
      </c>
      <c r="N576" s="37">
        <v>905</v>
      </c>
      <c r="O576" s="37">
        <v>88690</v>
      </c>
    </row>
    <row r="577" spans="1:15" s="34" customFormat="1" ht="12.75" outlineLevel="2">
      <c r="A577" s="34" t="s">
        <v>130</v>
      </c>
      <c r="B577" s="34" t="s">
        <v>37</v>
      </c>
      <c r="C577" s="34" t="s">
        <v>33</v>
      </c>
      <c r="D577" s="35">
        <f t="shared" si="128"/>
        <v>1419</v>
      </c>
      <c r="E577" s="35">
        <f t="shared" si="129"/>
        <v>603627</v>
      </c>
      <c r="F577" s="35">
        <v>881</v>
      </c>
      <c r="G577" s="35">
        <v>393807</v>
      </c>
      <c r="H577" s="35">
        <v>538</v>
      </c>
      <c r="I577" s="35">
        <v>209820</v>
      </c>
      <c r="J577" s="35">
        <f t="shared" si="130"/>
        <v>2829</v>
      </c>
      <c r="K577" s="35">
        <f t="shared" si="130"/>
        <v>293053</v>
      </c>
      <c r="L577" s="35">
        <v>1831</v>
      </c>
      <c r="M577" s="35">
        <v>192255</v>
      </c>
      <c r="N577" s="35">
        <v>998</v>
      </c>
      <c r="O577" s="35">
        <v>100798</v>
      </c>
    </row>
    <row r="578" spans="1:15" s="34" customFormat="1" ht="12.75" outlineLevel="2">
      <c r="A578" s="36" t="s">
        <v>130</v>
      </c>
      <c r="B578" s="36" t="s">
        <v>38</v>
      </c>
      <c r="C578" s="36" t="s">
        <v>33</v>
      </c>
      <c r="D578" s="37">
        <f t="shared" si="128"/>
        <v>1300</v>
      </c>
      <c r="E578" s="37">
        <f t="shared" si="129"/>
        <v>535889</v>
      </c>
      <c r="F578" s="37">
        <v>913</v>
      </c>
      <c r="G578" s="37">
        <v>390764</v>
      </c>
      <c r="H578" s="37">
        <v>387</v>
      </c>
      <c r="I578" s="37">
        <v>145125</v>
      </c>
      <c r="J578" s="37">
        <f t="shared" si="130"/>
        <v>2508</v>
      </c>
      <c r="K578" s="37">
        <f t="shared" si="130"/>
        <v>258844</v>
      </c>
      <c r="L578" s="37">
        <v>1751</v>
      </c>
      <c r="M578" s="37">
        <v>178602</v>
      </c>
      <c r="N578" s="37">
        <v>757</v>
      </c>
      <c r="O578" s="37">
        <v>80242</v>
      </c>
    </row>
    <row r="579" spans="1:15" s="34" customFormat="1" ht="12.75" outlineLevel="2">
      <c r="A579" s="34" t="s">
        <v>130</v>
      </c>
      <c r="B579" s="34" t="s">
        <v>39</v>
      </c>
      <c r="C579" s="34" t="s">
        <v>33</v>
      </c>
      <c r="D579" s="35">
        <f t="shared" si="128"/>
        <v>1371</v>
      </c>
      <c r="E579" s="35">
        <f t="shared" si="129"/>
        <v>604788</v>
      </c>
      <c r="F579" s="35">
        <v>755</v>
      </c>
      <c r="G579" s="35">
        <v>347300</v>
      </c>
      <c r="H579" s="35">
        <v>616</v>
      </c>
      <c r="I579" s="35">
        <v>257488</v>
      </c>
      <c r="J579" s="35">
        <f t="shared" si="130"/>
        <v>2548</v>
      </c>
      <c r="K579" s="35">
        <f t="shared" si="130"/>
        <v>258879</v>
      </c>
      <c r="L579" s="35">
        <v>1835</v>
      </c>
      <c r="M579" s="35">
        <v>189005</v>
      </c>
      <c r="N579" s="35">
        <v>713</v>
      </c>
      <c r="O579" s="35">
        <v>69874</v>
      </c>
    </row>
    <row r="580" spans="1:15" s="34" customFormat="1" ht="12.75" outlineLevel="2">
      <c r="A580" s="36" t="s">
        <v>130</v>
      </c>
      <c r="B580" s="36" t="s">
        <v>40</v>
      </c>
      <c r="C580" s="36" t="s">
        <v>33</v>
      </c>
      <c r="D580" s="37">
        <f t="shared" si="128"/>
        <v>1391</v>
      </c>
      <c r="E580" s="37">
        <f t="shared" si="129"/>
        <v>643317</v>
      </c>
      <c r="F580" s="37">
        <v>946</v>
      </c>
      <c r="G580" s="37">
        <v>455972</v>
      </c>
      <c r="H580" s="37">
        <v>445</v>
      </c>
      <c r="I580" s="37">
        <v>187345</v>
      </c>
      <c r="J580" s="37">
        <f t="shared" si="130"/>
        <v>2510</v>
      </c>
      <c r="K580" s="37">
        <f t="shared" si="130"/>
        <v>275056</v>
      </c>
      <c r="L580" s="37">
        <v>1752</v>
      </c>
      <c r="M580" s="37">
        <v>196224</v>
      </c>
      <c r="N580" s="37">
        <v>758</v>
      </c>
      <c r="O580" s="37">
        <v>78832</v>
      </c>
    </row>
    <row r="581" spans="1:15" s="34" customFormat="1" ht="12.75" outlineLevel="2">
      <c r="A581" s="34" t="s">
        <v>130</v>
      </c>
      <c r="B581" s="34" t="s">
        <v>41</v>
      </c>
      <c r="C581" s="34" t="s">
        <v>33</v>
      </c>
      <c r="D581" s="35">
        <f t="shared" si="128"/>
        <v>1294</v>
      </c>
      <c r="E581" s="35">
        <f t="shared" si="129"/>
        <v>584390</v>
      </c>
      <c r="F581" s="35">
        <v>926</v>
      </c>
      <c r="G581" s="35">
        <v>426886</v>
      </c>
      <c r="H581" s="35">
        <v>368</v>
      </c>
      <c r="I581" s="35">
        <v>157504</v>
      </c>
      <c r="J581" s="35">
        <f t="shared" si="130"/>
        <v>2031</v>
      </c>
      <c r="K581" s="35">
        <f t="shared" si="130"/>
        <v>209613</v>
      </c>
      <c r="L581" s="35">
        <v>1382</v>
      </c>
      <c r="M581" s="35">
        <v>149256</v>
      </c>
      <c r="N581" s="35">
        <v>649</v>
      </c>
      <c r="O581" s="35">
        <v>60357</v>
      </c>
    </row>
    <row r="582" spans="1:15" s="34" customFormat="1" ht="12.75" outlineLevel="2">
      <c r="A582" s="36" t="s">
        <v>130</v>
      </c>
      <c r="B582" s="36" t="s">
        <v>42</v>
      </c>
      <c r="C582" s="36" t="s">
        <v>33</v>
      </c>
      <c r="D582" s="37">
        <f t="shared" si="128"/>
        <v>1744</v>
      </c>
      <c r="E582" s="37">
        <f t="shared" si="129"/>
        <v>774224</v>
      </c>
      <c r="F582" s="37">
        <v>1233</v>
      </c>
      <c r="G582" s="37">
        <v>564714</v>
      </c>
      <c r="H582" s="37">
        <v>511</v>
      </c>
      <c r="I582" s="37">
        <v>209510</v>
      </c>
      <c r="J582" s="37">
        <f t="shared" si="130"/>
        <v>2464</v>
      </c>
      <c r="K582" s="37">
        <f t="shared" si="130"/>
        <v>240978</v>
      </c>
      <c r="L582" s="37">
        <v>1774</v>
      </c>
      <c r="M582" s="37">
        <v>180948</v>
      </c>
      <c r="N582" s="37">
        <v>690</v>
      </c>
      <c r="O582" s="37">
        <v>60030</v>
      </c>
    </row>
    <row r="583" spans="1:15" s="34" customFormat="1" ht="12.75" outlineLevel="2">
      <c r="A583" s="34" t="s">
        <v>130</v>
      </c>
      <c r="B583" s="34" t="s">
        <v>43</v>
      </c>
      <c r="C583" s="34" t="s">
        <v>33</v>
      </c>
      <c r="D583" s="35">
        <v>1717</v>
      </c>
      <c r="E583" s="35">
        <v>707420</v>
      </c>
      <c r="F583" s="35">
        <v>1227</v>
      </c>
      <c r="G583" s="35">
        <v>515340</v>
      </c>
      <c r="H583" s="35">
        <v>490</v>
      </c>
      <c r="I583" s="35">
        <v>192080</v>
      </c>
      <c r="J583" s="35">
        <v>2050</v>
      </c>
      <c r="K583" s="35">
        <v>204645</v>
      </c>
      <c r="L583" s="35">
        <v>1301</v>
      </c>
      <c r="M583" s="35">
        <v>127498</v>
      </c>
      <c r="N583" s="35">
        <v>749</v>
      </c>
      <c r="O583" s="35">
        <v>77147</v>
      </c>
    </row>
    <row r="584" spans="1:15" s="34" customFormat="1" ht="12.75" outlineLevel="2">
      <c r="A584" s="36" t="s">
        <v>130</v>
      </c>
      <c r="B584" s="36" t="s">
        <v>44</v>
      </c>
      <c r="C584" s="36" t="s">
        <v>33</v>
      </c>
      <c r="D584" s="37">
        <v>1808</v>
      </c>
      <c r="E584" s="37">
        <v>730168</v>
      </c>
      <c r="F584" s="37">
        <v>1089</v>
      </c>
      <c r="G584" s="37">
        <v>500940</v>
      </c>
      <c r="H584" s="37">
        <v>719</v>
      </c>
      <c r="I584" s="37">
        <v>229228</v>
      </c>
      <c r="J584" s="37">
        <v>2810</v>
      </c>
      <c r="K584" s="37">
        <v>255864</v>
      </c>
      <c r="L584" s="37">
        <v>1482</v>
      </c>
      <c r="M584" s="37">
        <v>136344</v>
      </c>
      <c r="N584" s="37">
        <v>1328</v>
      </c>
      <c r="O584" s="37">
        <v>119520</v>
      </c>
    </row>
    <row r="585" spans="1:15" s="34" customFormat="1" ht="12.75" outlineLevel="1">
      <c r="A585" s="39" t="s">
        <v>131</v>
      </c>
      <c r="B585" s="36"/>
      <c r="C585" s="36"/>
      <c r="D585" s="37">
        <f>SUBTOTAL(9,D573:D584)</f>
        <v>17359</v>
      </c>
      <c r="E585" s="37">
        <f>SUBTOTAL(9,E573:E584)</f>
        <v>7495555</v>
      </c>
      <c r="F585" s="37">
        <f>SUBTOTAL(9,F573:F584)</f>
        <v>11430</v>
      </c>
      <c r="G585" s="37">
        <f>SUBTOTAL(9,G573:G584)</f>
        <v>5165641</v>
      </c>
      <c r="H585" s="37">
        <f>SUBTOTAL(9,H573:H584)</f>
        <v>5929</v>
      </c>
      <c r="I585" s="37">
        <f>SUBTOTAL(9,I573:I584)</f>
        <v>2329914</v>
      </c>
      <c r="J585" s="37">
        <f>SUBTOTAL(9,J573:J584)</f>
        <v>29539</v>
      </c>
      <c r="K585" s="37">
        <f>SUBTOTAL(9,K573:K584)</f>
        <v>3046673</v>
      </c>
      <c r="L585" s="37">
        <f>SUBTOTAL(9,L573:L584)</f>
        <v>19513</v>
      </c>
      <c r="M585" s="37">
        <f>SUBTOTAL(9,M573:M584)</f>
        <v>2018850</v>
      </c>
      <c r="N585" s="37">
        <f>SUBTOTAL(9,N573:N584)</f>
        <v>10026</v>
      </c>
      <c r="O585" s="37">
        <f>SUBTOTAL(9,O573:O584)</f>
        <v>1027823</v>
      </c>
    </row>
    <row r="586" spans="1:15" s="34" customFormat="1" ht="12.75" outlineLevel="2">
      <c r="A586" s="34" t="s">
        <v>132</v>
      </c>
      <c r="B586" s="34" t="s">
        <v>32</v>
      </c>
      <c r="C586" s="34" t="s">
        <v>33</v>
      </c>
      <c r="D586" s="35">
        <f aca="true" t="shared" si="131" ref="D586:D595">+F586++H586</f>
        <v>946</v>
      </c>
      <c r="E586" s="35">
        <f aca="true" t="shared" si="132" ref="E586:E595">+G586+I586</f>
        <v>393250</v>
      </c>
      <c r="F586" s="35">
        <v>528</v>
      </c>
      <c r="G586" s="35">
        <v>232320</v>
      </c>
      <c r="H586" s="35">
        <v>418</v>
      </c>
      <c r="I586" s="35">
        <v>160930</v>
      </c>
      <c r="J586" s="35">
        <f aca="true" t="shared" si="133" ref="J586:K595">+L586+N586</f>
        <v>228</v>
      </c>
      <c r="K586" s="35">
        <f t="shared" si="133"/>
        <v>18835</v>
      </c>
      <c r="L586" s="35">
        <v>109</v>
      </c>
      <c r="M586" s="35">
        <v>8720</v>
      </c>
      <c r="N586" s="35">
        <v>119</v>
      </c>
      <c r="O586" s="35">
        <v>10115</v>
      </c>
    </row>
    <row r="587" spans="1:15" s="34" customFormat="1" ht="12.75" outlineLevel="2">
      <c r="A587" s="36" t="s">
        <v>132</v>
      </c>
      <c r="B587" s="36" t="s">
        <v>34</v>
      </c>
      <c r="C587" s="36" t="s">
        <v>33</v>
      </c>
      <c r="D587" s="37">
        <f t="shared" si="131"/>
        <v>873</v>
      </c>
      <c r="E587" s="37">
        <f t="shared" si="132"/>
        <v>362670</v>
      </c>
      <c r="F587" s="37">
        <v>483</v>
      </c>
      <c r="G587" s="37">
        <v>212520</v>
      </c>
      <c r="H587" s="37">
        <v>390</v>
      </c>
      <c r="I587" s="37">
        <v>150150</v>
      </c>
      <c r="J587" s="37">
        <f t="shared" si="133"/>
        <v>248</v>
      </c>
      <c r="K587" s="37">
        <f t="shared" si="133"/>
        <v>20545</v>
      </c>
      <c r="L587" s="37">
        <v>107</v>
      </c>
      <c r="M587" s="37">
        <v>8560</v>
      </c>
      <c r="N587" s="37">
        <v>141</v>
      </c>
      <c r="O587" s="37">
        <v>11985</v>
      </c>
    </row>
    <row r="588" spans="1:15" s="34" customFormat="1" ht="12.75" outlineLevel="2">
      <c r="A588" s="34" t="s">
        <v>132</v>
      </c>
      <c r="B588" s="34" t="s">
        <v>35</v>
      </c>
      <c r="C588" s="34" t="s">
        <v>33</v>
      </c>
      <c r="D588" s="35">
        <f t="shared" si="131"/>
        <v>841</v>
      </c>
      <c r="E588" s="35">
        <f t="shared" si="132"/>
        <v>349525</v>
      </c>
      <c r="F588" s="35">
        <v>468</v>
      </c>
      <c r="G588" s="35">
        <v>205920</v>
      </c>
      <c r="H588" s="35">
        <v>373</v>
      </c>
      <c r="I588" s="35">
        <v>143605</v>
      </c>
      <c r="J588" s="35">
        <f t="shared" si="133"/>
        <v>372</v>
      </c>
      <c r="K588" s="35">
        <f t="shared" si="133"/>
        <v>30800</v>
      </c>
      <c r="L588" s="35">
        <v>164</v>
      </c>
      <c r="M588" s="35">
        <v>13120</v>
      </c>
      <c r="N588" s="35">
        <v>208</v>
      </c>
      <c r="O588" s="35">
        <v>17680</v>
      </c>
    </row>
    <row r="589" spans="1:15" s="34" customFormat="1" ht="12.75" outlineLevel="2">
      <c r="A589" s="36" t="s">
        <v>132</v>
      </c>
      <c r="B589" s="36" t="s">
        <v>36</v>
      </c>
      <c r="C589" s="36" t="s">
        <v>33</v>
      </c>
      <c r="D589" s="37">
        <f t="shared" si="131"/>
        <v>828</v>
      </c>
      <c r="E589" s="37">
        <f t="shared" si="132"/>
        <v>344025</v>
      </c>
      <c r="F589" s="37">
        <v>459</v>
      </c>
      <c r="G589" s="37">
        <v>201960</v>
      </c>
      <c r="H589" s="37">
        <v>369</v>
      </c>
      <c r="I589" s="37">
        <v>142065</v>
      </c>
      <c r="J589" s="37">
        <f t="shared" si="133"/>
        <v>344</v>
      </c>
      <c r="K589" s="37">
        <f t="shared" si="133"/>
        <v>28510</v>
      </c>
      <c r="L589" s="37">
        <v>146</v>
      </c>
      <c r="M589" s="37">
        <v>11680</v>
      </c>
      <c r="N589" s="37">
        <v>198</v>
      </c>
      <c r="O589" s="37">
        <v>16830</v>
      </c>
    </row>
    <row r="590" spans="1:15" s="34" customFormat="1" ht="12.75" outlineLevel="2">
      <c r="A590" s="34" t="s">
        <v>132</v>
      </c>
      <c r="B590" s="34" t="s">
        <v>37</v>
      </c>
      <c r="C590" s="34" t="s">
        <v>33</v>
      </c>
      <c r="D590" s="35">
        <f t="shared" si="131"/>
        <v>864</v>
      </c>
      <c r="E590" s="35">
        <f t="shared" si="132"/>
        <v>358930</v>
      </c>
      <c r="F590" s="35">
        <v>478</v>
      </c>
      <c r="G590" s="35">
        <v>210320</v>
      </c>
      <c r="H590" s="35">
        <v>386</v>
      </c>
      <c r="I590" s="35">
        <v>148610</v>
      </c>
      <c r="J590" s="35">
        <f t="shared" si="133"/>
        <v>375</v>
      </c>
      <c r="K590" s="35">
        <f t="shared" si="133"/>
        <v>31035</v>
      </c>
      <c r="L590" s="35">
        <v>168</v>
      </c>
      <c r="M590" s="35">
        <v>13440</v>
      </c>
      <c r="N590" s="35">
        <v>207</v>
      </c>
      <c r="O590" s="35">
        <v>17595</v>
      </c>
    </row>
    <row r="591" spans="1:15" s="34" customFormat="1" ht="12.75" outlineLevel="2">
      <c r="A591" s="36" t="s">
        <v>132</v>
      </c>
      <c r="B591" s="36" t="s">
        <v>38</v>
      </c>
      <c r="C591" s="36" t="s">
        <v>33</v>
      </c>
      <c r="D591" s="37">
        <f t="shared" si="131"/>
        <v>794</v>
      </c>
      <c r="E591" s="37">
        <f t="shared" si="132"/>
        <v>328515</v>
      </c>
      <c r="F591" s="37">
        <v>415</v>
      </c>
      <c r="G591" s="37">
        <v>182600</v>
      </c>
      <c r="H591" s="37">
        <v>379</v>
      </c>
      <c r="I591" s="37">
        <v>145915</v>
      </c>
      <c r="J591" s="37">
        <f t="shared" si="133"/>
        <v>366</v>
      </c>
      <c r="K591" s="37">
        <f t="shared" si="133"/>
        <v>30290</v>
      </c>
      <c r="L591" s="37">
        <v>164</v>
      </c>
      <c r="M591" s="37">
        <v>13120</v>
      </c>
      <c r="N591" s="37">
        <v>202</v>
      </c>
      <c r="O591" s="37">
        <v>17170</v>
      </c>
    </row>
    <row r="592" spans="1:15" s="34" customFormat="1" ht="12.75" outlineLevel="2">
      <c r="A592" s="34" t="s">
        <v>132</v>
      </c>
      <c r="B592" s="34" t="s">
        <v>39</v>
      </c>
      <c r="C592" s="34" t="s">
        <v>33</v>
      </c>
      <c r="D592" s="35">
        <f t="shared" si="131"/>
        <v>847</v>
      </c>
      <c r="E592" s="35">
        <f t="shared" si="132"/>
        <v>350130</v>
      </c>
      <c r="F592" s="35">
        <v>437</v>
      </c>
      <c r="G592" s="35">
        <v>192280</v>
      </c>
      <c r="H592" s="35">
        <v>410</v>
      </c>
      <c r="I592" s="35">
        <v>157850</v>
      </c>
      <c r="J592" s="35">
        <f t="shared" si="133"/>
        <v>381</v>
      </c>
      <c r="K592" s="35">
        <f t="shared" si="133"/>
        <v>31450</v>
      </c>
      <c r="L592" s="35">
        <v>187</v>
      </c>
      <c r="M592" s="35">
        <v>14960</v>
      </c>
      <c r="N592" s="35">
        <v>194</v>
      </c>
      <c r="O592" s="35">
        <v>16490</v>
      </c>
    </row>
    <row r="593" spans="1:15" s="34" customFormat="1" ht="12.75" outlineLevel="2">
      <c r="A593" s="36" t="s">
        <v>132</v>
      </c>
      <c r="B593" s="36" t="s">
        <v>40</v>
      </c>
      <c r="C593" s="36" t="s">
        <v>33</v>
      </c>
      <c r="D593" s="37">
        <f t="shared" si="131"/>
        <v>827</v>
      </c>
      <c r="E593" s="37">
        <f t="shared" si="132"/>
        <v>344905</v>
      </c>
      <c r="F593" s="37">
        <v>482</v>
      </c>
      <c r="G593" s="37">
        <v>212080</v>
      </c>
      <c r="H593" s="37">
        <v>345</v>
      </c>
      <c r="I593" s="37">
        <v>132825</v>
      </c>
      <c r="J593" s="37">
        <f t="shared" si="133"/>
        <v>400</v>
      </c>
      <c r="K593" s="37">
        <f t="shared" si="133"/>
        <v>33175</v>
      </c>
      <c r="L593" s="37">
        <v>165</v>
      </c>
      <c r="M593" s="37">
        <v>13200</v>
      </c>
      <c r="N593" s="37">
        <v>235</v>
      </c>
      <c r="O593" s="37">
        <v>19975</v>
      </c>
    </row>
    <row r="594" spans="1:15" s="34" customFormat="1" ht="12.75" outlineLevel="2">
      <c r="A594" s="34" t="s">
        <v>132</v>
      </c>
      <c r="B594" s="34" t="s">
        <v>41</v>
      </c>
      <c r="C594" s="34" t="s">
        <v>33</v>
      </c>
      <c r="D594" s="35">
        <f t="shared" si="131"/>
        <v>789</v>
      </c>
      <c r="E594" s="35">
        <f t="shared" si="132"/>
        <v>327305</v>
      </c>
      <c r="F594" s="35">
        <v>428</v>
      </c>
      <c r="G594" s="35">
        <v>188320</v>
      </c>
      <c r="H594" s="35">
        <v>361</v>
      </c>
      <c r="I594" s="35">
        <v>138985</v>
      </c>
      <c r="J594" s="35">
        <f t="shared" si="133"/>
        <v>359</v>
      </c>
      <c r="K594" s="35">
        <f t="shared" si="133"/>
        <v>29780</v>
      </c>
      <c r="L594" s="35">
        <v>147</v>
      </c>
      <c r="M594" s="35">
        <v>11760</v>
      </c>
      <c r="N594" s="35">
        <v>212</v>
      </c>
      <c r="O594" s="35">
        <v>18020</v>
      </c>
    </row>
    <row r="595" spans="1:15" s="34" customFormat="1" ht="12.75" outlineLevel="2">
      <c r="A595" s="36" t="s">
        <v>132</v>
      </c>
      <c r="B595" s="36" t="s">
        <v>42</v>
      </c>
      <c r="C595" s="36" t="s">
        <v>33</v>
      </c>
      <c r="D595" s="37">
        <f t="shared" si="131"/>
        <v>842</v>
      </c>
      <c r="E595" s="37">
        <f t="shared" si="132"/>
        <v>348260</v>
      </c>
      <c r="F595" s="37">
        <v>438</v>
      </c>
      <c r="G595" s="37">
        <v>192720</v>
      </c>
      <c r="H595" s="37">
        <v>404</v>
      </c>
      <c r="I595" s="37">
        <v>155540</v>
      </c>
      <c r="J595" s="37">
        <f t="shared" si="133"/>
        <v>297</v>
      </c>
      <c r="K595" s="37">
        <f t="shared" si="133"/>
        <v>24560</v>
      </c>
      <c r="L595" s="37">
        <v>137</v>
      </c>
      <c r="M595" s="37">
        <v>10960</v>
      </c>
      <c r="N595" s="37">
        <v>160</v>
      </c>
      <c r="O595" s="37">
        <v>13600</v>
      </c>
    </row>
    <row r="596" spans="1:15" s="34" customFormat="1" ht="12.75" outlineLevel="2">
      <c r="A596" s="34" t="s">
        <v>132</v>
      </c>
      <c r="B596" s="34" t="s">
        <v>43</v>
      </c>
      <c r="C596" s="34" t="s">
        <v>33</v>
      </c>
      <c r="D596" s="35">
        <v>670</v>
      </c>
      <c r="E596" s="35">
        <v>263665</v>
      </c>
      <c r="F596" s="35">
        <v>381</v>
      </c>
      <c r="G596" s="35">
        <v>152400</v>
      </c>
      <c r="H596" s="35">
        <v>289</v>
      </c>
      <c r="I596" s="35">
        <v>111265</v>
      </c>
      <c r="J596" s="35">
        <v>371</v>
      </c>
      <c r="K596" s="35">
        <v>30720</v>
      </c>
      <c r="L596" s="35">
        <v>163</v>
      </c>
      <c r="M596" s="35">
        <v>13040</v>
      </c>
      <c r="N596" s="35">
        <v>208</v>
      </c>
      <c r="O596" s="35">
        <v>17680</v>
      </c>
    </row>
    <row r="597" spans="1:15" s="34" customFormat="1" ht="12.75" outlineLevel="2">
      <c r="A597" s="36" t="s">
        <v>132</v>
      </c>
      <c r="B597" s="36" t="s">
        <v>44</v>
      </c>
      <c r="C597" s="36" t="s">
        <v>33</v>
      </c>
      <c r="D597" s="37">
        <v>820</v>
      </c>
      <c r="E597" s="37">
        <v>322150</v>
      </c>
      <c r="F597" s="37">
        <v>430</v>
      </c>
      <c r="G597" s="37">
        <v>172000</v>
      </c>
      <c r="H597" s="37">
        <v>390</v>
      </c>
      <c r="I597" s="37">
        <v>150150</v>
      </c>
      <c r="J597" s="37">
        <v>373</v>
      </c>
      <c r="K597" s="37">
        <v>30940</v>
      </c>
      <c r="L597" s="37">
        <v>153</v>
      </c>
      <c r="M597" s="37">
        <v>12240</v>
      </c>
      <c r="N597" s="37">
        <v>220</v>
      </c>
      <c r="O597" s="37">
        <v>18700</v>
      </c>
    </row>
    <row r="598" spans="1:15" s="34" customFormat="1" ht="12.75" outlineLevel="1">
      <c r="A598" s="39" t="s">
        <v>133</v>
      </c>
      <c r="B598" s="36"/>
      <c r="C598" s="36"/>
      <c r="D598" s="37">
        <f>SUBTOTAL(9,D586:D597)</f>
        <v>9941</v>
      </c>
      <c r="E598" s="37">
        <f>SUBTOTAL(9,E586:E597)</f>
        <v>4093330</v>
      </c>
      <c r="F598" s="37">
        <f>SUBTOTAL(9,F586:F597)</f>
        <v>5427</v>
      </c>
      <c r="G598" s="37">
        <f>SUBTOTAL(9,G586:G597)</f>
        <v>2355440</v>
      </c>
      <c r="H598" s="37">
        <f>SUBTOTAL(9,H586:H597)</f>
        <v>4514</v>
      </c>
      <c r="I598" s="37">
        <f>SUBTOTAL(9,I586:I597)</f>
        <v>1737890</v>
      </c>
      <c r="J598" s="37">
        <f>SUBTOTAL(9,J586:J597)</f>
        <v>4114</v>
      </c>
      <c r="K598" s="37">
        <f>SUBTOTAL(9,K586:K597)</f>
        <v>340640</v>
      </c>
      <c r="L598" s="37">
        <f>SUBTOTAL(9,L586:L597)</f>
        <v>1810</v>
      </c>
      <c r="M598" s="37">
        <f>SUBTOTAL(9,M586:M597)</f>
        <v>144800</v>
      </c>
      <c r="N598" s="37">
        <f>SUBTOTAL(9,N586:N597)</f>
        <v>2304</v>
      </c>
      <c r="O598" s="37">
        <f>SUBTOTAL(9,O586:O597)</f>
        <v>195840</v>
      </c>
    </row>
    <row r="599" spans="1:15" s="34" customFormat="1" ht="12.75" outlineLevel="2">
      <c r="A599" s="34" t="s">
        <v>134</v>
      </c>
      <c r="B599" s="34" t="s">
        <v>32</v>
      </c>
      <c r="C599" s="34" t="s">
        <v>33</v>
      </c>
      <c r="D599" s="35">
        <f>+F599++H599</f>
        <v>0</v>
      </c>
      <c r="E599" s="35">
        <f aca="true" t="shared" si="134" ref="E599:E608">+G599+I599</f>
        <v>0</v>
      </c>
      <c r="F599" s="35">
        <v>0</v>
      </c>
      <c r="G599" s="35">
        <v>0</v>
      </c>
      <c r="H599" s="35">
        <v>0</v>
      </c>
      <c r="I599" s="35">
        <v>0</v>
      </c>
      <c r="J599" s="35">
        <f aca="true" t="shared" si="135" ref="J599:K608">+L599+N599</f>
        <v>0</v>
      </c>
      <c r="K599" s="35">
        <f t="shared" si="135"/>
        <v>0</v>
      </c>
      <c r="L599" s="35">
        <v>0</v>
      </c>
      <c r="M599" s="35">
        <v>0</v>
      </c>
      <c r="N599" s="35">
        <v>0</v>
      </c>
      <c r="O599" s="35">
        <v>0</v>
      </c>
    </row>
    <row r="600" spans="1:15" s="34" customFormat="1" ht="12.75" outlineLevel="2">
      <c r="A600" s="36" t="s">
        <v>134</v>
      </c>
      <c r="B600" s="36" t="s">
        <v>34</v>
      </c>
      <c r="C600" s="36" t="s">
        <v>33</v>
      </c>
      <c r="D600" s="37">
        <f>+F600++H600</f>
        <v>201</v>
      </c>
      <c r="E600" s="37">
        <f t="shared" si="134"/>
        <v>74100</v>
      </c>
      <c r="F600" s="37">
        <v>96</v>
      </c>
      <c r="G600" s="37">
        <v>38400</v>
      </c>
      <c r="H600" s="37">
        <v>105</v>
      </c>
      <c r="I600" s="37">
        <v>35700</v>
      </c>
      <c r="J600" s="37">
        <f t="shared" si="135"/>
        <v>0</v>
      </c>
      <c r="K600" s="37">
        <f t="shared" si="135"/>
        <v>0</v>
      </c>
      <c r="L600" s="37">
        <v>0</v>
      </c>
      <c r="M600" s="37">
        <v>0</v>
      </c>
      <c r="N600" s="37">
        <v>0</v>
      </c>
      <c r="O600" s="37">
        <v>0</v>
      </c>
    </row>
    <row r="601" spans="1:15" s="34" customFormat="1" ht="12.75" outlineLevel="2">
      <c r="A601" s="34" t="s">
        <v>134</v>
      </c>
      <c r="B601" s="34" t="s">
        <v>35</v>
      </c>
      <c r="C601" s="34" t="s">
        <v>33</v>
      </c>
      <c r="D601" s="35">
        <f>+F601++H601</f>
        <v>371</v>
      </c>
      <c r="E601" s="35">
        <f t="shared" si="134"/>
        <v>136100</v>
      </c>
      <c r="F601" s="35">
        <v>166</v>
      </c>
      <c r="G601" s="35">
        <v>66400</v>
      </c>
      <c r="H601" s="35">
        <v>205</v>
      </c>
      <c r="I601" s="35">
        <v>69700</v>
      </c>
      <c r="J601" s="35">
        <f t="shared" si="135"/>
        <v>0</v>
      </c>
      <c r="K601" s="35">
        <f t="shared" si="135"/>
        <v>0</v>
      </c>
      <c r="L601" s="35">
        <v>0</v>
      </c>
      <c r="M601" s="35">
        <v>0</v>
      </c>
      <c r="N601" s="35">
        <v>0</v>
      </c>
      <c r="O601" s="35">
        <v>0</v>
      </c>
    </row>
    <row r="602" spans="1:15" s="34" customFormat="1" ht="12.75" outlineLevel="2">
      <c r="A602" s="36" t="s">
        <v>134</v>
      </c>
      <c r="B602" s="36" t="s">
        <v>36</v>
      </c>
      <c r="C602" s="36" t="s">
        <v>33</v>
      </c>
      <c r="D602" s="37">
        <f>+F602++H602</f>
        <v>382</v>
      </c>
      <c r="E602" s="37">
        <f t="shared" si="134"/>
        <v>140500</v>
      </c>
      <c r="F602" s="37">
        <v>177</v>
      </c>
      <c r="G602" s="37">
        <v>70800</v>
      </c>
      <c r="H602" s="37">
        <v>205</v>
      </c>
      <c r="I602" s="37">
        <v>69700</v>
      </c>
      <c r="J602" s="37">
        <f t="shared" si="135"/>
        <v>0</v>
      </c>
      <c r="K602" s="37">
        <f t="shared" si="135"/>
        <v>0</v>
      </c>
      <c r="L602" s="37">
        <v>0</v>
      </c>
      <c r="M602" s="37">
        <v>0</v>
      </c>
      <c r="N602" s="37">
        <v>0</v>
      </c>
      <c r="O602" s="37">
        <v>0</v>
      </c>
    </row>
    <row r="603" spans="1:15" s="34" customFormat="1" ht="12.75" outlineLevel="2">
      <c r="A603" s="34" t="s">
        <v>134</v>
      </c>
      <c r="B603" s="34" t="s">
        <v>37</v>
      </c>
      <c r="C603" s="34" t="s">
        <v>33</v>
      </c>
      <c r="D603" s="35">
        <f>+F603++H603</f>
        <v>387</v>
      </c>
      <c r="E603" s="35">
        <f t="shared" si="134"/>
        <v>126500</v>
      </c>
      <c r="F603" s="35">
        <v>82</v>
      </c>
      <c r="G603" s="35">
        <v>22800</v>
      </c>
      <c r="H603" s="35">
        <v>305</v>
      </c>
      <c r="I603" s="35">
        <v>103700</v>
      </c>
      <c r="J603" s="35">
        <f t="shared" si="135"/>
        <v>0</v>
      </c>
      <c r="K603" s="35">
        <f t="shared" si="135"/>
        <v>0</v>
      </c>
      <c r="L603" s="35">
        <v>0</v>
      </c>
      <c r="M603" s="35">
        <v>0</v>
      </c>
      <c r="N603" s="35">
        <v>0</v>
      </c>
      <c r="O603" s="35">
        <v>0</v>
      </c>
    </row>
    <row r="604" spans="1:15" s="34" customFormat="1" ht="12.75" outlineLevel="2">
      <c r="A604" s="36" t="s">
        <v>134</v>
      </c>
      <c r="B604" s="36" t="s">
        <v>38</v>
      </c>
      <c r="C604" s="36" t="s">
        <v>33</v>
      </c>
      <c r="D604" s="37">
        <f>+F604++H604</f>
        <v>366</v>
      </c>
      <c r="E604" s="37">
        <f t="shared" si="134"/>
        <v>134040</v>
      </c>
      <c r="F604" s="37">
        <v>160</v>
      </c>
      <c r="G604" s="37">
        <v>64000</v>
      </c>
      <c r="H604" s="37">
        <v>206</v>
      </c>
      <c r="I604" s="37">
        <v>70040</v>
      </c>
      <c r="J604" s="37">
        <f t="shared" si="135"/>
        <v>0</v>
      </c>
      <c r="K604" s="37">
        <f t="shared" si="135"/>
        <v>0</v>
      </c>
      <c r="L604" s="37">
        <v>0</v>
      </c>
      <c r="M604" s="37">
        <v>0</v>
      </c>
      <c r="N604" s="37">
        <v>0</v>
      </c>
      <c r="O604" s="37">
        <v>0</v>
      </c>
    </row>
    <row r="605" spans="1:15" s="34" customFormat="1" ht="12.75" outlineLevel="2">
      <c r="A605" s="34" t="s">
        <v>134</v>
      </c>
      <c r="B605" s="34" t="s">
        <v>39</v>
      </c>
      <c r="C605" s="34" t="s">
        <v>33</v>
      </c>
      <c r="D605" s="35">
        <f>+F605++H605</f>
        <v>0</v>
      </c>
      <c r="E605" s="35">
        <f t="shared" si="134"/>
        <v>0</v>
      </c>
      <c r="F605" s="35">
        <v>0</v>
      </c>
      <c r="G605" s="35">
        <v>0</v>
      </c>
      <c r="H605" s="35">
        <v>0</v>
      </c>
      <c r="I605" s="35">
        <v>0</v>
      </c>
      <c r="J605" s="35">
        <f t="shared" si="135"/>
        <v>0</v>
      </c>
      <c r="K605" s="35">
        <f t="shared" si="135"/>
        <v>0</v>
      </c>
      <c r="L605" s="35">
        <v>0</v>
      </c>
      <c r="M605" s="35">
        <v>0</v>
      </c>
      <c r="N605" s="35">
        <v>0</v>
      </c>
      <c r="O605" s="35">
        <v>0</v>
      </c>
    </row>
    <row r="606" spans="1:15" s="34" customFormat="1" ht="12.75" outlineLevel="2">
      <c r="A606" s="36" t="s">
        <v>134</v>
      </c>
      <c r="B606" s="36" t="s">
        <v>40</v>
      </c>
      <c r="C606" s="36" t="s">
        <v>33</v>
      </c>
      <c r="D606" s="37">
        <f>+F606++H606</f>
        <v>0</v>
      </c>
      <c r="E606" s="37">
        <f t="shared" si="134"/>
        <v>0</v>
      </c>
      <c r="F606" s="37">
        <v>0</v>
      </c>
      <c r="G606" s="37">
        <v>0</v>
      </c>
      <c r="H606" s="37">
        <v>0</v>
      </c>
      <c r="I606" s="37">
        <v>0</v>
      </c>
      <c r="J606" s="37">
        <f t="shared" si="135"/>
        <v>0</v>
      </c>
      <c r="K606" s="37">
        <f t="shared" si="135"/>
        <v>0</v>
      </c>
      <c r="L606" s="37">
        <v>0</v>
      </c>
      <c r="M606" s="37">
        <v>0</v>
      </c>
      <c r="N606" s="37">
        <v>0</v>
      </c>
      <c r="O606" s="37">
        <v>0</v>
      </c>
    </row>
    <row r="607" spans="1:15" s="34" customFormat="1" ht="12.75" outlineLevel="2">
      <c r="A607" s="34" t="s">
        <v>134</v>
      </c>
      <c r="B607" s="34" t="s">
        <v>41</v>
      </c>
      <c r="C607" s="34" t="s">
        <v>33</v>
      </c>
      <c r="D607" s="35">
        <f>+F607++H607</f>
        <v>0</v>
      </c>
      <c r="E607" s="35">
        <f t="shared" si="134"/>
        <v>0</v>
      </c>
      <c r="F607" s="35">
        <v>0</v>
      </c>
      <c r="G607" s="35">
        <v>0</v>
      </c>
      <c r="H607" s="35">
        <v>0</v>
      </c>
      <c r="I607" s="35">
        <v>0</v>
      </c>
      <c r="J607" s="35">
        <f t="shared" si="135"/>
        <v>0</v>
      </c>
      <c r="K607" s="35">
        <f t="shared" si="135"/>
        <v>0</v>
      </c>
      <c r="L607" s="35">
        <v>0</v>
      </c>
      <c r="M607" s="35">
        <v>0</v>
      </c>
      <c r="N607" s="35">
        <v>0</v>
      </c>
      <c r="O607" s="35">
        <v>0</v>
      </c>
    </row>
    <row r="608" spans="1:15" s="34" customFormat="1" ht="12.75" outlineLevel="2">
      <c r="A608" s="36" t="s">
        <v>134</v>
      </c>
      <c r="B608" s="36" t="s">
        <v>42</v>
      </c>
      <c r="C608" s="36" t="s">
        <v>33</v>
      </c>
      <c r="D608" s="37">
        <f>+F608++H608</f>
        <v>0</v>
      </c>
      <c r="E608" s="37">
        <f t="shared" si="134"/>
        <v>0</v>
      </c>
      <c r="F608" s="37">
        <v>0</v>
      </c>
      <c r="G608" s="37">
        <v>0</v>
      </c>
      <c r="H608" s="37">
        <v>0</v>
      </c>
      <c r="I608" s="37">
        <v>0</v>
      </c>
      <c r="J608" s="37">
        <f t="shared" si="135"/>
        <v>0</v>
      </c>
      <c r="K608" s="37">
        <f t="shared" si="135"/>
        <v>0</v>
      </c>
      <c r="L608" s="37">
        <v>0</v>
      </c>
      <c r="M608" s="37">
        <v>0</v>
      </c>
      <c r="N608" s="37">
        <v>0</v>
      </c>
      <c r="O608" s="37">
        <v>0</v>
      </c>
    </row>
    <row r="609" spans="1:15" s="34" customFormat="1" ht="12.75" outlineLevel="2">
      <c r="A609" s="34" t="s">
        <v>134</v>
      </c>
      <c r="B609" s="34" t="s">
        <v>44</v>
      </c>
      <c r="C609" s="34" t="s">
        <v>33</v>
      </c>
      <c r="D609" s="35">
        <f>+F609++H609</f>
        <v>0</v>
      </c>
      <c r="E609" s="35">
        <f>+G609++I609</f>
        <v>0</v>
      </c>
      <c r="F609" s="35">
        <f>+H609++J609</f>
        <v>0</v>
      </c>
      <c r="G609" s="35">
        <f>+I609++K609</f>
        <v>0</v>
      </c>
      <c r="H609" s="35">
        <f>+J609++L609</f>
        <v>0</v>
      </c>
      <c r="I609" s="35">
        <f>+K609++M609</f>
        <v>0</v>
      </c>
      <c r="J609" s="35">
        <f>+L609++N609</f>
        <v>0</v>
      </c>
      <c r="K609" s="35">
        <f>+M609++O609</f>
        <v>0</v>
      </c>
      <c r="L609" s="35">
        <f>+N609++P609</f>
        <v>0</v>
      </c>
      <c r="M609" s="35">
        <f>+O609++Q609</f>
        <v>0</v>
      </c>
      <c r="N609" s="35">
        <f>+P609++R609</f>
        <v>0</v>
      </c>
      <c r="O609" s="35">
        <f>+Q609++S609</f>
        <v>0</v>
      </c>
    </row>
    <row r="610" spans="1:15" s="34" customFormat="1" ht="12.75" outlineLevel="1">
      <c r="A610" s="40" t="s">
        <v>135</v>
      </c>
      <c r="D610" s="35">
        <f>SUBTOTAL(9,D599:D609)</f>
        <v>1707</v>
      </c>
      <c r="E610" s="35">
        <f>SUBTOTAL(9,E599:E609)</f>
        <v>611240</v>
      </c>
      <c r="F610" s="35">
        <f>SUBTOTAL(9,F599:F609)</f>
        <v>681</v>
      </c>
      <c r="G610" s="35">
        <f>SUBTOTAL(9,G599:G609)</f>
        <v>262400</v>
      </c>
      <c r="H610" s="35">
        <f>SUBTOTAL(9,H599:H609)</f>
        <v>1026</v>
      </c>
      <c r="I610" s="35">
        <f>SUBTOTAL(9,I599:I609)</f>
        <v>348840</v>
      </c>
      <c r="J610" s="35">
        <f>SUBTOTAL(9,J599:J609)</f>
        <v>0</v>
      </c>
      <c r="K610" s="35">
        <f>SUBTOTAL(9,K599:K609)</f>
        <v>0</v>
      </c>
      <c r="L610" s="35">
        <f>SUBTOTAL(9,L599:L609)</f>
        <v>0</v>
      </c>
      <c r="M610" s="35">
        <f>SUBTOTAL(9,M599:M609)</f>
        <v>0</v>
      </c>
      <c r="N610" s="35">
        <f>SUBTOTAL(9,N599:N609)</f>
        <v>0</v>
      </c>
      <c r="O610" s="35">
        <f>SUBTOTAL(9,O599:O609)</f>
        <v>0</v>
      </c>
    </row>
    <row r="611" spans="1:15" s="42" customFormat="1" ht="12.75" outlineLevel="2">
      <c r="A611" s="41" t="s">
        <v>136</v>
      </c>
      <c r="B611" s="42" t="s">
        <v>32</v>
      </c>
      <c r="C611" s="42" t="s">
        <v>33</v>
      </c>
      <c r="D611" s="43">
        <f aca="true" t="shared" si="136" ref="D611:D620">+F611++H611</f>
        <v>107</v>
      </c>
      <c r="E611" s="43">
        <f aca="true" t="shared" si="137" ref="E611:E620">+G611+I611</f>
        <v>36450</v>
      </c>
      <c r="F611" s="43">
        <v>11</v>
      </c>
      <c r="G611" s="43">
        <v>4290</v>
      </c>
      <c r="H611" s="43">
        <v>96</v>
      </c>
      <c r="I611" s="43">
        <v>32160</v>
      </c>
      <c r="J611" s="43">
        <f aca="true" t="shared" si="138" ref="J611:K620">+L611+N611</f>
        <v>0</v>
      </c>
      <c r="K611" s="43">
        <f t="shared" si="138"/>
        <v>0</v>
      </c>
      <c r="L611" s="43">
        <v>0</v>
      </c>
      <c r="M611" s="43">
        <v>0</v>
      </c>
      <c r="N611" s="43">
        <v>0</v>
      </c>
      <c r="O611" s="43">
        <v>0</v>
      </c>
    </row>
    <row r="612" spans="1:15" s="34" customFormat="1" ht="12.75" outlineLevel="2">
      <c r="A612" s="34" t="s">
        <v>136</v>
      </c>
      <c r="B612" s="34" t="s">
        <v>34</v>
      </c>
      <c r="C612" s="34" t="s">
        <v>33</v>
      </c>
      <c r="D612" s="35">
        <f t="shared" si="136"/>
        <v>102</v>
      </c>
      <c r="E612" s="35">
        <f t="shared" si="137"/>
        <v>34720</v>
      </c>
      <c r="F612" s="35">
        <v>10</v>
      </c>
      <c r="G612" s="35">
        <v>3900</v>
      </c>
      <c r="H612" s="35">
        <v>92</v>
      </c>
      <c r="I612" s="35">
        <v>30820</v>
      </c>
      <c r="J612" s="35">
        <f t="shared" si="138"/>
        <v>0</v>
      </c>
      <c r="K612" s="35">
        <f t="shared" si="138"/>
        <v>0</v>
      </c>
      <c r="L612" s="35">
        <v>0</v>
      </c>
      <c r="M612" s="35">
        <v>0</v>
      </c>
      <c r="N612" s="35">
        <v>0</v>
      </c>
      <c r="O612" s="35">
        <v>0</v>
      </c>
    </row>
    <row r="613" spans="1:15" s="34" customFormat="1" ht="12.75" outlineLevel="2">
      <c r="A613" s="36" t="s">
        <v>136</v>
      </c>
      <c r="B613" s="36" t="s">
        <v>35</v>
      </c>
      <c r="C613" s="36" t="s">
        <v>33</v>
      </c>
      <c r="D613" s="37">
        <f t="shared" si="136"/>
        <v>100</v>
      </c>
      <c r="E613" s="37">
        <f t="shared" si="137"/>
        <v>34600</v>
      </c>
      <c r="F613" s="37">
        <v>20</v>
      </c>
      <c r="G613" s="37">
        <v>7800</v>
      </c>
      <c r="H613" s="37">
        <v>80</v>
      </c>
      <c r="I613" s="37">
        <v>26800</v>
      </c>
      <c r="J613" s="37">
        <f t="shared" si="138"/>
        <v>0</v>
      </c>
      <c r="K613" s="37">
        <f t="shared" si="138"/>
        <v>0</v>
      </c>
      <c r="L613" s="37">
        <v>0</v>
      </c>
      <c r="M613" s="37">
        <v>0</v>
      </c>
      <c r="N613" s="37">
        <v>0</v>
      </c>
      <c r="O613" s="37">
        <v>0</v>
      </c>
    </row>
    <row r="614" spans="1:15" s="34" customFormat="1" ht="12.75" outlineLevel="2">
      <c r="A614" s="34" t="s">
        <v>136</v>
      </c>
      <c r="B614" s="34" t="s">
        <v>36</v>
      </c>
      <c r="C614" s="34" t="s">
        <v>33</v>
      </c>
      <c r="D614" s="35">
        <f t="shared" si="136"/>
        <v>110</v>
      </c>
      <c r="E614" s="35">
        <f t="shared" si="137"/>
        <v>38060</v>
      </c>
      <c r="F614" s="35">
        <v>22</v>
      </c>
      <c r="G614" s="35">
        <v>8580</v>
      </c>
      <c r="H614" s="35">
        <v>88</v>
      </c>
      <c r="I614" s="35">
        <v>29480</v>
      </c>
      <c r="J614" s="35">
        <f t="shared" si="138"/>
        <v>0</v>
      </c>
      <c r="K614" s="35">
        <f t="shared" si="138"/>
        <v>0</v>
      </c>
      <c r="L614" s="35">
        <v>0</v>
      </c>
      <c r="M614" s="35">
        <v>0</v>
      </c>
      <c r="N614" s="35">
        <v>0</v>
      </c>
      <c r="O614" s="35">
        <v>0</v>
      </c>
    </row>
    <row r="615" spans="1:15" s="34" customFormat="1" ht="12.75" outlineLevel="2">
      <c r="A615" s="36" t="s">
        <v>136</v>
      </c>
      <c r="B615" s="36" t="s">
        <v>37</v>
      </c>
      <c r="C615" s="36" t="s">
        <v>33</v>
      </c>
      <c r="D615" s="37">
        <f t="shared" si="136"/>
        <v>109</v>
      </c>
      <c r="E615" s="37">
        <f t="shared" si="137"/>
        <v>37725</v>
      </c>
      <c r="F615" s="37">
        <v>22</v>
      </c>
      <c r="G615" s="37">
        <v>8580</v>
      </c>
      <c r="H615" s="37">
        <v>87</v>
      </c>
      <c r="I615" s="37">
        <v>29145</v>
      </c>
      <c r="J615" s="37">
        <f t="shared" si="138"/>
        <v>0</v>
      </c>
      <c r="K615" s="37">
        <f t="shared" si="138"/>
        <v>0</v>
      </c>
      <c r="L615" s="37">
        <v>0</v>
      </c>
      <c r="M615" s="37">
        <v>0</v>
      </c>
      <c r="N615" s="37">
        <v>0</v>
      </c>
      <c r="O615" s="37">
        <v>0</v>
      </c>
    </row>
    <row r="616" spans="1:15" s="34" customFormat="1" ht="12.75" outlineLevel="2">
      <c r="A616" s="34" t="s">
        <v>136</v>
      </c>
      <c r="B616" s="34" t="s">
        <v>38</v>
      </c>
      <c r="C616" s="34" t="s">
        <v>33</v>
      </c>
      <c r="D616" s="35">
        <f t="shared" si="136"/>
        <v>102</v>
      </c>
      <c r="E616" s="35">
        <f t="shared" si="137"/>
        <v>35270</v>
      </c>
      <c r="F616" s="35">
        <v>20</v>
      </c>
      <c r="G616" s="35">
        <v>7800</v>
      </c>
      <c r="H616" s="35">
        <v>82</v>
      </c>
      <c r="I616" s="35">
        <v>27470</v>
      </c>
      <c r="J616" s="35">
        <f t="shared" si="138"/>
        <v>0</v>
      </c>
      <c r="K616" s="35">
        <f t="shared" si="138"/>
        <v>0</v>
      </c>
      <c r="L616" s="35">
        <v>0</v>
      </c>
      <c r="M616" s="35">
        <v>0</v>
      </c>
      <c r="N616" s="35">
        <v>0</v>
      </c>
      <c r="O616" s="35">
        <v>0</v>
      </c>
    </row>
    <row r="617" spans="1:15" s="34" customFormat="1" ht="12.75" outlineLevel="2">
      <c r="A617" s="36" t="s">
        <v>136</v>
      </c>
      <c r="B617" s="36" t="s">
        <v>39</v>
      </c>
      <c r="C617" s="36" t="s">
        <v>33</v>
      </c>
      <c r="D617" s="37">
        <f t="shared" si="136"/>
        <v>106</v>
      </c>
      <c r="E617" s="37">
        <f t="shared" si="137"/>
        <v>36665</v>
      </c>
      <c r="F617" s="37">
        <v>21</v>
      </c>
      <c r="G617" s="37">
        <v>8190</v>
      </c>
      <c r="H617" s="37">
        <v>85</v>
      </c>
      <c r="I617" s="37">
        <v>28475</v>
      </c>
      <c r="J617" s="37">
        <f t="shared" si="138"/>
        <v>0</v>
      </c>
      <c r="K617" s="37">
        <f t="shared" si="138"/>
        <v>0</v>
      </c>
      <c r="L617" s="37">
        <v>0</v>
      </c>
      <c r="M617" s="37">
        <v>0</v>
      </c>
      <c r="N617" s="37">
        <v>0</v>
      </c>
      <c r="O617" s="37">
        <v>0</v>
      </c>
    </row>
    <row r="618" spans="1:15" s="34" customFormat="1" ht="12.75" outlineLevel="2">
      <c r="A618" s="34" t="s">
        <v>136</v>
      </c>
      <c r="B618" s="34" t="s">
        <v>40</v>
      </c>
      <c r="C618" s="34" t="s">
        <v>33</v>
      </c>
      <c r="D618" s="35">
        <f t="shared" si="136"/>
        <v>104</v>
      </c>
      <c r="E618" s="35">
        <f t="shared" si="137"/>
        <v>37150</v>
      </c>
      <c r="F618" s="35">
        <v>42</v>
      </c>
      <c r="G618" s="35">
        <v>16380</v>
      </c>
      <c r="H618" s="35">
        <v>62</v>
      </c>
      <c r="I618" s="35">
        <v>20770</v>
      </c>
      <c r="J618" s="35">
        <f t="shared" si="138"/>
        <v>0</v>
      </c>
      <c r="K618" s="35">
        <f t="shared" si="138"/>
        <v>0</v>
      </c>
      <c r="L618" s="35">
        <v>0</v>
      </c>
      <c r="M618" s="35">
        <v>0</v>
      </c>
      <c r="N618" s="35">
        <v>0</v>
      </c>
      <c r="O618" s="35">
        <v>0</v>
      </c>
    </row>
    <row r="619" spans="1:15" s="34" customFormat="1" ht="12.75" outlineLevel="2">
      <c r="A619" s="36" t="s">
        <v>136</v>
      </c>
      <c r="B619" s="36" t="s">
        <v>41</v>
      </c>
      <c r="C619" s="36" t="s">
        <v>33</v>
      </c>
      <c r="D619" s="37">
        <f t="shared" si="136"/>
        <v>110</v>
      </c>
      <c r="E619" s="37">
        <f t="shared" si="137"/>
        <v>38060</v>
      </c>
      <c r="F619" s="37">
        <v>22</v>
      </c>
      <c r="G619" s="37">
        <v>8580</v>
      </c>
      <c r="H619" s="37">
        <v>88</v>
      </c>
      <c r="I619" s="37">
        <v>29480</v>
      </c>
      <c r="J619" s="37">
        <f t="shared" si="138"/>
        <v>0</v>
      </c>
      <c r="K619" s="37">
        <f t="shared" si="138"/>
        <v>0</v>
      </c>
      <c r="L619" s="37">
        <v>0</v>
      </c>
      <c r="M619" s="37">
        <v>0</v>
      </c>
      <c r="N619" s="37">
        <v>0</v>
      </c>
      <c r="O619" s="37">
        <v>0</v>
      </c>
    </row>
    <row r="620" spans="1:15" s="34" customFormat="1" ht="12.75" outlineLevel="2">
      <c r="A620" s="34" t="s">
        <v>136</v>
      </c>
      <c r="B620" s="34" t="s">
        <v>42</v>
      </c>
      <c r="C620" s="34" t="s">
        <v>33</v>
      </c>
      <c r="D620" s="35">
        <f t="shared" si="136"/>
        <v>104</v>
      </c>
      <c r="E620" s="35">
        <f t="shared" si="137"/>
        <v>37975</v>
      </c>
      <c r="F620" s="35">
        <v>57</v>
      </c>
      <c r="G620" s="35">
        <v>22230</v>
      </c>
      <c r="H620" s="35">
        <v>47</v>
      </c>
      <c r="I620" s="35">
        <v>15745</v>
      </c>
      <c r="J620" s="35">
        <f t="shared" si="138"/>
        <v>0</v>
      </c>
      <c r="K620" s="35">
        <f t="shared" si="138"/>
        <v>0</v>
      </c>
      <c r="L620" s="35">
        <v>0</v>
      </c>
      <c r="M620" s="35">
        <v>0</v>
      </c>
      <c r="N620" s="35">
        <v>0</v>
      </c>
      <c r="O620" s="35">
        <v>0</v>
      </c>
    </row>
    <row r="621" spans="1:15" s="34" customFormat="1" ht="12.75" outlineLevel="2">
      <c r="A621" s="36" t="s">
        <v>136</v>
      </c>
      <c r="B621" s="36" t="s">
        <v>43</v>
      </c>
      <c r="C621" s="36" t="s">
        <v>33</v>
      </c>
      <c r="D621" s="37">
        <v>101</v>
      </c>
      <c r="E621" s="37">
        <v>34660</v>
      </c>
      <c r="F621" s="37">
        <v>15</v>
      </c>
      <c r="G621" s="37">
        <v>5850</v>
      </c>
      <c r="H621" s="37">
        <v>86</v>
      </c>
      <c r="I621" s="37">
        <v>28810</v>
      </c>
      <c r="J621" s="37">
        <v>0</v>
      </c>
      <c r="K621" s="37">
        <v>0</v>
      </c>
      <c r="L621" s="37">
        <v>0</v>
      </c>
      <c r="M621" s="37">
        <v>0</v>
      </c>
      <c r="N621" s="37">
        <v>0</v>
      </c>
      <c r="O621" s="37">
        <v>0</v>
      </c>
    </row>
    <row r="622" spans="1:15" s="34" customFormat="1" ht="12.75" outlineLevel="2">
      <c r="A622" s="34" t="s">
        <v>136</v>
      </c>
      <c r="B622" s="34" t="s">
        <v>44</v>
      </c>
      <c r="C622" s="34" t="s">
        <v>33</v>
      </c>
      <c r="D622" s="35">
        <v>106</v>
      </c>
      <c r="E622" s="35">
        <v>36390</v>
      </c>
      <c r="F622" s="35">
        <v>16</v>
      </c>
      <c r="G622" s="35">
        <v>6240</v>
      </c>
      <c r="H622" s="35">
        <v>90</v>
      </c>
      <c r="I622" s="35">
        <v>30150</v>
      </c>
      <c r="J622" s="35">
        <v>0</v>
      </c>
      <c r="K622" s="35">
        <v>0</v>
      </c>
      <c r="L622" s="35"/>
      <c r="M622" s="35"/>
      <c r="N622" s="35"/>
      <c r="O622" s="35"/>
    </row>
    <row r="623" spans="1:15" s="34" customFormat="1" ht="12.75" outlineLevel="1">
      <c r="A623" s="40" t="s">
        <v>137</v>
      </c>
      <c r="D623" s="35">
        <f>SUBTOTAL(9,D611:D622)</f>
        <v>1261</v>
      </c>
      <c r="E623" s="35">
        <f>SUBTOTAL(9,E611:E622)</f>
        <v>437725</v>
      </c>
      <c r="F623" s="35">
        <f>SUBTOTAL(9,F611:F622)</f>
        <v>278</v>
      </c>
      <c r="G623" s="35">
        <f>SUBTOTAL(9,G611:G622)</f>
        <v>108420</v>
      </c>
      <c r="H623" s="35">
        <f>SUBTOTAL(9,H611:H622)</f>
        <v>983</v>
      </c>
      <c r="I623" s="35">
        <f>SUBTOTAL(9,I611:I622)</f>
        <v>329305</v>
      </c>
      <c r="J623" s="35">
        <f>SUBTOTAL(9,J611:J622)</f>
        <v>0</v>
      </c>
      <c r="K623" s="35">
        <f>SUBTOTAL(9,K611:K622)</f>
        <v>0</v>
      </c>
      <c r="L623" s="35">
        <f>SUBTOTAL(9,L611:L622)</f>
        <v>0</v>
      </c>
      <c r="M623" s="35">
        <f>SUBTOTAL(9,M611:M622)</f>
        <v>0</v>
      </c>
      <c r="N623" s="35">
        <f>SUBTOTAL(9,N611:N622)</f>
        <v>0</v>
      </c>
      <c r="O623" s="35">
        <f>SUBTOTAL(9,O611:O622)</f>
        <v>0</v>
      </c>
    </row>
    <row r="624" spans="1:15" s="42" customFormat="1" ht="12.75" outlineLevel="2">
      <c r="A624" s="41" t="s">
        <v>138</v>
      </c>
      <c r="B624" s="42" t="s">
        <v>32</v>
      </c>
      <c r="C624" s="42" t="s">
        <v>33</v>
      </c>
      <c r="D624" s="43">
        <f aca="true" t="shared" si="139" ref="D624:D633">+F624++H624</f>
        <v>832</v>
      </c>
      <c r="E624" s="43">
        <f aca="true" t="shared" si="140" ref="E624:E633">+G624+I624</f>
        <v>342880</v>
      </c>
      <c r="F624" s="43">
        <v>668</v>
      </c>
      <c r="G624" s="43">
        <v>280560</v>
      </c>
      <c r="H624" s="43">
        <v>164</v>
      </c>
      <c r="I624" s="43">
        <v>62320</v>
      </c>
      <c r="J624" s="43">
        <f aca="true" t="shared" si="141" ref="J624:K633">+L624+N624</f>
        <v>0</v>
      </c>
      <c r="K624" s="43">
        <f t="shared" si="141"/>
        <v>0</v>
      </c>
      <c r="L624" s="43">
        <v>0</v>
      </c>
      <c r="M624" s="43">
        <v>0</v>
      </c>
      <c r="N624" s="43">
        <v>0</v>
      </c>
      <c r="O624" s="43">
        <v>0</v>
      </c>
    </row>
    <row r="625" spans="1:15" s="34" customFormat="1" ht="12.75" outlineLevel="2">
      <c r="A625" s="34" t="s">
        <v>138</v>
      </c>
      <c r="B625" s="34" t="s">
        <v>34</v>
      </c>
      <c r="C625" s="34" t="s">
        <v>33</v>
      </c>
      <c r="D625" s="35">
        <f t="shared" si="139"/>
        <v>808</v>
      </c>
      <c r="E625" s="35">
        <f t="shared" si="140"/>
        <v>333160</v>
      </c>
      <c r="F625" s="35">
        <v>653</v>
      </c>
      <c r="G625" s="35">
        <v>274260</v>
      </c>
      <c r="H625" s="35">
        <v>155</v>
      </c>
      <c r="I625" s="35">
        <v>58900</v>
      </c>
      <c r="J625" s="35">
        <f t="shared" si="141"/>
        <v>0</v>
      </c>
      <c r="K625" s="35">
        <f t="shared" si="141"/>
        <v>0</v>
      </c>
      <c r="L625" s="35">
        <v>0</v>
      </c>
      <c r="M625" s="35">
        <v>0</v>
      </c>
      <c r="N625" s="35">
        <v>0</v>
      </c>
      <c r="O625" s="35">
        <v>0</v>
      </c>
    </row>
    <row r="626" spans="1:15" s="34" customFormat="1" ht="12.75" outlineLevel="2">
      <c r="A626" s="36" t="s">
        <v>138</v>
      </c>
      <c r="B626" s="36" t="s">
        <v>35</v>
      </c>
      <c r="C626" s="36" t="s">
        <v>33</v>
      </c>
      <c r="D626" s="37">
        <f t="shared" si="139"/>
        <v>759</v>
      </c>
      <c r="E626" s="37">
        <f t="shared" si="140"/>
        <v>370980</v>
      </c>
      <c r="F626" s="37">
        <v>688</v>
      </c>
      <c r="G626" s="37">
        <v>344000</v>
      </c>
      <c r="H626" s="37">
        <v>71</v>
      </c>
      <c r="I626" s="37">
        <v>26980</v>
      </c>
      <c r="J626" s="37">
        <f t="shared" si="141"/>
        <v>0</v>
      </c>
      <c r="K626" s="37">
        <f t="shared" si="141"/>
        <v>0</v>
      </c>
      <c r="L626" s="37">
        <v>0</v>
      </c>
      <c r="M626" s="37">
        <v>0</v>
      </c>
      <c r="N626" s="37">
        <v>0</v>
      </c>
      <c r="O626" s="37">
        <v>0</v>
      </c>
    </row>
    <row r="627" spans="1:15" s="34" customFormat="1" ht="12.75" outlineLevel="2">
      <c r="A627" s="34" t="s">
        <v>138</v>
      </c>
      <c r="B627" s="34" t="s">
        <v>36</v>
      </c>
      <c r="C627" s="34" t="s">
        <v>33</v>
      </c>
      <c r="D627" s="35">
        <f t="shared" si="139"/>
        <v>370</v>
      </c>
      <c r="E627" s="35">
        <f t="shared" si="140"/>
        <v>182000</v>
      </c>
      <c r="F627" s="35">
        <v>360</v>
      </c>
      <c r="G627" s="35">
        <v>178200</v>
      </c>
      <c r="H627" s="35">
        <v>10</v>
      </c>
      <c r="I627" s="35">
        <v>3800</v>
      </c>
      <c r="J627" s="35">
        <f t="shared" si="141"/>
        <v>0</v>
      </c>
      <c r="K627" s="35">
        <f t="shared" si="141"/>
        <v>0</v>
      </c>
      <c r="L627" s="35">
        <v>0</v>
      </c>
      <c r="M627" s="35">
        <v>0</v>
      </c>
      <c r="N627" s="35">
        <v>0</v>
      </c>
      <c r="O627" s="35">
        <v>0</v>
      </c>
    </row>
    <row r="628" spans="1:15" s="34" customFormat="1" ht="12.75" outlineLevel="2">
      <c r="A628" s="36" t="s">
        <v>138</v>
      </c>
      <c r="B628" s="36" t="s">
        <v>37</v>
      </c>
      <c r="C628" s="36" t="s">
        <v>33</v>
      </c>
      <c r="D628" s="37">
        <f t="shared" si="139"/>
        <v>483</v>
      </c>
      <c r="E628" s="37">
        <f t="shared" si="140"/>
        <v>204190</v>
      </c>
      <c r="F628" s="37">
        <v>295</v>
      </c>
      <c r="G628" s="37">
        <v>132750</v>
      </c>
      <c r="H628" s="37">
        <v>188</v>
      </c>
      <c r="I628" s="37">
        <v>71440</v>
      </c>
      <c r="J628" s="37">
        <f t="shared" si="141"/>
        <v>0</v>
      </c>
      <c r="K628" s="37">
        <f t="shared" si="141"/>
        <v>0</v>
      </c>
      <c r="L628" s="37">
        <v>0</v>
      </c>
      <c r="M628" s="37">
        <v>0</v>
      </c>
      <c r="N628" s="37">
        <v>0</v>
      </c>
      <c r="O628" s="37">
        <v>0</v>
      </c>
    </row>
    <row r="629" spans="1:15" s="34" customFormat="1" ht="12.75" outlineLevel="2">
      <c r="A629" s="34" t="s">
        <v>138</v>
      </c>
      <c r="B629" s="34" t="s">
        <v>38</v>
      </c>
      <c r="C629" s="34" t="s">
        <v>33</v>
      </c>
      <c r="D629" s="35">
        <f t="shared" si="139"/>
        <v>1103</v>
      </c>
      <c r="E629" s="35">
        <f t="shared" si="140"/>
        <v>449740</v>
      </c>
      <c r="F629" s="35">
        <v>680</v>
      </c>
      <c r="G629" s="35">
        <v>289000</v>
      </c>
      <c r="H629" s="35">
        <v>423</v>
      </c>
      <c r="I629" s="35">
        <v>160740</v>
      </c>
      <c r="J629" s="35">
        <f t="shared" si="141"/>
        <v>0</v>
      </c>
      <c r="K629" s="35">
        <f t="shared" si="141"/>
        <v>0</v>
      </c>
      <c r="L629" s="35">
        <v>0</v>
      </c>
      <c r="M629" s="35">
        <v>0</v>
      </c>
      <c r="N629" s="35">
        <v>0</v>
      </c>
      <c r="O629" s="35">
        <v>0</v>
      </c>
    </row>
    <row r="630" spans="1:15" s="34" customFormat="1" ht="12.75" outlineLevel="2">
      <c r="A630" s="36" t="s">
        <v>138</v>
      </c>
      <c r="B630" s="36" t="s">
        <v>39</v>
      </c>
      <c r="C630" s="36" t="s">
        <v>33</v>
      </c>
      <c r="D630" s="37">
        <f t="shared" si="139"/>
        <v>1309</v>
      </c>
      <c r="E630" s="37">
        <f t="shared" si="140"/>
        <v>524340</v>
      </c>
      <c r="F630" s="37">
        <v>673</v>
      </c>
      <c r="G630" s="37">
        <v>282660</v>
      </c>
      <c r="H630" s="37">
        <v>636</v>
      </c>
      <c r="I630" s="37">
        <v>241680</v>
      </c>
      <c r="J630" s="37">
        <f t="shared" si="141"/>
        <v>0</v>
      </c>
      <c r="K630" s="37">
        <f t="shared" si="141"/>
        <v>0</v>
      </c>
      <c r="L630" s="37">
        <v>0</v>
      </c>
      <c r="M630" s="37">
        <v>0</v>
      </c>
      <c r="N630" s="37">
        <v>0</v>
      </c>
      <c r="O630" s="37">
        <v>0</v>
      </c>
    </row>
    <row r="631" spans="1:15" s="34" customFormat="1" ht="12.75" outlineLevel="2">
      <c r="A631" s="34" t="s">
        <v>138</v>
      </c>
      <c r="B631" s="34" t="s">
        <v>40</v>
      </c>
      <c r="C631" s="34" t="s">
        <v>33</v>
      </c>
      <c r="D631" s="35">
        <f t="shared" si="139"/>
        <v>1372</v>
      </c>
      <c r="E631" s="35">
        <f t="shared" si="140"/>
        <v>570920</v>
      </c>
      <c r="F631" s="35">
        <v>708</v>
      </c>
      <c r="G631" s="35">
        <v>318600</v>
      </c>
      <c r="H631" s="35">
        <v>664</v>
      </c>
      <c r="I631" s="35">
        <v>252320</v>
      </c>
      <c r="J631" s="35">
        <f t="shared" si="141"/>
        <v>0</v>
      </c>
      <c r="K631" s="35">
        <f t="shared" si="141"/>
        <v>0</v>
      </c>
      <c r="L631" s="35">
        <v>0</v>
      </c>
      <c r="M631" s="35">
        <v>0</v>
      </c>
      <c r="N631" s="35">
        <v>0</v>
      </c>
      <c r="O631" s="35">
        <v>0</v>
      </c>
    </row>
    <row r="632" spans="1:15" s="34" customFormat="1" ht="12.75" outlineLevel="2">
      <c r="A632" s="36" t="s">
        <v>138</v>
      </c>
      <c r="B632" s="36" t="s">
        <v>41</v>
      </c>
      <c r="C632" s="36" t="s">
        <v>33</v>
      </c>
      <c r="D632" s="37">
        <f t="shared" si="139"/>
        <v>1774</v>
      </c>
      <c r="E632" s="37">
        <f t="shared" si="140"/>
        <v>754480</v>
      </c>
      <c r="F632" s="37">
        <v>1148</v>
      </c>
      <c r="G632" s="37">
        <v>516600</v>
      </c>
      <c r="H632" s="37">
        <v>626</v>
      </c>
      <c r="I632" s="37">
        <v>237880</v>
      </c>
      <c r="J632" s="37">
        <f t="shared" si="141"/>
        <v>0</v>
      </c>
      <c r="K632" s="37">
        <f t="shared" si="141"/>
        <v>0</v>
      </c>
      <c r="L632" s="37">
        <v>0</v>
      </c>
      <c r="M632" s="37">
        <v>0</v>
      </c>
      <c r="N632" s="37">
        <v>0</v>
      </c>
      <c r="O632" s="37">
        <v>0</v>
      </c>
    </row>
    <row r="633" spans="1:15" s="34" customFormat="1" ht="12.75" outlineLevel="2">
      <c r="A633" s="34" t="s">
        <v>138</v>
      </c>
      <c r="B633" s="34" t="s">
        <v>42</v>
      </c>
      <c r="C633" s="34" t="s">
        <v>33</v>
      </c>
      <c r="D633" s="35">
        <f t="shared" si="139"/>
        <v>2905</v>
      </c>
      <c r="E633" s="35">
        <f t="shared" si="140"/>
        <v>1257400</v>
      </c>
      <c r="F633" s="35">
        <v>1853</v>
      </c>
      <c r="G633" s="35">
        <v>852380</v>
      </c>
      <c r="H633" s="35">
        <v>1052</v>
      </c>
      <c r="I633" s="35">
        <v>405020</v>
      </c>
      <c r="J633" s="35">
        <f t="shared" si="141"/>
        <v>0</v>
      </c>
      <c r="K633" s="35">
        <f t="shared" si="141"/>
        <v>0</v>
      </c>
      <c r="L633" s="35">
        <v>0</v>
      </c>
      <c r="M633" s="35">
        <v>0</v>
      </c>
      <c r="N633" s="35">
        <v>0</v>
      </c>
      <c r="O633" s="35">
        <v>0</v>
      </c>
    </row>
    <row r="634" spans="1:15" s="34" customFormat="1" ht="12.75" outlineLevel="2">
      <c r="A634" s="36" t="s">
        <v>138</v>
      </c>
      <c r="B634" s="36" t="s">
        <v>43</v>
      </c>
      <c r="C634" s="36" t="s">
        <v>33</v>
      </c>
      <c r="D634" s="37">
        <v>2908</v>
      </c>
      <c r="E634" s="37">
        <v>1298200</v>
      </c>
      <c r="F634" s="37">
        <v>2051</v>
      </c>
      <c r="G634" s="37">
        <v>963970</v>
      </c>
      <c r="H634" s="37">
        <v>857</v>
      </c>
      <c r="I634" s="37">
        <v>334230</v>
      </c>
      <c r="J634" s="37">
        <v>0</v>
      </c>
      <c r="K634" s="37">
        <v>0</v>
      </c>
      <c r="L634" s="37">
        <v>0</v>
      </c>
      <c r="M634" s="37">
        <v>0</v>
      </c>
      <c r="N634" s="37">
        <v>0</v>
      </c>
      <c r="O634" s="37">
        <v>0</v>
      </c>
    </row>
    <row r="635" spans="1:15" s="34" customFormat="1" ht="12.75" outlineLevel="2">
      <c r="A635" s="34" t="s">
        <v>138</v>
      </c>
      <c r="B635" s="34" t="s">
        <v>44</v>
      </c>
      <c r="C635" s="34" t="s">
        <v>33</v>
      </c>
      <c r="D635" s="35">
        <v>2884</v>
      </c>
      <c r="E635" s="35">
        <v>1216346</v>
      </c>
      <c r="F635" s="35">
        <v>2043</v>
      </c>
      <c r="G635" s="35">
        <v>929565</v>
      </c>
      <c r="H635" s="35">
        <v>841</v>
      </c>
      <c r="I635" s="35">
        <v>286781</v>
      </c>
      <c r="J635" s="35">
        <v>0</v>
      </c>
      <c r="K635" s="35">
        <v>0</v>
      </c>
      <c r="L635" s="35"/>
      <c r="M635" s="35"/>
      <c r="N635" s="35"/>
      <c r="O635" s="35"/>
    </row>
    <row r="636" spans="1:15" s="34" customFormat="1" ht="12.75" outlineLevel="1">
      <c r="A636" s="40" t="s">
        <v>139</v>
      </c>
      <c r="D636" s="35">
        <f>SUBTOTAL(9,D624:D635)</f>
        <v>17507</v>
      </c>
      <c r="E636" s="35">
        <f>SUBTOTAL(9,E624:E635)</f>
        <v>7504636</v>
      </c>
      <c r="F636" s="35">
        <f>SUBTOTAL(9,F624:F635)</f>
        <v>11820</v>
      </c>
      <c r="G636" s="35">
        <f>SUBTOTAL(9,G624:G635)</f>
        <v>5362545</v>
      </c>
      <c r="H636" s="35">
        <f>SUBTOTAL(9,H624:H635)</f>
        <v>5687</v>
      </c>
      <c r="I636" s="35">
        <f>SUBTOTAL(9,I624:I635)</f>
        <v>2142091</v>
      </c>
      <c r="J636" s="35">
        <f>SUBTOTAL(9,J624:J635)</f>
        <v>0</v>
      </c>
      <c r="K636" s="35">
        <f>SUBTOTAL(9,K624:K635)</f>
        <v>0</v>
      </c>
      <c r="L636" s="35">
        <f>SUBTOTAL(9,L624:L635)</f>
        <v>0</v>
      </c>
      <c r="M636" s="35">
        <f>SUBTOTAL(9,M624:M635)</f>
        <v>0</v>
      </c>
      <c r="N636" s="35">
        <f>SUBTOTAL(9,N624:N635)</f>
        <v>0</v>
      </c>
      <c r="O636" s="35">
        <f>SUBTOTAL(9,O624:O635)</f>
        <v>0</v>
      </c>
    </row>
    <row r="637" spans="1:15" s="42" customFormat="1" ht="12.75" outlineLevel="2">
      <c r="A637" s="41" t="s">
        <v>140</v>
      </c>
      <c r="B637" s="42" t="s">
        <v>32</v>
      </c>
      <c r="C637" s="42" t="s">
        <v>33</v>
      </c>
      <c r="D637" s="43">
        <f aca="true" t="shared" si="142" ref="D637:D646">+F637++H637</f>
        <v>988</v>
      </c>
      <c r="E637" s="43">
        <f aca="true" t="shared" si="143" ref="E637:E646">+G637+I637</f>
        <v>476091</v>
      </c>
      <c r="F637" s="43">
        <v>644</v>
      </c>
      <c r="G637" s="43">
        <v>312014</v>
      </c>
      <c r="H637" s="43">
        <v>344</v>
      </c>
      <c r="I637" s="43">
        <v>164077</v>
      </c>
      <c r="J637" s="43">
        <f aca="true" t="shared" si="144" ref="J637:K646">+L637+N637</f>
        <v>300</v>
      </c>
      <c r="K637" s="43">
        <f t="shared" si="144"/>
        <v>26363</v>
      </c>
      <c r="L637" s="43">
        <v>156</v>
      </c>
      <c r="M637" s="43">
        <v>13835</v>
      </c>
      <c r="N637" s="43">
        <v>144</v>
      </c>
      <c r="O637" s="43">
        <v>12528</v>
      </c>
    </row>
    <row r="638" spans="1:15" s="34" customFormat="1" ht="12.75" outlineLevel="2">
      <c r="A638" s="34" t="s">
        <v>140</v>
      </c>
      <c r="B638" s="34" t="s">
        <v>34</v>
      </c>
      <c r="C638" s="34" t="s">
        <v>33</v>
      </c>
      <c r="D638" s="35">
        <f t="shared" si="142"/>
        <v>711</v>
      </c>
      <c r="E638" s="35">
        <f t="shared" si="143"/>
        <v>304319</v>
      </c>
      <c r="F638" s="35">
        <v>519</v>
      </c>
      <c r="G638" s="35">
        <v>221372</v>
      </c>
      <c r="H638" s="35">
        <v>192</v>
      </c>
      <c r="I638" s="35">
        <v>82947</v>
      </c>
      <c r="J638" s="35">
        <f t="shared" si="144"/>
        <v>220</v>
      </c>
      <c r="K638" s="35">
        <f t="shared" si="144"/>
        <v>19140</v>
      </c>
      <c r="L638" s="35">
        <v>135</v>
      </c>
      <c r="M638" s="35">
        <v>11745</v>
      </c>
      <c r="N638" s="35">
        <v>85</v>
      </c>
      <c r="O638" s="35">
        <v>7395</v>
      </c>
    </row>
    <row r="639" spans="1:15" s="34" customFormat="1" ht="12.75" outlineLevel="2">
      <c r="A639" s="36" t="s">
        <v>140</v>
      </c>
      <c r="B639" s="36" t="s">
        <v>35</v>
      </c>
      <c r="C639" s="36" t="s">
        <v>33</v>
      </c>
      <c r="D639" s="37">
        <f t="shared" si="142"/>
        <v>838</v>
      </c>
      <c r="E639" s="37">
        <f t="shared" si="143"/>
        <v>330107</v>
      </c>
      <c r="F639" s="37">
        <v>486</v>
      </c>
      <c r="G639" s="37">
        <v>193233</v>
      </c>
      <c r="H639" s="37">
        <v>352</v>
      </c>
      <c r="I639" s="37">
        <v>136874</v>
      </c>
      <c r="J639" s="37">
        <f t="shared" si="144"/>
        <v>275</v>
      </c>
      <c r="K639" s="37">
        <f t="shared" si="144"/>
        <v>23922</v>
      </c>
      <c r="L639" s="37">
        <v>159</v>
      </c>
      <c r="M639" s="37">
        <v>13830</v>
      </c>
      <c r="N639" s="37">
        <v>116</v>
      </c>
      <c r="O639" s="37">
        <v>10092</v>
      </c>
    </row>
    <row r="640" spans="1:15" s="34" customFormat="1" ht="12.75" outlineLevel="2">
      <c r="A640" s="34" t="s">
        <v>140</v>
      </c>
      <c r="B640" s="34" t="s">
        <v>36</v>
      </c>
      <c r="C640" s="34" t="s">
        <v>33</v>
      </c>
      <c r="D640" s="35">
        <f t="shared" si="142"/>
        <v>843</v>
      </c>
      <c r="E640" s="35">
        <f t="shared" si="143"/>
        <v>335418</v>
      </c>
      <c r="F640" s="35">
        <v>549</v>
      </c>
      <c r="G640" s="35">
        <v>223992</v>
      </c>
      <c r="H640" s="35">
        <v>294</v>
      </c>
      <c r="I640" s="35">
        <v>111426</v>
      </c>
      <c r="J640" s="35">
        <f t="shared" si="144"/>
        <v>224</v>
      </c>
      <c r="K640" s="35">
        <f t="shared" si="144"/>
        <v>19488</v>
      </c>
      <c r="L640" s="35">
        <v>134</v>
      </c>
      <c r="M640" s="35">
        <v>11658</v>
      </c>
      <c r="N640" s="35">
        <v>90</v>
      </c>
      <c r="O640" s="35">
        <v>7830</v>
      </c>
    </row>
    <row r="641" spans="1:15" s="34" customFormat="1" ht="12.75" outlineLevel="2">
      <c r="A641" s="36" t="s">
        <v>140</v>
      </c>
      <c r="B641" s="36" t="s">
        <v>37</v>
      </c>
      <c r="C641" s="36" t="s">
        <v>33</v>
      </c>
      <c r="D641" s="37">
        <f t="shared" si="142"/>
        <v>800</v>
      </c>
      <c r="E641" s="37">
        <f t="shared" si="143"/>
        <v>338050</v>
      </c>
      <c r="F641" s="37">
        <v>519</v>
      </c>
      <c r="G641" s="37">
        <v>220451</v>
      </c>
      <c r="H641" s="37">
        <v>281</v>
      </c>
      <c r="I641" s="37">
        <v>117599</v>
      </c>
      <c r="J641" s="37">
        <f t="shared" si="144"/>
        <v>248</v>
      </c>
      <c r="K641" s="37">
        <f t="shared" si="144"/>
        <v>21576</v>
      </c>
      <c r="L641" s="37">
        <v>138</v>
      </c>
      <c r="M641" s="37">
        <v>12006</v>
      </c>
      <c r="N641" s="37">
        <v>110</v>
      </c>
      <c r="O641" s="37">
        <v>9570</v>
      </c>
    </row>
    <row r="642" spans="1:15" s="34" customFormat="1" ht="12.75" outlineLevel="2">
      <c r="A642" s="34" t="s">
        <v>140</v>
      </c>
      <c r="B642" s="34" t="s">
        <v>38</v>
      </c>
      <c r="C642" s="34" t="s">
        <v>33</v>
      </c>
      <c r="D642" s="35">
        <f t="shared" si="142"/>
        <v>1022</v>
      </c>
      <c r="E642" s="35">
        <f t="shared" si="143"/>
        <v>446526</v>
      </c>
      <c r="F642" s="35">
        <v>558</v>
      </c>
      <c r="G642" s="35">
        <v>246078</v>
      </c>
      <c r="H642" s="35">
        <v>464</v>
      </c>
      <c r="I642" s="35">
        <v>200448</v>
      </c>
      <c r="J642" s="35">
        <f t="shared" si="144"/>
        <v>236</v>
      </c>
      <c r="K642" s="35">
        <f t="shared" si="144"/>
        <v>20532</v>
      </c>
      <c r="L642" s="35">
        <v>140</v>
      </c>
      <c r="M642" s="35">
        <v>12180</v>
      </c>
      <c r="N642" s="35">
        <v>96</v>
      </c>
      <c r="O642" s="35">
        <v>8352</v>
      </c>
    </row>
    <row r="643" spans="1:15" s="34" customFormat="1" ht="12.75" outlineLevel="2">
      <c r="A643" s="36" t="s">
        <v>140</v>
      </c>
      <c r="B643" s="36" t="s">
        <v>39</v>
      </c>
      <c r="C643" s="36" t="s">
        <v>33</v>
      </c>
      <c r="D643" s="37">
        <f t="shared" si="142"/>
        <v>1145</v>
      </c>
      <c r="E643" s="37">
        <f t="shared" si="143"/>
        <v>503488</v>
      </c>
      <c r="F643" s="37">
        <v>566</v>
      </c>
      <c r="G643" s="37">
        <v>262624</v>
      </c>
      <c r="H643" s="37">
        <v>579</v>
      </c>
      <c r="I643" s="37">
        <v>240864</v>
      </c>
      <c r="J643" s="37">
        <f t="shared" si="144"/>
        <v>247</v>
      </c>
      <c r="K643" s="37">
        <f t="shared" si="144"/>
        <v>21490</v>
      </c>
      <c r="L643" s="37">
        <v>137</v>
      </c>
      <c r="M643" s="37">
        <v>11919</v>
      </c>
      <c r="N643" s="37">
        <v>110</v>
      </c>
      <c r="O643" s="37">
        <v>9571</v>
      </c>
    </row>
    <row r="644" spans="1:15" s="34" customFormat="1" ht="12.75" outlineLevel="2">
      <c r="A644" s="34" t="s">
        <v>140</v>
      </c>
      <c r="B644" s="34" t="s">
        <v>40</v>
      </c>
      <c r="C644" s="34" t="s">
        <v>33</v>
      </c>
      <c r="D644" s="35">
        <f t="shared" si="142"/>
        <v>1286</v>
      </c>
      <c r="E644" s="35">
        <f t="shared" si="143"/>
        <v>589291</v>
      </c>
      <c r="F644" s="35">
        <v>662</v>
      </c>
      <c r="G644" s="35">
        <v>304520</v>
      </c>
      <c r="H644" s="35">
        <v>624</v>
      </c>
      <c r="I644" s="35">
        <v>284771</v>
      </c>
      <c r="J644" s="35">
        <f t="shared" si="144"/>
        <v>267</v>
      </c>
      <c r="K644" s="35">
        <f t="shared" si="144"/>
        <v>23229</v>
      </c>
      <c r="L644" s="35">
        <v>112</v>
      </c>
      <c r="M644" s="35">
        <v>9744</v>
      </c>
      <c r="N644" s="35">
        <v>155</v>
      </c>
      <c r="O644" s="35">
        <v>13485</v>
      </c>
    </row>
    <row r="645" spans="1:15" s="34" customFormat="1" ht="12.75" outlineLevel="2">
      <c r="A645" s="36" t="s">
        <v>140</v>
      </c>
      <c r="B645" s="36" t="s">
        <v>41</v>
      </c>
      <c r="C645" s="36" t="s">
        <v>33</v>
      </c>
      <c r="D645" s="37">
        <f t="shared" si="142"/>
        <v>1103</v>
      </c>
      <c r="E645" s="37">
        <f t="shared" si="143"/>
        <v>478940</v>
      </c>
      <c r="F645" s="37">
        <v>640</v>
      </c>
      <c r="G645" s="37">
        <v>280800</v>
      </c>
      <c r="H645" s="37">
        <v>463</v>
      </c>
      <c r="I645" s="37">
        <v>198140</v>
      </c>
      <c r="J645" s="37">
        <f t="shared" si="144"/>
        <v>229</v>
      </c>
      <c r="K645" s="37">
        <f t="shared" si="144"/>
        <v>19923</v>
      </c>
      <c r="L645" s="37">
        <v>145</v>
      </c>
      <c r="M645" s="37">
        <v>12615</v>
      </c>
      <c r="N645" s="37">
        <v>84</v>
      </c>
      <c r="O645" s="37">
        <v>7308</v>
      </c>
    </row>
    <row r="646" spans="1:15" s="34" customFormat="1" ht="12.75" outlineLevel="2">
      <c r="A646" s="34" t="s">
        <v>140</v>
      </c>
      <c r="B646" s="34" t="s">
        <v>42</v>
      </c>
      <c r="C646" s="34" t="s">
        <v>33</v>
      </c>
      <c r="D646" s="35">
        <f t="shared" si="142"/>
        <v>1240</v>
      </c>
      <c r="E646" s="35">
        <f t="shared" si="143"/>
        <v>551533</v>
      </c>
      <c r="F646" s="35">
        <v>706</v>
      </c>
      <c r="G646" s="35">
        <v>314170</v>
      </c>
      <c r="H646" s="35">
        <v>534</v>
      </c>
      <c r="I646" s="35">
        <v>237363</v>
      </c>
      <c r="J646" s="35">
        <f t="shared" si="144"/>
        <v>245</v>
      </c>
      <c r="K646" s="35">
        <f t="shared" si="144"/>
        <v>28147</v>
      </c>
      <c r="L646" s="35">
        <v>142</v>
      </c>
      <c r="M646" s="35">
        <v>16224</v>
      </c>
      <c r="N646" s="35">
        <v>103</v>
      </c>
      <c r="O646" s="35">
        <v>11923</v>
      </c>
    </row>
    <row r="647" spans="1:15" s="34" customFormat="1" ht="12.75" outlineLevel="2">
      <c r="A647" s="36" t="s">
        <v>140</v>
      </c>
      <c r="B647" s="36" t="s">
        <v>43</v>
      </c>
      <c r="C647" s="36" t="s">
        <v>33</v>
      </c>
      <c r="D647" s="37">
        <v>1279</v>
      </c>
      <c r="E647" s="37">
        <v>534243</v>
      </c>
      <c r="F647" s="37">
        <v>896</v>
      </c>
      <c r="G647" s="37">
        <v>375872</v>
      </c>
      <c r="H647" s="37">
        <v>383</v>
      </c>
      <c r="I647" s="37">
        <v>158371</v>
      </c>
      <c r="J647" s="37">
        <f>+L647+N647</f>
        <v>215</v>
      </c>
      <c r="K647" s="37">
        <v>26085</v>
      </c>
      <c r="L647" s="37">
        <v>114</v>
      </c>
      <c r="M647" s="37">
        <v>13794</v>
      </c>
      <c r="N647" s="37">
        <v>101</v>
      </c>
      <c r="O647" s="37">
        <v>12291</v>
      </c>
    </row>
    <row r="648" spans="1:15" s="34" customFormat="1" ht="12.75" outlineLevel="2">
      <c r="A648" s="34" t="s">
        <v>140</v>
      </c>
      <c r="B648" s="34" t="s">
        <v>44</v>
      </c>
      <c r="C648" s="34" t="s">
        <v>33</v>
      </c>
      <c r="D648" s="35">
        <v>1293</v>
      </c>
      <c r="E648" s="35">
        <v>555423</v>
      </c>
      <c r="F648" s="35">
        <v>748</v>
      </c>
      <c r="G648" s="35">
        <v>333608</v>
      </c>
      <c r="H648" s="35">
        <v>545</v>
      </c>
      <c r="I648" s="35">
        <v>221815</v>
      </c>
      <c r="J648" s="35">
        <v>438</v>
      </c>
      <c r="K648" s="35">
        <v>34859</v>
      </c>
      <c r="L648" s="35">
        <v>240</v>
      </c>
      <c r="M648" s="35">
        <v>16547</v>
      </c>
      <c r="N648" s="35">
        <v>198</v>
      </c>
      <c r="O648" s="35">
        <v>18312</v>
      </c>
    </row>
    <row r="649" spans="1:15" s="34" customFormat="1" ht="12.75" outlineLevel="1">
      <c r="A649" s="40" t="s">
        <v>141</v>
      </c>
      <c r="D649" s="35">
        <f>SUBTOTAL(9,D637:D648)</f>
        <v>12548</v>
      </c>
      <c r="E649" s="35">
        <f>SUBTOTAL(9,E637:E648)</f>
        <v>5443429</v>
      </c>
      <c r="F649" s="35">
        <f>SUBTOTAL(9,F637:F648)</f>
        <v>7493</v>
      </c>
      <c r="G649" s="35">
        <f>SUBTOTAL(9,G637:G648)</f>
        <v>3288734</v>
      </c>
      <c r="H649" s="35">
        <f>SUBTOTAL(9,H637:H648)</f>
        <v>5055</v>
      </c>
      <c r="I649" s="35">
        <f>SUBTOTAL(9,I637:I648)</f>
        <v>2154695</v>
      </c>
      <c r="J649" s="35">
        <f>SUBTOTAL(9,J637:J648)</f>
        <v>3144</v>
      </c>
      <c r="K649" s="35">
        <f>SUBTOTAL(9,K637:K648)</f>
        <v>284754</v>
      </c>
      <c r="L649" s="35">
        <f>SUBTOTAL(9,L637:L648)</f>
        <v>1752</v>
      </c>
      <c r="M649" s="35">
        <f>SUBTOTAL(9,M637:M648)</f>
        <v>156097</v>
      </c>
      <c r="N649" s="35">
        <f>SUBTOTAL(9,N637:N648)</f>
        <v>1392</v>
      </c>
      <c r="O649" s="35">
        <f>SUBTOTAL(9,O637:O648)</f>
        <v>128657</v>
      </c>
    </row>
    <row r="650" spans="1:15" s="42" customFormat="1" ht="12.75" outlineLevel="2">
      <c r="A650" s="41" t="s">
        <v>142</v>
      </c>
      <c r="B650" s="42" t="s">
        <v>32</v>
      </c>
      <c r="C650" s="42" t="s">
        <v>33</v>
      </c>
      <c r="D650" s="43">
        <f aca="true" t="shared" si="145" ref="D650:D659">+F650++H650</f>
        <v>3039</v>
      </c>
      <c r="E650" s="43">
        <f aca="true" t="shared" si="146" ref="E650:E660">+G650+I650</f>
        <v>1128572</v>
      </c>
      <c r="F650" s="43">
        <v>1103</v>
      </c>
      <c r="G650" s="43">
        <v>410316</v>
      </c>
      <c r="H650" s="43">
        <v>1936</v>
      </c>
      <c r="I650" s="43">
        <v>718256</v>
      </c>
      <c r="J650" s="43">
        <f aca="true" t="shared" si="147" ref="J650:K660">+L650+N650</f>
        <v>105</v>
      </c>
      <c r="K650" s="43">
        <f t="shared" si="147"/>
        <v>5717</v>
      </c>
      <c r="L650" s="43">
        <v>58</v>
      </c>
      <c r="M650" s="43">
        <v>3132</v>
      </c>
      <c r="N650" s="43">
        <v>47</v>
      </c>
      <c r="O650" s="43">
        <v>2585</v>
      </c>
    </row>
    <row r="651" spans="1:15" s="34" customFormat="1" ht="12.75" outlineLevel="2">
      <c r="A651" s="34" t="s">
        <v>142</v>
      </c>
      <c r="B651" s="34" t="s">
        <v>34</v>
      </c>
      <c r="C651" s="34" t="s">
        <v>33</v>
      </c>
      <c r="D651" s="35">
        <f t="shared" si="145"/>
        <v>2608</v>
      </c>
      <c r="E651" s="35">
        <f t="shared" si="146"/>
        <v>968548</v>
      </c>
      <c r="F651" s="35">
        <v>980</v>
      </c>
      <c r="G651" s="35">
        <v>364560</v>
      </c>
      <c r="H651" s="35">
        <v>1628</v>
      </c>
      <c r="I651" s="35">
        <v>603988</v>
      </c>
      <c r="J651" s="35">
        <f t="shared" si="147"/>
        <v>115</v>
      </c>
      <c r="K651" s="35">
        <f t="shared" si="147"/>
        <v>6153</v>
      </c>
      <c r="L651" s="35">
        <v>57</v>
      </c>
      <c r="M651" s="35">
        <v>3021</v>
      </c>
      <c r="N651" s="35">
        <v>58</v>
      </c>
      <c r="O651" s="35">
        <v>3132</v>
      </c>
    </row>
    <row r="652" spans="1:15" s="34" customFormat="1" ht="12.75" outlineLevel="2">
      <c r="A652" s="36" t="s">
        <v>142</v>
      </c>
      <c r="B652" s="36" t="s">
        <v>35</v>
      </c>
      <c r="C652" s="36" t="s">
        <v>33</v>
      </c>
      <c r="D652" s="37">
        <f t="shared" si="145"/>
        <v>2578</v>
      </c>
      <c r="E652" s="37">
        <f t="shared" si="146"/>
        <v>956996</v>
      </c>
      <c r="F652" s="37">
        <v>1010</v>
      </c>
      <c r="G652" s="37">
        <v>373700</v>
      </c>
      <c r="H652" s="37">
        <v>1568</v>
      </c>
      <c r="I652" s="37">
        <v>583296</v>
      </c>
      <c r="J652" s="37">
        <f t="shared" si="147"/>
        <v>78</v>
      </c>
      <c r="K652" s="37">
        <f t="shared" si="147"/>
        <v>4278</v>
      </c>
      <c r="L652" s="37">
        <v>44</v>
      </c>
      <c r="M652" s="37">
        <v>2408</v>
      </c>
      <c r="N652" s="37">
        <v>34</v>
      </c>
      <c r="O652" s="37">
        <v>1870</v>
      </c>
    </row>
    <row r="653" spans="1:15" s="34" customFormat="1" ht="12.75" outlineLevel="2">
      <c r="A653" s="34" t="s">
        <v>142</v>
      </c>
      <c r="B653" s="34" t="s">
        <v>36</v>
      </c>
      <c r="C653" s="34" t="s">
        <v>33</v>
      </c>
      <c r="D653" s="35">
        <f t="shared" si="145"/>
        <v>2679</v>
      </c>
      <c r="E653" s="35">
        <f t="shared" si="146"/>
        <v>994426</v>
      </c>
      <c r="F653" s="35">
        <v>1081</v>
      </c>
      <c r="G653" s="35">
        <v>399970</v>
      </c>
      <c r="H653" s="35">
        <v>1598</v>
      </c>
      <c r="I653" s="35">
        <v>594456</v>
      </c>
      <c r="J653" s="35">
        <f t="shared" si="147"/>
        <v>81</v>
      </c>
      <c r="K653" s="35">
        <f t="shared" si="147"/>
        <v>4509</v>
      </c>
      <c r="L653" s="35">
        <v>47</v>
      </c>
      <c r="M653" s="35">
        <v>2605</v>
      </c>
      <c r="N653" s="35">
        <v>34</v>
      </c>
      <c r="O653" s="35">
        <v>1904</v>
      </c>
    </row>
    <row r="654" spans="1:15" s="34" customFormat="1" ht="12.75" outlineLevel="2">
      <c r="A654" s="36" t="s">
        <v>142</v>
      </c>
      <c r="B654" s="36" t="s">
        <v>37</v>
      </c>
      <c r="C654" s="36" t="s">
        <v>33</v>
      </c>
      <c r="D654" s="37">
        <f t="shared" si="145"/>
        <v>2673</v>
      </c>
      <c r="E654" s="37">
        <f t="shared" si="146"/>
        <v>991683</v>
      </c>
      <c r="F654" s="37">
        <v>1054</v>
      </c>
      <c r="G654" s="37">
        <v>391034</v>
      </c>
      <c r="H654" s="37">
        <v>1619</v>
      </c>
      <c r="I654" s="37">
        <v>600649</v>
      </c>
      <c r="J654" s="37">
        <f t="shared" si="147"/>
        <v>120</v>
      </c>
      <c r="K654" s="37">
        <f t="shared" si="147"/>
        <v>6688</v>
      </c>
      <c r="L654" s="37">
        <v>47</v>
      </c>
      <c r="M654" s="37">
        <v>2600</v>
      </c>
      <c r="N654" s="37">
        <v>73</v>
      </c>
      <c r="O654" s="37">
        <v>4088</v>
      </c>
    </row>
    <row r="655" spans="1:15" s="34" customFormat="1" ht="12.75" outlineLevel="2">
      <c r="A655" s="34" t="s">
        <v>142</v>
      </c>
      <c r="B655" s="34" t="s">
        <v>38</v>
      </c>
      <c r="C655" s="34" t="s">
        <v>33</v>
      </c>
      <c r="D655" s="35">
        <f t="shared" si="145"/>
        <v>2536</v>
      </c>
      <c r="E655" s="35">
        <f t="shared" si="146"/>
        <v>941883</v>
      </c>
      <c r="F655" s="35">
        <v>1027</v>
      </c>
      <c r="G655" s="35">
        <v>382044</v>
      </c>
      <c r="H655" s="35">
        <v>1509</v>
      </c>
      <c r="I655" s="35">
        <v>559839</v>
      </c>
      <c r="J655" s="35">
        <f t="shared" si="147"/>
        <v>111</v>
      </c>
      <c r="K655" s="35">
        <f t="shared" si="147"/>
        <v>6144</v>
      </c>
      <c r="L655" s="35">
        <v>58</v>
      </c>
      <c r="M655" s="35">
        <v>3229</v>
      </c>
      <c r="N655" s="35">
        <v>53</v>
      </c>
      <c r="O655" s="35">
        <v>2915</v>
      </c>
    </row>
    <row r="656" spans="1:15" s="34" customFormat="1" ht="12.75" outlineLevel="2">
      <c r="A656" s="36" t="s">
        <v>142</v>
      </c>
      <c r="B656" s="36" t="s">
        <v>39</v>
      </c>
      <c r="C656" s="36" t="s">
        <v>33</v>
      </c>
      <c r="D656" s="37">
        <f t="shared" si="145"/>
        <v>2549</v>
      </c>
      <c r="E656" s="37">
        <f t="shared" si="146"/>
        <v>945933</v>
      </c>
      <c r="F656" s="37">
        <v>1784</v>
      </c>
      <c r="G656" s="37">
        <v>663648</v>
      </c>
      <c r="H656" s="37">
        <v>765</v>
      </c>
      <c r="I656" s="37">
        <v>282285</v>
      </c>
      <c r="J656" s="37">
        <f t="shared" si="147"/>
        <v>143</v>
      </c>
      <c r="K656" s="37">
        <f t="shared" si="147"/>
        <v>7882</v>
      </c>
      <c r="L656" s="37">
        <v>56</v>
      </c>
      <c r="M656" s="37">
        <v>3080</v>
      </c>
      <c r="N656" s="37">
        <v>87</v>
      </c>
      <c r="O656" s="37">
        <v>4802</v>
      </c>
    </row>
    <row r="657" spans="1:15" s="34" customFormat="1" ht="12.75" outlineLevel="2">
      <c r="A657" s="34" t="s">
        <v>142</v>
      </c>
      <c r="B657" s="34" t="s">
        <v>40</v>
      </c>
      <c r="C657" s="34" t="s">
        <v>33</v>
      </c>
      <c r="D657" s="35">
        <f t="shared" si="145"/>
        <v>2941</v>
      </c>
      <c r="E657" s="35">
        <f t="shared" si="146"/>
        <v>1089932</v>
      </c>
      <c r="F657" s="35">
        <v>1911</v>
      </c>
      <c r="G657" s="35">
        <v>710892</v>
      </c>
      <c r="H657" s="35">
        <v>1030</v>
      </c>
      <c r="I657" s="35">
        <v>379040</v>
      </c>
      <c r="J657" s="35">
        <f t="shared" si="147"/>
        <v>133</v>
      </c>
      <c r="K657" s="35">
        <f t="shared" si="147"/>
        <v>7387</v>
      </c>
      <c r="L657" s="35">
        <v>58</v>
      </c>
      <c r="M657" s="35">
        <v>3211</v>
      </c>
      <c r="N657" s="35">
        <v>75</v>
      </c>
      <c r="O657" s="35">
        <v>4176</v>
      </c>
    </row>
    <row r="658" spans="1:15" s="34" customFormat="1" ht="12.75" outlineLevel="2">
      <c r="A658" s="36" t="s">
        <v>142</v>
      </c>
      <c r="B658" s="36" t="s">
        <v>41</v>
      </c>
      <c r="C658" s="36" t="s">
        <v>33</v>
      </c>
      <c r="D658" s="37">
        <f t="shared" si="145"/>
        <v>2796</v>
      </c>
      <c r="E658" s="37">
        <f t="shared" si="146"/>
        <v>1042881</v>
      </c>
      <c r="F658" s="37">
        <v>1855</v>
      </c>
      <c r="G658" s="37">
        <v>693770</v>
      </c>
      <c r="H658" s="37">
        <v>941</v>
      </c>
      <c r="I658" s="37">
        <v>349111</v>
      </c>
      <c r="J658" s="37">
        <f t="shared" si="147"/>
        <v>84</v>
      </c>
      <c r="K658" s="37">
        <f t="shared" si="147"/>
        <v>4733</v>
      </c>
      <c r="L658" s="37">
        <v>33</v>
      </c>
      <c r="M658" s="37">
        <v>1848</v>
      </c>
      <c r="N658" s="37">
        <v>51</v>
      </c>
      <c r="O658" s="37">
        <v>2885</v>
      </c>
    </row>
    <row r="659" spans="1:15" s="34" customFormat="1" ht="12.75" outlineLevel="2">
      <c r="A659" s="34" t="s">
        <v>142</v>
      </c>
      <c r="B659" s="34" t="s">
        <v>42</v>
      </c>
      <c r="C659" s="34" t="s">
        <v>33</v>
      </c>
      <c r="D659" s="35">
        <f t="shared" si="145"/>
        <v>2870</v>
      </c>
      <c r="E659" s="35">
        <f t="shared" si="146"/>
        <v>1128200</v>
      </c>
      <c r="F659" s="35">
        <v>1780</v>
      </c>
      <c r="G659" s="35">
        <v>703100</v>
      </c>
      <c r="H659" s="35">
        <v>1090</v>
      </c>
      <c r="I659" s="35">
        <v>425100</v>
      </c>
      <c r="J659" s="35">
        <f t="shared" si="147"/>
        <v>104</v>
      </c>
      <c r="K659" s="35">
        <f t="shared" si="147"/>
        <v>6370</v>
      </c>
      <c r="L659" s="35">
        <v>39</v>
      </c>
      <c r="M659" s="35">
        <v>2340</v>
      </c>
      <c r="N659" s="35">
        <v>65</v>
      </c>
      <c r="O659" s="35">
        <v>4030</v>
      </c>
    </row>
    <row r="660" spans="1:15" s="34" customFormat="1" ht="12.75" outlineLevel="2">
      <c r="A660" s="36" t="s">
        <v>142</v>
      </c>
      <c r="B660" s="36" t="s">
        <v>43</v>
      </c>
      <c r="C660" s="36" t="s">
        <v>33</v>
      </c>
      <c r="D660" s="37">
        <f>+F660+H660</f>
        <v>2661</v>
      </c>
      <c r="E660" s="37">
        <f t="shared" si="146"/>
        <v>1117620</v>
      </c>
      <c r="F660" s="37">
        <v>1863</v>
      </c>
      <c r="G660" s="37">
        <v>782460</v>
      </c>
      <c r="H660" s="37">
        <v>798</v>
      </c>
      <c r="I660" s="37">
        <v>335160</v>
      </c>
      <c r="J660" s="37">
        <f t="shared" si="147"/>
        <v>112</v>
      </c>
      <c r="K660" s="37">
        <f t="shared" si="147"/>
        <v>6618</v>
      </c>
      <c r="L660" s="37">
        <v>39</v>
      </c>
      <c r="M660" s="37">
        <v>2190</v>
      </c>
      <c r="N660" s="37">
        <v>73</v>
      </c>
      <c r="O660" s="37">
        <f>1500+2928</f>
        <v>4428</v>
      </c>
    </row>
    <row r="661" spans="1:15" s="34" customFormat="1" ht="12.75" outlineLevel="2">
      <c r="A661" s="34" t="s">
        <v>142</v>
      </c>
      <c r="B661" s="34" t="s">
        <v>44</v>
      </c>
      <c r="C661" s="34" t="s">
        <v>33</v>
      </c>
      <c r="D661" s="35">
        <v>3242</v>
      </c>
      <c r="E661" s="35">
        <v>1491320</v>
      </c>
      <c r="F661" s="35">
        <v>2269</v>
      </c>
      <c r="G661" s="35">
        <v>1043740</v>
      </c>
      <c r="H661" s="35">
        <v>973</v>
      </c>
      <c r="I661" s="35">
        <v>447580</v>
      </c>
      <c r="J661" s="35">
        <v>175</v>
      </c>
      <c r="K661" s="35">
        <v>10781</v>
      </c>
      <c r="L661" s="35">
        <v>114</v>
      </c>
      <c r="M661" s="35">
        <v>7012</v>
      </c>
      <c r="N661" s="35">
        <v>61</v>
      </c>
      <c r="O661" s="35">
        <v>3769</v>
      </c>
    </row>
    <row r="662" spans="1:15" s="34" customFormat="1" ht="12.75" outlineLevel="1">
      <c r="A662" s="40" t="s">
        <v>143</v>
      </c>
      <c r="D662" s="35">
        <f>SUBTOTAL(9,D650:D661)</f>
        <v>33172</v>
      </c>
      <c r="E662" s="35">
        <f>SUBTOTAL(9,E650:E661)</f>
        <v>12797994</v>
      </c>
      <c r="F662" s="35">
        <f>SUBTOTAL(9,F650:F661)</f>
        <v>17717</v>
      </c>
      <c r="G662" s="35">
        <f>SUBTOTAL(9,G650:G661)</f>
        <v>6919234</v>
      </c>
      <c r="H662" s="35">
        <f>SUBTOTAL(9,H650:H661)</f>
        <v>15455</v>
      </c>
      <c r="I662" s="35">
        <f>SUBTOTAL(9,I650:I661)</f>
        <v>5878760</v>
      </c>
      <c r="J662" s="35">
        <f>SUBTOTAL(9,J650:J661)</f>
        <v>1361</v>
      </c>
      <c r="K662" s="35">
        <f>SUBTOTAL(9,K650:K661)</f>
        <v>77260</v>
      </c>
      <c r="L662" s="35">
        <f>SUBTOTAL(9,L650:L661)</f>
        <v>650</v>
      </c>
      <c r="M662" s="35">
        <f>SUBTOTAL(9,M650:M661)</f>
        <v>36676</v>
      </c>
      <c r="N662" s="35">
        <f>SUBTOTAL(9,N650:N661)</f>
        <v>711</v>
      </c>
      <c r="O662" s="35">
        <f>SUBTOTAL(9,O650:O661)</f>
        <v>40584</v>
      </c>
    </row>
    <row r="663" spans="1:15" s="42" customFormat="1" ht="12.75" outlineLevel="2">
      <c r="A663" s="41" t="s">
        <v>144</v>
      </c>
      <c r="B663" s="42" t="s">
        <v>32</v>
      </c>
      <c r="C663" s="42" t="s">
        <v>33</v>
      </c>
      <c r="D663" s="43">
        <f aca="true" t="shared" si="148" ref="D663:D672">+F663++H663</f>
        <v>2565</v>
      </c>
      <c r="E663" s="43">
        <f aca="true" t="shared" si="149" ref="E663:E672">+G663+I663</f>
        <v>1065600</v>
      </c>
      <c r="F663" s="43">
        <v>792</v>
      </c>
      <c r="G663" s="43">
        <v>356400</v>
      </c>
      <c r="H663" s="43">
        <v>1773</v>
      </c>
      <c r="I663" s="43">
        <v>709200</v>
      </c>
      <c r="J663" s="43">
        <f aca="true" t="shared" si="150" ref="J663:K672">+L663+N663</f>
        <v>0</v>
      </c>
      <c r="K663" s="43">
        <f t="shared" si="150"/>
        <v>0</v>
      </c>
      <c r="L663" s="43">
        <v>0</v>
      </c>
      <c r="M663" s="43">
        <v>0</v>
      </c>
      <c r="N663" s="43">
        <v>0</v>
      </c>
      <c r="O663" s="43">
        <v>0</v>
      </c>
    </row>
    <row r="664" spans="1:15" s="34" customFormat="1" ht="12.75" outlineLevel="2">
      <c r="A664" s="34" t="s">
        <v>144</v>
      </c>
      <c r="B664" s="34" t="s">
        <v>34</v>
      </c>
      <c r="C664" s="34" t="s">
        <v>33</v>
      </c>
      <c r="D664" s="35">
        <f t="shared" si="148"/>
        <v>2304</v>
      </c>
      <c r="E664" s="35">
        <f t="shared" si="149"/>
        <v>967600</v>
      </c>
      <c r="F664" s="35">
        <v>920</v>
      </c>
      <c r="G664" s="35">
        <v>414000</v>
      </c>
      <c r="H664" s="35">
        <v>1384</v>
      </c>
      <c r="I664" s="35">
        <v>553600</v>
      </c>
      <c r="J664" s="35">
        <f t="shared" si="150"/>
        <v>0</v>
      </c>
      <c r="K664" s="35">
        <f t="shared" si="150"/>
        <v>0</v>
      </c>
      <c r="L664" s="35">
        <v>0</v>
      </c>
      <c r="M664" s="35">
        <v>0</v>
      </c>
      <c r="N664" s="35">
        <v>0</v>
      </c>
      <c r="O664" s="35">
        <v>0</v>
      </c>
    </row>
    <row r="665" spans="1:15" s="34" customFormat="1" ht="12.75" outlineLevel="2">
      <c r="A665" s="36" t="s">
        <v>144</v>
      </c>
      <c r="B665" s="36" t="s">
        <v>35</v>
      </c>
      <c r="C665" s="36" t="s">
        <v>33</v>
      </c>
      <c r="D665" s="37">
        <f t="shared" si="148"/>
        <v>2707</v>
      </c>
      <c r="E665" s="37">
        <f t="shared" si="149"/>
        <v>1120150</v>
      </c>
      <c r="F665" s="37">
        <v>747</v>
      </c>
      <c r="G665" s="37">
        <v>336150</v>
      </c>
      <c r="H665" s="37">
        <v>1960</v>
      </c>
      <c r="I665" s="37">
        <v>784000</v>
      </c>
      <c r="J665" s="37">
        <f t="shared" si="150"/>
        <v>0</v>
      </c>
      <c r="K665" s="37">
        <f t="shared" si="150"/>
        <v>0</v>
      </c>
      <c r="L665" s="37">
        <v>0</v>
      </c>
      <c r="M665" s="37">
        <v>0</v>
      </c>
      <c r="N665" s="37">
        <v>0</v>
      </c>
      <c r="O665" s="37">
        <v>0</v>
      </c>
    </row>
    <row r="666" spans="1:15" s="34" customFormat="1" ht="12.75" outlineLevel="2">
      <c r="A666" s="34" t="s">
        <v>144</v>
      </c>
      <c r="B666" s="34" t="s">
        <v>36</v>
      </c>
      <c r="C666" s="34" t="s">
        <v>33</v>
      </c>
      <c r="D666" s="35">
        <f t="shared" si="148"/>
        <v>2246</v>
      </c>
      <c r="E666" s="35">
        <f t="shared" si="149"/>
        <v>949100</v>
      </c>
      <c r="F666" s="35">
        <v>1014</v>
      </c>
      <c r="G666" s="35">
        <v>456300</v>
      </c>
      <c r="H666" s="35">
        <v>1232</v>
      </c>
      <c r="I666" s="35">
        <v>492800</v>
      </c>
      <c r="J666" s="35">
        <f t="shared" si="150"/>
        <v>0</v>
      </c>
      <c r="K666" s="35">
        <f t="shared" si="150"/>
        <v>0</v>
      </c>
      <c r="L666" s="35">
        <v>0</v>
      </c>
      <c r="M666" s="35">
        <v>0</v>
      </c>
      <c r="N666" s="35">
        <v>0</v>
      </c>
      <c r="O666" s="35">
        <v>0</v>
      </c>
    </row>
    <row r="667" spans="1:15" s="34" customFormat="1" ht="12.75" outlineLevel="2">
      <c r="A667" s="36" t="s">
        <v>144</v>
      </c>
      <c r="B667" s="36" t="s">
        <v>37</v>
      </c>
      <c r="C667" s="36" t="s">
        <v>33</v>
      </c>
      <c r="D667" s="37">
        <f t="shared" si="148"/>
        <v>1963</v>
      </c>
      <c r="E667" s="37">
        <f t="shared" si="149"/>
        <v>823050</v>
      </c>
      <c r="F667" s="37">
        <v>757</v>
      </c>
      <c r="G667" s="37">
        <v>340650</v>
      </c>
      <c r="H667" s="37">
        <v>1206</v>
      </c>
      <c r="I667" s="37">
        <v>482400</v>
      </c>
      <c r="J667" s="37">
        <f t="shared" si="150"/>
        <v>0</v>
      </c>
      <c r="K667" s="37">
        <f t="shared" si="150"/>
        <v>0</v>
      </c>
      <c r="L667" s="37">
        <v>0</v>
      </c>
      <c r="M667" s="37">
        <v>0</v>
      </c>
      <c r="N667" s="37">
        <v>0</v>
      </c>
      <c r="O667" s="37">
        <v>0</v>
      </c>
    </row>
    <row r="668" spans="1:15" s="34" customFormat="1" ht="12.75" outlineLevel="2">
      <c r="A668" s="34" t="s">
        <v>144</v>
      </c>
      <c r="B668" s="34" t="s">
        <v>38</v>
      </c>
      <c r="C668" s="34" t="s">
        <v>33</v>
      </c>
      <c r="D668" s="35">
        <f t="shared" si="148"/>
        <v>1654</v>
      </c>
      <c r="E668" s="35">
        <f t="shared" si="149"/>
        <v>688850</v>
      </c>
      <c r="F668" s="35">
        <v>545</v>
      </c>
      <c r="G668" s="35">
        <v>245250</v>
      </c>
      <c r="H668" s="35">
        <v>1109</v>
      </c>
      <c r="I668" s="35">
        <v>443600</v>
      </c>
      <c r="J668" s="35">
        <f t="shared" si="150"/>
        <v>0</v>
      </c>
      <c r="K668" s="35">
        <f t="shared" si="150"/>
        <v>0</v>
      </c>
      <c r="L668" s="35">
        <v>0</v>
      </c>
      <c r="M668" s="35">
        <v>0</v>
      </c>
      <c r="N668" s="35">
        <v>0</v>
      </c>
      <c r="O668" s="35">
        <v>0</v>
      </c>
    </row>
    <row r="669" spans="1:15" s="34" customFormat="1" ht="12.75" outlineLevel="2">
      <c r="A669" s="36" t="s">
        <v>144</v>
      </c>
      <c r="B669" s="36" t="s">
        <v>39</v>
      </c>
      <c r="C669" s="36" t="s">
        <v>33</v>
      </c>
      <c r="D669" s="37">
        <f t="shared" si="148"/>
        <v>1917</v>
      </c>
      <c r="E669" s="37">
        <f t="shared" si="149"/>
        <v>784400</v>
      </c>
      <c r="F669" s="37">
        <v>352</v>
      </c>
      <c r="G669" s="37">
        <v>158400</v>
      </c>
      <c r="H669" s="37">
        <v>1565</v>
      </c>
      <c r="I669" s="37">
        <v>626000</v>
      </c>
      <c r="J669" s="37">
        <f t="shared" si="150"/>
        <v>0</v>
      </c>
      <c r="K669" s="37">
        <f t="shared" si="150"/>
        <v>0</v>
      </c>
      <c r="L669" s="37">
        <v>0</v>
      </c>
      <c r="M669" s="37">
        <v>0</v>
      </c>
      <c r="N669" s="37">
        <v>0</v>
      </c>
      <c r="O669" s="37">
        <v>0</v>
      </c>
    </row>
    <row r="670" spans="1:15" s="34" customFormat="1" ht="12.75" outlineLevel="2">
      <c r="A670" s="34" t="s">
        <v>144</v>
      </c>
      <c r="B670" s="34" t="s">
        <v>40</v>
      </c>
      <c r="C670" s="34" t="s">
        <v>33</v>
      </c>
      <c r="D670" s="35">
        <f t="shared" si="148"/>
        <v>2120</v>
      </c>
      <c r="E670" s="35">
        <f t="shared" si="149"/>
        <v>886350</v>
      </c>
      <c r="F670" s="35">
        <v>767</v>
      </c>
      <c r="G670" s="35">
        <v>345150</v>
      </c>
      <c r="H670" s="35">
        <v>1353</v>
      </c>
      <c r="I670" s="35">
        <v>541200</v>
      </c>
      <c r="J670" s="35">
        <f t="shared" si="150"/>
        <v>0</v>
      </c>
      <c r="K670" s="35">
        <f t="shared" si="150"/>
        <v>0</v>
      </c>
      <c r="L670" s="35">
        <v>0</v>
      </c>
      <c r="M670" s="35">
        <v>0</v>
      </c>
      <c r="N670" s="35">
        <v>0</v>
      </c>
      <c r="O670" s="35">
        <v>0</v>
      </c>
    </row>
    <row r="671" spans="1:15" s="34" customFormat="1" ht="12.75" outlineLevel="2">
      <c r="A671" s="36" t="s">
        <v>144</v>
      </c>
      <c r="B671" s="36" t="s">
        <v>41</v>
      </c>
      <c r="C671" s="36" t="s">
        <v>33</v>
      </c>
      <c r="D671" s="37">
        <f t="shared" si="148"/>
        <v>2127</v>
      </c>
      <c r="E671" s="37">
        <f t="shared" si="149"/>
        <v>894600</v>
      </c>
      <c r="F671" s="37">
        <v>876</v>
      </c>
      <c r="G671" s="37">
        <v>394200</v>
      </c>
      <c r="H671" s="37">
        <v>1251</v>
      </c>
      <c r="I671" s="37">
        <v>500400</v>
      </c>
      <c r="J671" s="37">
        <f t="shared" si="150"/>
        <v>0</v>
      </c>
      <c r="K671" s="37">
        <f t="shared" si="150"/>
        <v>0</v>
      </c>
      <c r="L671" s="37">
        <v>0</v>
      </c>
      <c r="M671" s="37">
        <v>0</v>
      </c>
      <c r="N671" s="37">
        <v>0</v>
      </c>
      <c r="O671" s="37">
        <v>0</v>
      </c>
    </row>
    <row r="672" spans="1:15" s="34" customFormat="1" ht="12.75" outlineLevel="2">
      <c r="A672" s="34" t="s">
        <v>144</v>
      </c>
      <c r="B672" s="34" t="s">
        <v>42</v>
      </c>
      <c r="C672" s="34" t="s">
        <v>33</v>
      </c>
      <c r="D672" s="35">
        <f t="shared" si="148"/>
        <v>2337</v>
      </c>
      <c r="E672" s="35">
        <f t="shared" si="149"/>
        <v>975450</v>
      </c>
      <c r="F672" s="35">
        <v>813</v>
      </c>
      <c r="G672" s="35">
        <v>365850</v>
      </c>
      <c r="H672" s="35">
        <v>1524</v>
      </c>
      <c r="I672" s="35">
        <v>609600</v>
      </c>
      <c r="J672" s="35">
        <f t="shared" si="150"/>
        <v>0</v>
      </c>
      <c r="K672" s="35">
        <f t="shared" si="150"/>
        <v>0</v>
      </c>
      <c r="L672" s="35">
        <v>0</v>
      </c>
      <c r="M672" s="35">
        <v>0</v>
      </c>
      <c r="N672" s="35">
        <v>0</v>
      </c>
      <c r="O672" s="35">
        <v>0</v>
      </c>
    </row>
    <row r="673" spans="1:15" s="34" customFormat="1" ht="12.75" outlineLevel="2">
      <c r="A673" s="36" t="s">
        <v>144</v>
      </c>
      <c r="B673" s="36" t="s">
        <v>43</v>
      </c>
      <c r="C673" s="36" t="s">
        <v>33</v>
      </c>
      <c r="D673" s="37">
        <v>2132</v>
      </c>
      <c r="E673" s="37">
        <v>889950</v>
      </c>
      <c r="F673" s="37">
        <v>743</v>
      </c>
      <c r="G673" s="37">
        <v>334350</v>
      </c>
      <c r="H673" s="37">
        <v>1389</v>
      </c>
      <c r="I673" s="37">
        <v>555600</v>
      </c>
      <c r="J673" s="37">
        <v>0</v>
      </c>
      <c r="K673" s="37">
        <v>0</v>
      </c>
      <c r="L673" s="37">
        <v>0</v>
      </c>
      <c r="M673" s="37">
        <v>0</v>
      </c>
      <c r="N673" s="37">
        <v>0</v>
      </c>
      <c r="O673" s="37">
        <v>0</v>
      </c>
    </row>
    <row r="674" spans="1:15" s="34" customFormat="1" ht="12.75" outlineLevel="2">
      <c r="A674" s="34" t="s">
        <v>144</v>
      </c>
      <c r="B674" s="34" t="s">
        <v>44</v>
      </c>
      <c r="C674" s="34" t="s">
        <v>33</v>
      </c>
      <c r="D674" s="35">
        <v>2552</v>
      </c>
      <c r="E674" s="35">
        <v>1035500</v>
      </c>
      <c r="F674" s="35">
        <v>294</v>
      </c>
      <c r="G674" s="35">
        <v>132300</v>
      </c>
      <c r="H674" s="35">
        <v>2258</v>
      </c>
      <c r="I674" s="35">
        <v>903200</v>
      </c>
      <c r="J674" s="35">
        <v>0</v>
      </c>
      <c r="K674" s="35">
        <v>0</v>
      </c>
      <c r="L674" s="35"/>
      <c r="M674" s="35"/>
      <c r="N674" s="35"/>
      <c r="O674" s="35"/>
    </row>
    <row r="675" spans="1:15" s="34" customFormat="1" ht="12.75" outlineLevel="1">
      <c r="A675" s="40" t="s">
        <v>145</v>
      </c>
      <c r="D675" s="35">
        <f>SUBTOTAL(9,D663:D674)</f>
        <v>26624</v>
      </c>
      <c r="E675" s="35">
        <f>SUBTOTAL(9,E663:E674)</f>
        <v>11080600</v>
      </c>
      <c r="F675" s="35">
        <f>SUBTOTAL(9,F663:F674)</f>
        <v>8620</v>
      </c>
      <c r="G675" s="35">
        <f>SUBTOTAL(9,G663:G674)</f>
        <v>3879000</v>
      </c>
      <c r="H675" s="35">
        <f>SUBTOTAL(9,H663:H674)</f>
        <v>18004</v>
      </c>
      <c r="I675" s="35">
        <f>SUBTOTAL(9,I663:I674)</f>
        <v>7201600</v>
      </c>
      <c r="J675" s="35">
        <f>SUBTOTAL(9,J663:J674)</f>
        <v>0</v>
      </c>
      <c r="K675" s="35">
        <f>SUBTOTAL(9,K663:K674)</f>
        <v>0</v>
      </c>
      <c r="L675" s="35">
        <f>SUBTOTAL(9,L663:L674)</f>
        <v>0</v>
      </c>
      <c r="M675" s="35">
        <f>SUBTOTAL(9,M663:M674)</f>
        <v>0</v>
      </c>
      <c r="N675" s="35">
        <f>SUBTOTAL(9,N663:N674)</f>
        <v>0</v>
      </c>
      <c r="O675" s="35">
        <f>SUBTOTAL(9,O663:O674)</f>
        <v>0</v>
      </c>
    </row>
    <row r="676" spans="1:15" s="42" customFormat="1" ht="12.75" outlineLevel="2">
      <c r="A676" s="41" t="s">
        <v>146</v>
      </c>
      <c r="B676" s="42" t="s">
        <v>32</v>
      </c>
      <c r="C676" s="42" t="s">
        <v>33</v>
      </c>
      <c r="D676" s="43">
        <f aca="true" t="shared" si="151" ref="D676:D685">+F676++H676</f>
        <v>1119</v>
      </c>
      <c r="E676" s="43">
        <f aca="true" t="shared" si="152" ref="E676:E685">+G676+I676</f>
        <v>402800</v>
      </c>
      <c r="F676" s="43">
        <v>671</v>
      </c>
      <c r="G676" s="43">
        <v>268400</v>
      </c>
      <c r="H676" s="43">
        <v>448</v>
      </c>
      <c r="I676" s="43">
        <v>134400</v>
      </c>
      <c r="J676" s="43">
        <f aca="true" t="shared" si="153" ref="J676:K685">+L676+N676</f>
        <v>606</v>
      </c>
      <c r="K676" s="43">
        <f t="shared" si="153"/>
        <v>60600</v>
      </c>
      <c r="L676" s="43">
        <v>605</v>
      </c>
      <c r="M676" s="43">
        <v>60500</v>
      </c>
      <c r="N676" s="43">
        <v>1</v>
      </c>
      <c r="O676" s="43">
        <v>100</v>
      </c>
    </row>
    <row r="677" spans="1:15" s="34" customFormat="1" ht="12.75" outlineLevel="2">
      <c r="A677" s="34" t="s">
        <v>146</v>
      </c>
      <c r="B677" s="34" t="s">
        <v>34</v>
      </c>
      <c r="C677" s="34" t="s">
        <v>33</v>
      </c>
      <c r="D677" s="35">
        <f t="shared" si="151"/>
        <v>991</v>
      </c>
      <c r="E677" s="35">
        <f t="shared" si="152"/>
        <v>356800</v>
      </c>
      <c r="F677" s="35">
        <v>595</v>
      </c>
      <c r="G677" s="35">
        <v>238000</v>
      </c>
      <c r="H677" s="35">
        <v>396</v>
      </c>
      <c r="I677" s="35">
        <v>118800</v>
      </c>
      <c r="J677" s="35">
        <f t="shared" si="153"/>
        <v>420</v>
      </c>
      <c r="K677" s="35">
        <f t="shared" si="153"/>
        <v>42000</v>
      </c>
      <c r="L677" s="35">
        <v>420</v>
      </c>
      <c r="M677" s="35">
        <v>42000</v>
      </c>
      <c r="N677" s="35">
        <v>0</v>
      </c>
      <c r="O677" s="35">
        <v>0</v>
      </c>
    </row>
    <row r="678" spans="1:15" s="34" customFormat="1" ht="12.75" outlineLevel="2">
      <c r="A678" s="36" t="s">
        <v>146</v>
      </c>
      <c r="B678" s="36" t="s">
        <v>35</v>
      </c>
      <c r="C678" s="36" t="s">
        <v>33</v>
      </c>
      <c r="D678" s="37">
        <f t="shared" si="151"/>
        <v>1061</v>
      </c>
      <c r="E678" s="37">
        <f t="shared" si="152"/>
        <v>382000</v>
      </c>
      <c r="F678" s="37">
        <v>637</v>
      </c>
      <c r="G678" s="37">
        <v>254800</v>
      </c>
      <c r="H678" s="37">
        <v>424</v>
      </c>
      <c r="I678" s="37">
        <v>127200</v>
      </c>
      <c r="J678" s="37">
        <f t="shared" si="153"/>
        <v>859</v>
      </c>
      <c r="K678" s="37">
        <f t="shared" si="153"/>
        <v>85900</v>
      </c>
      <c r="L678" s="37">
        <v>850</v>
      </c>
      <c r="M678" s="37">
        <v>85000</v>
      </c>
      <c r="N678" s="37">
        <v>9</v>
      </c>
      <c r="O678" s="37">
        <v>900</v>
      </c>
    </row>
    <row r="679" spans="1:15" s="34" customFormat="1" ht="12.75" outlineLevel="2">
      <c r="A679" s="34" t="s">
        <v>146</v>
      </c>
      <c r="B679" s="34" t="s">
        <v>36</v>
      </c>
      <c r="C679" s="34" t="s">
        <v>33</v>
      </c>
      <c r="D679" s="35">
        <f t="shared" si="151"/>
        <v>1490</v>
      </c>
      <c r="E679" s="35">
        <f t="shared" si="152"/>
        <v>536400</v>
      </c>
      <c r="F679" s="35">
        <v>894</v>
      </c>
      <c r="G679" s="35">
        <v>357600</v>
      </c>
      <c r="H679" s="35">
        <v>596</v>
      </c>
      <c r="I679" s="35">
        <v>178800</v>
      </c>
      <c r="J679" s="35">
        <f t="shared" si="153"/>
        <v>478</v>
      </c>
      <c r="K679" s="35">
        <f t="shared" si="153"/>
        <v>47800</v>
      </c>
      <c r="L679" s="35">
        <v>477</v>
      </c>
      <c r="M679" s="35">
        <v>47700</v>
      </c>
      <c r="N679" s="35">
        <v>1</v>
      </c>
      <c r="O679" s="35">
        <v>100</v>
      </c>
    </row>
    <row r="680" spans="1:15" s="34" customFormat="1" ht="12.75" outlineLevel="2">
      <c r="A680" s="36" t="s">
        <v>146</v>
      </c>
      <c r="B680" s="36" t="s">
        <v>37</v>
      </c>
      <c r="C680" s="36" t="s">
        <v>33</v>
      </c>
      <c r="D680" s="37">
        <f t="shared" si="151"/>
        <v>1856</v>
      </c>
      <c r="E680" s="37">
        <f t="shared" si="152"/>
        <v>668200</v>
      </c>
      <c r="F680" s="37">
        <v>1114</v>
      </c>
      <c r="G680" s="37">
        <v>445600</v>
      </c>
      <c r="H680" s="37">
        <v>742</v>
      </c>
      <c r="I680" s="37">
        <v>222600</v>
      </c>
      <c r="J680" s="37">
        <f t="shared" si="153"/>
        <v>738</v>
      </c>
      <c r="K680" s="37">
        <f t="shared" si="153"/>
        <v>73800</v>
      </c>
      <c r="L680" s="37">
        <v>738</v>
      </c>
      <c r="M680" s="37">
        <v>73800</v>
      </c>
      <c r="N680" s="37">
        <v>0</v>
      </c>
      <c r="O680" s="37">
        <v>0</v>
      </c>
    </row>
    <row r="681" spans="1:15" s="34" customFormat="1" ht="12.75" outlineLevel="2">
      <c r="A681" s="34" t="s">
        <v>146</v>
      </c>
      <c r="B681" s="34" t="s">
        <v>38</v>
      </c>
      <c r="C681" s="34" t="s">
        <v>33</v>
      </c>
      <c r="D681" s="35">
        <f t="shared" si="151"/>
        <v>1274</v>
      </c>
      <c r="E681" s="35">
        <f t="shared" si="152"/>
        <v>458600</v>
      </c>
      <c r="F681" s="35">
        <v>764</v>
      </c>
      <c r="G681" s="35">
        <v>305600</v>
      </c>
      <c r="H681" s="35">
        <v>510</v>
      </c>
      <c r="I681" s="35">
        <v>153000</v>
      </c>
      <c r="J681" s="35">
        <f t="shared" si="153"/>
        <v>591</v>
      </c>
      <c r="K681" s="35">
        <f t="shared" si="153"/>
        <v>59100</v>
      </c>
      <c r="L681" s="35">
        <v>591</v>
      </c>
      <c r="M681" s="35">
        <v>59100</v>
      </c>
      <c r="N681" s="35">
        <v>0</v>
      </c>
      <c r="O681" s="35">
        <v>0</v>
      </c>
    </row>
    <row r="682" spans="1:15" s="34" customFormat="1" ht="12.75" outlineLevel="2">
      <c r="A682" s="36" t="s">
        <v>146</v>
      </c>
      <c r="B682" s="36" t="s">
        <v>39</v>
      </c>
      <c r="C682" s="36" t="s">
        <v>33</v>
      </c>
      <c r="D682" s="37">
        <f t="shared" si="151"/>
        <v>1538</v>
      </c>
      <c r="E682" s="37">
        <f t="shared" si="152"/>
        <v>553700</v>
      </c>
      <c r="F682" s="37">
        <v>923</v>
      </c>
      <c r="G682" s="37">
        <v>369200</v>
      </c>
      <c r="H682" s="37">
        <v>615</v>
      </c>
      <c r="I682" s="37">
        <v>184500</v>
      </c>
      <c r="J682" s="37">
        <f t="shared" si="153"/>
        <v>693</v>
      </c>
      <c r="K682" s="37">
        <f t="shared" si="153"/>
        <v>69300</v>
      </c>
      <c r="L682" s="37">
        <v>680</v>
      </c>
      <c r="M682" s="37">
        <v>68000</v>
      </c>
      <c r="N682" s="37">
        <v>13</v>
      </c>
      <c r="O682" s="37">
        <v>1300</v>
      </c>
    </row>
    <row r="683" spans="1:15" s="34" customFormat="1" ht="12.75" outlineLevel="2">
      <c r="A683" s="34" t="s">
        <v>146</v>
      </c>
      <c r="B683" s="34" t="s">
        <v>40</v>
      </c>
      <c r="C683" s="34" t="s">
        <v>33</v>
      </c>
      <c r="D683" s="35">
        <f t="shared" si="151"/>
        <v>1344</v>
      </c>
      <c r="E683" s="35">
        <f t="shared" si="152"/>
        <v>483800</v>
      </c>
      <c r="F683" s="35">
        <v>806</v>
      </c>
      <c r="G683" s="35">
        <v>322400</v>
      </c>
      <c r="H683" s="35">
        <v>538</v>
      </c>
      <c r="I683" s="35">
        <v>161400</v>
      </c>
      <c r="J683" s="35">
        <f t="shared" si="153"/>
        <v>586</v>
      </c>
      <c r="K683" s="35">
        <f t="shared" si="153"/>
        <v>58600</v>
      </c>
      <c r="L683" s="35">
        <v>579</v>
      </c>
      <c r="M683" s="35">
        <v>57900</v>
      </c>
      <c r="N683" s="35">
        <v>7</v>
      </c>
      <c r="O683" s="35">
        <v>700</v>
      </c>
    </row>
    <row r="684" spans="1:15" s="34" customFormat="1" ht="12.75" outlineLevel="2">
      <c r="A684" s="36" t="s">
        <v>146</v>
      </c>
      <c r="B684" s="36" t="s">
        <v>41</v>
      </c>
      <c r="C684" s="36" t="s">
        <v>33</v>
      </c>
      <c r="D684" s="37">
        <f t="shared" si="151"/>
        <v>1324</v>
      </c>
      <c r="E684" s="37">
        <f t="shared" si="152"/>
        <v>477200</v>
      </c>
      <c r="F684" s="37">
        <v>794</v>
      </c>
      <c r="G684" s="37">
        <v>317600</v>
      </c>
      <c r="H684" s="37">
        <v>530</v>
      </c>
      <c r="I684" s="37">
        <v>159600</v>
      </c>
      <c r="J684" s="37">
        <f t="shared" si="153"/>
        <v>595</v>
      </c>
      <c r="K684" s="37">
        <f t="shared" si="153"/>
        <v>59500</v>
      </c>
      <c r="L684" s="37">
        <v>593</v>
      </c>
      <c r="M684" s="37">
        <v>59300</v>
      </c>
      <c r="N684" s="37">
        <v>2</v>
      </c>
      <c r="O684" s="37">
        <v>200</v>
      </c>
    </row>
    <row r="685" spans="1:15" s="34" customFormat="1" ht="12.75" outlineLevel="2">
      <c r="A685" s="34" t="s">
        <v>146</v>
      </c>
      <c r="B685" s="34" t="s">
        <v>42</v>
      </c>
      <c r="C685" s="34" t="s">
        <v>33</v>
      </c>
      <c r="D685" s="35">
        <f t="shared" si="151"/>
        <v>1529</v>
      </c>
      <c r="E685" s="35">
        <f t="shared" si="152"/>
        <v>550400</v>
      </c>
      <c r="F685" s="35">
        <v>917</v>
      </c>
      <c r="G685" s="35">
        <v>366800</v>
      </c>
      <c r="H685" s="35">
        <v>612</v>
      </c>
      <c r="I685" s="35">
        <v>183600</v>
      </c>
      <c r="J685" s="35">
        <f t="shared" si="153"/>
        <v>676</v>
      </c>
      <c r="K685" s="35">
        <f t="shared" si="153"/>
        <v>67600</v>
      </c>
      <c r="L685" s="35">
        <v>675</v>
      </c>
      <c r="M685" s="35">
        <v>67500</v>
      </c>
      <c r="N685" s="35">
        <v>1</v>
      </c>
      <c r="O685" s="35">
        <v>100</v>
      </c>
    </row>
    <row r="686" spans="1:15" s="34" customFormat="1" ht="12.75" outlineLevel="2">
      <c r="A686" s="36" t="s">
        <v>146</v>
      </c>
      <c r="B686" s="36" t="s">
        <v>43</v>
      </c>
      <c r="C686" s="36" t="s">
        <v>33</v>
      </c>
      <c r="D686" s="37">
        <v>609</v>
      </c>
      <c r="E686" s="37">
        <v>219200</v>
      </c>
      <c r="F686" s="37">
        <v>365</v>
      </c>
      <c r="G686" s="37">
        <v>146000</v>
      </c>
      <c r="H686" s="37">
        <v>244</v>
      </c>
      <c r="I686" s="37">
        <v>73200</v>
      </c>
      <c r="J686" s="37">
        <v>341</v>
      </c>
      <c r="K686" s="37">
        <v>34100</v>
      </c>
      <c r="L686" s="37">
        <v>341</v>
      </c>
      <c r="M686" s="37">
        <v>34100</v>
      </c>
      <c r="N686" s="37">
        <v>0</v>
      </c>
      <c r="O686" s="37">
        <v>0</v>
      </c>
    </row>
    <row r="687" spans="1:15" s="34" customFormat="1" ht="12.75" outlineLevel="2">
      <c r="A687" s="34" t="s">
        <v>146</v>
      </c>
      <c r="B687" s="34" t="s">
        <v>44</v>
      </c>
      <c r="C687" s="34" t="s">
        <v>33</v>
      </c>
      <c r="D687" s="35">
        <v>1516</v>
      </c>
      <c r="E687" s="35">
        <v>568500</v>
      </c>
      <c r="F687" s="35">
        <v>1137</v>
      </c>
      <c r="G687" s="35">
        <v>454800</v>
      </c>
      <c r="H687" s="35">
        <v>379</v>
      </c>
      <c r="I687" s="35">
        <v>113700</v>
      </c>
      <c r="J687" s="35">
        <v>1138</v>
      </c>
      <c r="K687" s="35">
        <v>113800</v>
      </c>
      <c r="L687" s="35">
        <v>1119</v>
      </c>
      <c r="M687" s="35">
        <v>111900</v>
      </c>
      <c r="N687" s="35">
        <v>19</v>
      </c>
      <c r="O687" s="35">
        <v>1900</v>
      </c>
    </row>
    <row r="688" spans="1:15" s="34" customFormat="1" ht="12.75" outlineLevel="1">
      <c r="A688" s="40" t="s">
        <v>147</v>
      </c>
      <c r="D688" s="35">
        <f>SUBTOTAL(9,D676:D687)</f>
        <v>15651</v>
      </c>
      <c r="E688" s="35">
        <f>SUBTOTAL(9,E676:E687)</f>
        <v>5657600</v>
      </c>
      <c r="F688" s="35">
        <f>SUBTOTAL(9,F676:F687)</f>
        <v>9617</v>
      </c>
      <c r="G688" s="35">
        <f>SUBTOTAL(9,G676:G687)</f>
        <v>3846800</v>
      </c>
      <c r="H688" s="35">
        <f>SUBTOTAL(9,H676:H687)</f>
        <v>6034</v>
      </c>
      <c r="I688" s="35">
        <f>SUBTOTAL(9,I676:I687)</f>
        <v>1810800</v>
      </c>
      <c r="J688" s="35">
        <f>SUBTOTAL(9,J676:J687)</f>
        <v>7721</v>
      </c>
      <c r="K688" s="35">
        <f>SUBTOTAL(9,K676:K687)</f>
        <v>772100</v>
      </c>
      <c r="L688" s="35">
        <f>SUBTOTAL(9,L676:L687)</f>
        <v>7668</v>
      </c>
      <c r="M688" s="35">
        <f>SUBTOTAL(9,M676:M687)</f>
        <v>766800</v>
      </c>
      <c r="N688" s="35">
        <f>SUBTOTAL(9,N676:N687)</f>
        <v>53</v>
      </c>
      <c r="O688" s="35">
        <f>SUBTOTAL(9,O676:O687)</f>
        <v>5300</v>
      </c>
    </row>
    <row r="689" spans="1:15" s="42" customFormat="1" ht="12.75" outlineLevel="2">
      <c r="A689" s="41" t="s">
        <v>148</v>
      </c>
      <c r="B689" s="42" t="s">
        <v>32</v>
      </c>
      <c r="C689" s="42" t="s">
        <v>33</v>
      </c>
      <c r="D689" s="43">
        <f aca="true" t="shared" si="154" ref="D689:D698">+F689++H689</f>
        <v>832</v>
      </c>
      <c r="E689" s="43">
        <f aca="true" t="shared" si="155" ref="E689:E698">+G689+I689</f>
        <v>272030</v>
      </c>
      <c r="F689" s="43">
        <v>193</v>
      </c>
      <c r="G689" s="43">
        <v>67550</v>
      </c>
      <c r="H689" s="43">
        <v>639</v>
      </c>
      <c r="I689" s="43">
        <v>204480</v>
      </c>
      <c r="J689" s="43">
        <f aca="true" t="shared" si="156" ref="J689:K698">+L689+N689</f>
        <v>0</v>
      </c>
      <c r="K689" s="43">
        <f t="shared" si="156"/>
        <v>0</v>
      </c>
      <c r="L689" s="43">
        <v>0</v>
      </c>
      <c r="M689" s="43">
        <v>0</v>
      </c>
      <c r="N689" s="43">
        <v>0</v>
      </c>
      <c r="O689" s="43">
        <v>0</v>
      </c>
    </row>
    <row r="690" spans="1:15" s="34" customFormat="1" ht="12.75" outlineLevel="2">
      <c r="A690" s="34" t="s">
        <v>148</v>
      </c>
      <c r="B690" s="34" t="s">
        <v>34</v>
      </c>
      <c r="C690" s="34" t="s">
        <v>33</v>
      </c>
      <c r="D690" s="35">
        <f t="shared" si="154"/>
        <v>803</v>
      </c>
      <c r="E690" s="35">
        <f t="shared" si="155"/>
        <v>262690</v>
      </c>
      <c r="F690" s="35">
        <v>191</v>
      </c>
      <c r="G690" s="35">
        <v>66850</v>
      </c>
      <c r="H690" s="35">
        <v>612</v>
      </c>
      <c r="I690" s="35">
        <v>195840</v>
      </c>
      <c r="J690" s="35">
        <f t="shared" si="156"/>
        <v>0</v>
      </c>
      <c r="K690" s="35">
        <f t="shared" si="156"/>
        <v>0</v>
      </c>
      <c r="L690" s="35">
        <v>0</v>
      </c>
      <c r="M690" s="35">
        <v>0</v>
      </c>
      <c r="N690" s="35">
        <v>0</v>
      </c>
      <c r="O690" s="35">
        <v>0</v>
      </c>
    </row>
    <row r="691" spans="1:15" s="34" customFormat="1" ht="12.75" outlineLevel="2">
      <c r="A691" s="36" t="s">
        <v>148</v>
      </c>
      <c r="B691" s="36" t="s">
        <v>35</v>
      </c>
      <c r="C691" s="36" t="s">
        <v>33</v>
      </c>
      <c r="D691" s="37">
        <f t="shared" si="154"/>
        <v>629</v>
      </c>
      <c r="E691" s="37">
        <f t="shared" si="155"/>
        <v>205690</v>
      </c>
      <c r="F691" s="37">
        <v>147</v>
      </c>
      <c r="G691" s="37">
        <v>51450</v>
      </c>
      <c r="H691" s="37">
        <v>482</v>
      </c>
      <c r="I691" s="37">
        <v>154240</v>
      </c>
      <c r="J691" s="37">
        <f t="shared" si="156"/>
        <v>0</v>
      </c>
      <c r="K691" s="37">
        <f t="shared" si="156"/>
        <v>0</v>
      </c>
      <c r="L691" s="37">
        <v>0</v>
      </c>
      <c r="M691" s="37">
        <v>0</v>
      </c>
      <c r="N691" s="37">
        <v>0</v>
      </c>
      <c r="O691" s="37">
        <v>0</v>
      </c>
    </row>
    <row r="692" spans="1:15" s="34" customFormat="1" ht="12.75" outlineLevel="2">
      <c r="A692" s="34" t="s">
        <v>148</v>
      </c>
      <c r="B692" s="34" t="s">
        <v>36</v>
      </c>
      <c r="C692" s="34" t="s">
        <v>33</v>
      </c>
      <c r="D692" s="35">
        <f t="shared" si="154"/>
        <v>718</v>
      </c>
      <c r="E692" s="35">
        <f t="shared" si="155"/>
        <v>236390</v>
      </c>
      <c r="F692" s="35">
        <v>221</v>
      </c>
      <c r="G692" s="35">
        <v>77350</v>
      </c>
      <c r="H692" s="35">
        <v>497</v>
      </c>
      <c r="I692" s="35">
        <v>159040</v>
      </c>
      <c r="J692" s="35">
        <f t="shared" si="156"/>
        <v>0</v>
      </c>
      <c r="K692" s="35">
        <f t="shared" si="156"/>
        <v>0</v>
      </c>
      <c r="L692" s="35">
        <v>0</v>
      </c>
      <c r="M692" s="35">
        <v>0</v>
      </c>
      <c r="N692" s="35">
        <v>0</v>
      </c>
      <c r="O692" s="35">
        <v>0</v>
      </c>
    </row>
    <row r="693" spans="1:15" s="34" customFormat="1" ht="12.75" outlineLevel="2">
      <c r="A693" s="36" t="s">
        <v>148</v>
      </c>
      <c r="B693" s="36" t="s">
        <v>37</v>
      </c>
      <c r="C693" s="36" t="s">
        <v>33</v>
      </c>
      <c r="D693" s="37">
        <f t="shared" si="154"/>
        <v>835</v>
      </c>
      <c r="E693" s="37">
        <f t="shared" si="155"/>
        <v>274850</v>
      </c>
      <c r="F693" s="37">
        <v>255</v>
      </c>
      <c r="G693" s="37">
        <v>89250</v>
      </c>
      <c r="H693" s="37">
        <v>580</v>
      </c>
      <c r="I693" s="37">
        <v>185600</v>
      </c>
      <c r="J693" s="37">
        <f t="shared" si="156"/>
        <v>0</v>
      </c>
      <c r="K693" s="37">
        <f t="shared" si="156"/>
        <v>0</v>
      </c>
      <c r="L693" s="37">
        <v>0</v>
      </c>
      <c r="M693" s="37">
        <v>0</v>
      </c>
      <c r="N693" s="37">
        <v>0</v>
      </c>
      <c r="O693" s="37">
        <v>0</v>
      </c>
    </row>
    <row r="694" spans="1:15" s="34" customFormat="1" ht="12.75" outlineLevel="2">
      <c r="A694" s="34" t="s">
        <v>148</v>
      </c>
      <c r="B694" s="34" t="s">
        <v>38</v>
      </c>
      <c r="C694" s="34" t="s">
        <v>33</v>
      </c>
      <c r="D694" s="35">
        <f t="shared" si="154"/>
        <v>792</v>
      </c>
      <c r="E694" s="35">
        <f t="shared" si="155"/>
        <v>259110</v>
      </c>
      <c r="F694" s="35">
        <v>189</v>
      </c>
      <c r="G694" s="35">
        <v>66150</v>
      </c>
      <c r="H694" s="35">
        <v>603</v>
      </c>
      <c r="I694" s="35">
        <v>192960</v>
      </c>
      <c r="J694" s="35">
        <f t="shared" si="156"/>
        <v>0</v>
      </c>
      <c r="K694" s="35">
        <f t="shared" si="156"/>
        <v>0</v>
      </c>
      <c r="L694" s="35">
        <v>0</v>
      </c>
      <c r="M694" s="35">
        <v>0</v>
      </c>
      <c r="N694" s="35">
        <v>0</v>
      </c>
      <c r="O694" s="35">
        <v>0</v>
      </c>
    </row>
    <row r="695" spans="1:15" s="34" customFormat="1" ht="12.75" outlineLevel="2">
      <c r="A695" s="36" t="s">
        <v>148</v>
      </c>
      <c r="B695" s="36" t="s">
        <v>39</v>
      </c>
      <c r="C695" s="36" t="s">
        <v>33</v>
      </c>
      <c r="D695" s="37">
        <f t="shared" si="154"/>
        <v>993</v>
      </c>
      <c r="E695" s="37">
        <f t="shared" si="155"/>
        <v>323430</v>
      </c>
      <c r="F695" s="37">
        <v>189</v>
      </c>
      <c r="G695" s="37">
        <v>66150</v>
      </c>
      <c r="H695" s="37">
        <v>804</v>
      </c>
      <c r="I695" s="37">
        <v>257280</v>
      </c>
      <c r="J695" s="37">
        <f t="shared" si="156"/>
        <v>0</v>
      </c>
      <c r="K695" s="37">
        <f t="shared" si="156"/>
        <v>0</v>
      </c>
      <c r="L695" s="37">
        <v>0</v>
      </c>
      <c r="M695" s="37">
        <v>0</v>
      </c>
      <c r="N695" s="37">
        <v>0</v>
      </c>
      <c r="O695" s="37">
        <v>0</v>
      </c>
    </row>
    <row r="696" spans="1:15" s="34" customFormat="1" ht="12.75" outlineLevel="2">
      <c r="A696" s="34" t="s">
        <v>148</v>
      </c>
      <c r="B696" s="34" t="s">
        <v>40</v>
      </c>
      <c r="C696" s="34" t="s">
        <v>33</v>
      </c>
      <c r="D696" s="35">
        <f t="shared" si="154"/>
        <v>1111</v>
      </c>
      <c r="E696" s="35">
        <f t="shared" si="155"/>
        <v>365090</v>
      </c>
      <c r="F696" s="35">
        <v>319</v>
      </c>
      <c r="G696" s="35">
        <v>111650</v>
      </c>
      <c r="H696" s="35">
        <v>792</v>
      </c>
      <c r="I696" s="35">
        <v>253440</v>
      </c>
      <c r="J696" s="35">
        <f t="shared" si="156"/>
        <v>0</v>
      </c>
      <c r="K696" s="35">
        <f t="shared" si="156"/>
        <v>0</v>
      </c>
      <c r="L696" s="35">
        <v>0</v>
      </c>
      <c r="M696" s="35">
        <v>0</v>
      </c>
      <c r="N696" s="35">
        <v>0</v>
      </c>
      <c r="O696" s="35">
        <v>0</v>
      </c>
    </row>
    <row r="697" spans="1:15" s="34" customFormat="1" ht="12.75" outlineLevel="2">
      <c r="A697" s="36" t="s">
        <v>148</v>
      </c>
      <c r="B697" s="36" t="s">
        <v>41</v>
      </c>
      <c r="C697" s="36" t="s">
        <v>33</v>
      </c>
      <c r="D697" s="37">
        <f t="shared" si="154"/>
        <v>1190</v>
      </c>
      <c r="E697" s="37">
        <f t="shared" si="155"/>
        <v>390280</v>
      </c>
      <c r="F697" s="37">
        <v>316</v>
      </c>
      <c r="G697" s="37">
        <v>110600</v>
      </c>
      <c r="H697" s="37">
        <v>874</v>
      </c>
      <c r="I697" s="37">
        <v>279680</v>
      </c>
      <c r="J697" s="37">
        <f t="shared" si="156"/>
        <v>0</v>
      </c>
      <c r="K697" s="37">
        <f t="shared" si="156"/>
        <v>0</v>
      </c>
      <c r="L697" s="37">
        <v>0</v>
      </c>
      <c r="M697" s="37">
        <v>0</v>
      </c>
      <c r="N697" s="37">
        <v>0</v>
      </c>
      <c r="O697" s="37">
        <v>0</v>
      </c>
    </row>
    <row r="698" spans="1:15" s="34" customFormat="1" ht="12.75" outlineLevel="2">
      <c r="A698" s="34" t="s">
        <v>148</v>
      </c>
      <c r="B698" s="34" t="s">
        <v>42</v>
      </c>
      <c r="C698" s="34" t="s">
        <v>33</v>
      </c>
      <c r="D698" s="35">
        <f t="shared" si="154"/>
        <v>989</v>
      </c>
      <c r="E698" s="35">
        <f t="shared" si="155"/>
        <v>324190</v>
      </c>
      <c r="F698" s="35">
        <v>257</v>
      </c>
      <c r="G698" s="35">
        <v>89950</v>
      </c>
      <c r="H698" s="35">
        <v>732</v>
      </c>
      <c r="I698" s="35">
        <v>234240</v>
      </c>
      <c r="J698" s="35">
        <f t="shared" si="156"/>
        <v>0</v>
      </c>
      <c r="K698" s="35">
        <f t="shared" si="156"/>
        <v>0</v>
      </c>
      <c r="L698" s="35">
        <v>0</v>
      </c>
      <c r="M698" s="35">
        <v>0</v>
      </c>
      <c r="N698" s="35">
        <v>0</v>
      </c>
      <c r="O698" s="35">
        <v>0</v>
      </c>
    </row>
    <row r="699" spans="1:15" s="34" customFormat="1" ht="12.75" outlineLevel="2">
      <c r="A699" s="36" t="s">
        <v>148</v>
      </c>
      <c r="B699" s="36" t="s">
        <v>43</v>
      </c>
      <c r="C699" s="36" t="s">
        <v>33</v>
      </c>
      <c r="D699" s="37">
        <v>987</v>
      </c>
      <c r="E699" s="37">
        <v>360300</v>
      </c>
      <c r="F699" s="37">
        <v>297</v>
      </c>
      <c r="G699" s="37">
        <v>118800</v>
      </c>
      <c r="H699" s="37">
        <v>690</v>
      </c>
      <c r="I699" s="37">
        <v>241500</v>
      </c>
      <c r="J699" s="37">
        <v>0</v>
      </c>
      <c r="K699" s="37">
        <v>0</v>
      </c>
      <c r="L699" s="37">
        <v>0</v>
      </c>
      <c r="M699" s="37">
        <v>0</v>
      </c>
      <c r="N699" s="37">
        <v>0</v>
      </c>
      <c r="O699" s="37">
        <v>0</v>
      </c>
    </row>
    <row r="700" spans="1:15" s="34" customFormat="1" ht="12.75" outlineLevel="2">
      <c r="A700" s="34" t="s">
        <v>148</v>
      </c>
      <c r="B700" s="34" t="s">
        <v>44</v>
      </c>
      <c r="C700" s="34" t="s">
        <v>33</v>
      </c>
      <c r="D700" s="35">
        <v>1149</v>
      </c>
      <c r="E700" s="35">
        <v>421300</v>
      </c>
      <c r="F700" s="35">
        <v>383</v>
      </c>
      <c r="G700" s="35">
        <v>153200</v>
      </c>
      <c r="H700" s="35">
        <v>766</v>
      </c>
      <c r="I700" s="35">
        <v>268100</v>
      </c>
      <c r="J700" s="35">
        <v>0</v>
      </c>
      <c r="K700" s="35">
        <v>0</v>
      </c>
      <c r="L700" s="35"/>
      <c r="M700" s="35"/>
      <c r="N700" s="35"/>
      <c r="O700" s="35"/>
    </row>
    <row r="701" spans="1:15" s="34" customFormat="1" ht="12.75" outlineLevel="1">
      <c r="A701" s="40" t="s">
        <v>149</v>
      </c>
      <c r="D701" s="35">
        <f>SUBTOTAL(9,D689:D700)</f>
        <v>11028</v>
      </c>
      <c r="E701" s="35">
        <f>SUBTOTAL(9,E689:E700)</f>
        <v>3695350</v>
      </c>
      <c r="F701" s="35">
        <f>SUBTOTAL(9,F689:F700)</f>
        <v>2957</v>
      </c>
      <c r="G701" s="35">
        <f>SUBTOTAL(9,G689:G700)</f>
        <v>1068950</v>
      </c>
      <c r="H701" s="35">
        <f>SUBTOTAL(9,H689:H700)</f>
        <v>8071</v>
      </c>
      <c r="I701" s="35">
        <f>SUBTOTAL(9,I689:I700)</f>
        <v>2626400</v>
      </c>
      <c r="J701" s="35">
        <f>SUBTOTAL(9,J689:J700)</f>
        <v>0</v>
      </c>
      <c r="K701" s="35">
        <f>SUBTOTAL(9,K689:K700)</f>
        <v>0</v>
      </c>
      <c r="L701" s="35">
        <f>SUBTOTAL(9,L689:L700)</f>
        <v>0</v>
      </c>
      <c r="M701" s="35">
        <f>SUBTOTAL(9,M689:M700)</f>
        <v>0</v>
      </c>
      <c r="N701" s="35">
        <f>SUBTOTAL(9,N689:N700)</f>
        <v>0</v>
      </c>
      <c r="O701" s="35">
        <f>SUBTOTAL(9,O689:O700)</f>
        <v>0</v>
      </c>
    </row>
    <row r="702" spans="1:15" s="42" customFormat="1" ht="12.75" outlineLevel="2">
      <c r="A702" s="41" t="s">
        <v>150</v>
      </c>
      <c r="B702" s="42" t="s">
        <v>32</v>
      </c>
      <c r="C702" s="42" t="s">
        <v>33</v>
      </c>
      <c r="D702" s="43">
        <f aca="true" t="shared" si="157" ref="D702:D711">+F702++H702</f>
        <v>3145</v>
      </c>
      <c r="E702" s="43">
        <f aca="true" t="shared" si="158" ref="E702:E711">+G702+I702</f>
        <v>1276870</v>
      </c>
      <c r="F702" s="43">
        <v>2516</v>
      </c>
      <c r="G702" s="43">
        <v>1056720</v>
      </c>
      <c r="H702" s="43">
        <v>629</v>
      </c>
      <c r="I702" s="43">
        <v>220150</v>
      </c>
      <c r="J702" s="43">
        <f aca="true" t="shared" si="159" ref="J702:K711">+L702+N702</f>
        <v>4168</v>
      </c>
      <c r="K702" s="43">
        <f t="shared" si="159"/>
        <v>430974</v>
      </c>
      <c r="L702" s="43">
        <v>2501</v>
      </c>
      <c r="M702" s="43">
        <v>272609</v>
      </c>
      <c r="N702" s="43">
        <v>1667</v>
      </c>
      <c r="O702" s="43">
        <v>158365</v>
      </c>
    </row>
    <row r="703" spans="1:15" s="34" customFormat="1" ht="12.75" outlineLevel="2">
      <c r="A703" s="34" t="s">
        <v>150</v>
      </c>
      <c r="B703" s="34" t="s">
        <v>34</v>
      </c>
      <c r="C703" s="34" t="s">
        <v>33</v>
      </c>
      <c r="D703" s="35">
        <f t="shared" si="157"/>
        <v>3101</v>
      </c>
      <c r="E703" s="35">
        <f t="shared" si="158"/>
        <v>1255986</v>
      </c>
      <c r="F703" s="35">
        <v>2706</v>
      </c>
      <c r="G703" s="35">
        <v>1083212</v>
      </c>
      <c r="H703" s="35">
        <v>395</v>
      </c>
      <c r="I703" s="35">
        <v>172774</v>
      </c>
      <c r="J703" s="35">
        <f t="shared" si="159"/>
        <v>3448</v>
      </c>
      <c r="K703" s="35">
        <f t="shared" si="159"/>
        <v>346772</v>
      </c>
      <c r="L703" s="35">
        <v>3448</v>
      </c>
      <c r="M703" s="35">
        <v>346772</v>
      </c>
      <c r="N703" s="35">
        <v>0</v>
      </c>
      <c r="O703" s="35">
        <v>0</v>
      </c>
    </row>
    <row r="704" spans="1:15" s="34" customFormat="1" ht="12.75" outlineLevel="2">
      <c r="A704" s="36" t="s">
        <v>150</v>
      </c>
      <c r="B704" s="36" t="s">
        <v>35</v>
      </c>
      <c r="C704" s="36" t="s">
        <v>33</v>
      </c>
      <c r="D704" s="37">
        <f t="shared" si="157"/>
        <v>2113</v>
      </c>
      <c r="E704" s="37">
        <f t="shared" si="158"/>
        <v>853036</v>
      </c>
      <c r="F704" s="37">
        <v>1890</v>
      </c>
      <c r="G704" s="37">
        <v>761494</v>
      </c>
      <c r="H704" s="37">
        <v>223</v>
      </c>
      <c r="I704" s="37">
        <v>91542</v>
      </c>
      <c r="J704" s="37">
        <f t="shared" si="159"/>
        <v>3503</v>
      </c>
      <c r="K704" s="37">
        <f t="shared" si="159"/>
        <v>270380</v>
      </c>
      <c r="L704" s="37">
        <v>1737</v>
      </c>
      <c r="M704" s="37">
        <v>134108</v>
      </c>
      <c r="N704" s="37">
        <v>1766</v>
      </c>
      <c r="O704" s="37">
        <v>136272</v>
      </c>
    </row>
    <row r="705" spans="1:15" s="34" customFormat="1" ht="12.75" outlineLevel="2">
      <c r="A705" s="34" t="s">
        <v>150</v>
      </c>
      <c r="B705" s="34" t="s">
        <v>36</v>
      </c>
      <c r="C705" s="34" t="s">
        <v>33</v>
      </c>
      <c r="D705" s="35">
        <f t="shared" si="157"/>
        <v>3345</v>
      </c>
      <c r="E705" s="35">
        <f t="shared" si="158"/>
        <v>1356404</v>
      </c>
      <c r="F705" s="35">
        <v>2954</v>
      </c>
      <c r="G705" s="35">
        <v>1197705</v>
      </c>
      <c r="H705" s="35">
        <v>391</v>
      </c>
      <c r="I705" s="35">
        <v>158699</v>
      </c>
      <c r="J705" s="35">
        <f t="shared" si="159"/>
        <v>4266</v>
      </c>
      <c r="K705" s="35">
        <f t="shared" si="159"/>
        <v>433430</v>
      </c>
      <c r="L705" s="35">
        <v>2318</v>
      </c>
      <c r="M705" s="35">
        <v>235352</v>
      </c>
      <c r="N705" s="35">
        <v>1948</v>
      </c>
      <c r="O705" s="35">
        <v>198078</v>
      </c>
    </row>
    <row r="706" spans="1:15" s="34" customFormat="1" ht="12.75" outlineLevel="2">
      <c r="A706" s="36" t="s">
        <v>150</v>
      </c>
      <c r="B706" s="36" t="s">
        <v>37</v>
      </c>
      <c r="C706" s="36" t="s">
        <v>33</v>
      </c>
      <c r="D706" s="37">
        <f t="shared" si="157"/>
        <v>2201</v>
      </c>
      <c r="E706" s="37">
        <f t="shared" si="158"/>
        <v>889508</v>
      </c>
      <c r="F706" s="37">
        <v>2017</v>
      </c>
      <c r="G706" s="37">
        <v>812695</v>
      </c>
      <c r="H706" s="37">
        <v>184</v>
      </c>
      <c r="I706" s="37">
        <v>76813</v>
      </c>
      <c r="J706" s="37">
        <f t="shared" si="159"/>
        <v>4040</v>
      </c>
      <c r="K706" s="37">
        <f t="shared" si="159"/>
        <v>408974</v>
      </c>
      <c r="L706" s="37">
        <v>2203</v>
      </c>
      <c r="M706" s="37">
        <v>223012</v>
      </c>
      <c r="N706" s="37">
        <v>1837</v>
      </c>
      <c r="O706" s="37">
        <v>185962</v>
      </c>
    </row>
    <row r="707" spans="1:15" s="34" customFormat="1" ht="12.75" outlineLevel="2">
      <c r="A707" s="34" t="s">
        <v>150</v>
      </c>
      <c r="B707" s="34" t="s">
        <v>38</v>
      </c>
      <c r="C707" s="34" t="s">
        <v>33</v>
      </c>
      <c r="D707" s="35">
        <f t="shared" si="157"/>
        <v>3371</v>
      </c>
      <c r="E707" s="35">
        <f t="shared" si="158"/>
        <v>1360218</v>
      </c>
      <c r="F707" s="35">
        <v>2923</v>
      </c>
      <c r="G707" s="35">
        <v>1196154</v>
      </c>
      <c r="H707" s="35">
        <v>448</v>
      </c>
      <c r="I707" s="35">
        <v>164064</v>
      </c>
      <c r="J707" s="35">
        <f t="shared" si="159"/>
        <v>4373</v>
      </c>
      <c r="K707" s="35">
        <f t="shared" si="159"/>
        <v>457932</v>
      </c>
      <c r="L707" s="35">
        <v>2289</v>
      </c>
      <c r="M707" s="35">
        <v>239692</v>
      </c>
      <c r="N707" s="35">
        <v>2084</v>
      </c>
      <c r="O707" s="35">
        <v>218240</v>
      </c>
    </row>
    <row r="708" spans="1:15" s="34" customFormat="1" ht="12.75" outlineLevel="2">
      <c r="A708" s="36" t="s">
        <v>150</v>
      </c>
      <c r="B708" s="36" t="s">
        <v>39</v>
      </c>
      <c r="C708" s="36" t="s">
        <v>33</v>
      </c>
      <c r="D708" s="37">
        <f t="shared" si="157"/>
        <v>3716</v>
      </c>
      <c r="E708" s="37">
        <f t="shared" si="158"/>
        <v>1547839</v>
      </c>
      <c r="F708" s="37">
        <v>3571</v>
      </c>
      <c r="G708" s="37">
        <v>1484523</v>
      </c>
      <c r="H708" s="37">
        <v>145</v>
      </c>
      <c r="I708" s="37">
        <v>63316</v>
      </c>
      <c r="J708" s="37">
        <f t="shared" si="159"/>
        <v>4671</v>
      </c>
      <c r="K708" s="37">
        <f t="shared" si="159"/>
        <v>489926</v>
      </c>
      <c r="L708" s="37">
        <v>2516</v>
      </c>
      <c r="M708" s="37">
        <v>263651</v>
      </c>
      <c r="N708" s="37">
        <v>2155</v>
      </c>
      <c r="O708" s="37">
        <v>226275</v>
      </c>
    </row>
    <row r="709" spans="1:15" s="34" customFormat="1" ht="12.75" outlineLevel="2">
      <c r="A709" s="34" t="s">
        <v>150</v>
      </c>
      <c r="B709" s="34" t="s">
        <v>40</v>
      </c>
      <c r="C709" s="34" t="s">
        <v>33</v>
      </c>
      <c r="D709" s="35">
        <f t="shared" si="157"/>
        <v>3148</v>
      </c>
      <c r="E709" s="35">
        <f t="shared" si="158"/>
        <v>1294043</v>
      </c>
      <c r="F709" s="35">
        <v>2880</v>
      </c>
      <c r="G709" s="35">
        <v>1185839</v>
      </c>
      <c r="H709" s="35">
        <v>268</v>
      </c>
      <c r="I709" s="35">
        <v>108204</v>
      </c>
      <c r="J709" s="35">
        <f t="shared" si="159"/>
        <v>3955</v>
      </c>
      <c r="K709" s="35">
        <f t="shared" si="159"/>
        <v>409343</v>
      </c>
      <c r="L709" s="35">
        <v>2128</v>
      </c>
      <c r="M709" s="35">
        <v>220248</v>
      </c>
      <c r="N709" s="35">
        <v>1827</v>
      </c>
      <c r="O709" s="35">
        <v>189095</v>
      </c>
    </row>
    <row r="710" spans="1:15" s="34" customFormat="1" ht="12.75" outlineLevel="2">
      <c r="A710" s="36" t="s">
        <v>150</v>
      </c>
      <c r="B710" s="36" t="s">
        <v>41</v>
      </c>
      <c r="C710" s="36" t="s">
        <v>33</v>
      </c>
      <c r="D710" s="37">
        <f t="shared" si="157"/>
        <v>3651</v>
      </c>
      <c r="E710" s="37">
        <f t="shared" si="158"/>
        <v>1484605</v>
      </c>
      <c r="F710" s="37">
        <v>3287</v>
      </c>
      <c r="G710" s="37">
        <v>1380227</v>
      </c>
      <c r="H710" s="37">
        <v>364</v>
      </c>
      <c r="I710" s="37">
        <v>104378</v>
      </c>
      <c r="J710" s="37">
        <f t="shared" si="159"/>
        <v>4553</v>
      </c>
      <c r="K710" s="37">
        <f t="shared" si="159"/>
        <v>478925</v>
      </c>
      <c r="L710" s="37">
        <v>2468</v>
      </c>
      <c r="M710" s="37">
        <v>259606</v>
      </c>
      <c r="N710" s="37">
        <v>2085</v>
      </c>
      <c r="O710" s="37">
        <v>219319</v>
      </c>
    </row>
    <row r="711" spans="1:15" s="34" customFormat="1" ht="12.75" outlineLevel="2">
      <c r="A711" s="34" t="s">
        <v>150</v>
      </c>
      <c r="B711" s="34" t="s">
        <v>42</v>
      </c>
      <c r="C711" s="34" t="s">
        <v>33</v>
      </c>
      <c r="D711" s="35">
        <f t="shared" si="157"/>
        <v>3615</v>
      </c>
      <c r="E711" s="35">
        <f t="shared" si="158"/>
        <v>1626934</v>
      </c>
      <c r="F711" s="35">
        <v>3250</v>
      </c>
      <c r="G711" s="35">
        <v>1475292</v>
      </c>
      <c r="H711" s="35">
        <v>365</v>
      </c>
      <c r="I711" s="35">
        <v>151642</v>
      </c>
      <c r="J711" s="35">
        <f t="shared" si="159"/>
        <v>4248</v>
      </c>
      <c r="K711" s="35">
        <f t="shared" si="159"/>
        <v>450118</v>
      </c>
      <c r="L711" s="35">
        <v>2313</v>
      </c>
      <c r="M711" s="35">
        <v>245085</v>
      </c>
      <c r="N711" s="35">
        <v>1935</v>
      </c>
      <c r="O711" s="35">
        <v>205033</v>
      </c>
    </row>
    <row r="712" spans="1:15" s="34" customFormat="1" ht="12.75" outlineLevel="2">
      <c r="A712" s="36" t="s">
        <v>150</v>
      </c>
      <c r="B712" s="36" t="s">
        <v>43</v>
      </c>
      <c r="C712" s="36" t="s">
        <v>33</v>
      </c>
      <c r="D712" s="37">
        <v>3012</v>
      </c>
      <c r="E712" s="37">
        <v>1222524</v>
      </c>
      <c r="F712" s="37">
        <v>2681</v>
      </c>
      <c r="G712" s="37">
        <v>1087756</v>
      </c>
      <c r="H712" s="37">
        <v>331</v>
      </c>
      <c r="I712" s="37">
        <v>134768</v>
      </c>
      <c r="J712" s="37">
        <v>0</v>
      </c>
      <c r="K712" s="37">
        <v>0</v>
      </c>
      <c r="L712" s="37">
        <v>0</v>
      </c>
      <c r="M712" s="37">
        <v>0</v>
      </c>
      <c r="N712" s="37">
        <v>0</v>
      </c>
      <c r="O712" s="37">
        <v>0</v>
      </c>
    </row>
    <row r="713" spans="1:15" s="34" customFormat="1" ht="12.75" outlineLevel="2">
      <c r="A713" s="34" t="s">
        <v>150</v>
      </c>
      <c r="B713" s="34" t="s">
        <v>44</v>
      </c>
      <c r="C713" s="34" t="s">
        <v>33</v>
      </c>
      <c r="D713" s="35">
        <v>4431</v>
      </c>
      <c r="E713" s="35">
        <v>1776831</v>
      </c>
      <c r="F713" s="35">
        <v>3589</v>
      </c>
      <c r="G713" s="35">
        <v>1439189</v>
      </c>
      <c r="H713" s="35">
        <v>842</v>
      </c>
      <c r="I713" s="35">
        <v>337642</v>
      </c>
      <c r="J713" s="35">
        <v>0</v>
      </c>
      <c r="K713" s="35">
        <v>0</v>
      </c>
      <c r="L713" s="35"/>
      <c r="M713" s="35"/>
      <c r="N713" s="35"/>
      <c r="O713" s="35"/>
    </row>
    <row r="714" spans="1:15" s="34" customFormat="1" ht="12.75" outlineLevel="1">
      <c r="A714" s="40" t="s">
        <v>151</v>
      </c>
      <c r="D714" s="35">
        <f>SUBTOTAL(9,D702:D713)</f>
        <v>38849</v>
      </c>
      <c r="E714" s="35">
        <f>SUBTOTAL(9,E702:E713)</f>
        <v>15944798</v>
      </c>
      <c r="F714" s="35">
        <f>SUBTOTAL(9,F702:F713)</f>
        <v>34264</v>
      </c>
      <c r="G714" s="35">
        <f>SUBTOTAL(9,G702:G713)</f>
        <v>14160806</v>
      </c>
      <c r="H714" s="35">
        <f>SUBTOTAL(9,H702:H713)</f>
        <v>4585</v>
      </c>
      <c r="I714" s="35">
        <f>SUBTOTAL(9,I702:I713)</f>
        <v>1783992</v>
      </c>
      <c r="J714" s="35">
        <f>SUBTOTAL(9,J702:J713)</f>
        <v>41225</v>
      </c>
      <c r="K714" s="35">
        <f>SUBTOTAL(9,K702:K713)</f>
        <v>4176774</v>
      </c>
      <c r="L714" s="35">
        <f>SUBTOTAL(9,L702:L713)</f>
        <v>23921</v>
      </c>
      <c r="M714" s="35">
        <f>SUBTOTAL(9,M702:M713)</f>
        <v>2440135</v>
      </c>
      <c r="N714" s="35">
        <f>SUBTOTAL(9,N702:N713)</f>
        <v>17304</v>
      </c>
      <c r="O714" s="35">
        <f>SUBTOTAL(9,O702:O713)</f>
        <v>1736639</v>
      </c>
    </row>
    <row r="715" spans="1:15" s="42" customFormat="1" ht="12.75" outlineLevel="2">
      <c r="A715" s="41" t="s">
        <v>152</v>
      </c>
      <c r="B715" s="42" t="s">
        <v>32</v>
      </c>
      <c r="C715" s="42" t="s">
        <v>33</v>
      </c>
      <c r="D715" s="43">
        <f aca="true" t="shared" si="160" ref="D715:D724">+F715++H715</f>
        <v>1197</v>
      </c>
      <c r="E715" s="43">
        <f aca="true" t="shared" si="161" ref="E715:E724">+G715+I715</f>
        <v>574952</v>
      </c>
      <c r="F715" s="43">
        <v>455</v>
      </c>
      <c r="G715" s="43">
        <v>236600</v>
      </c>
      <c r="H715" s="43">
        <v>742</v>
      </c>
      <c r="I715" s="43">
        <v>338352</v>
      </c>
      <c r="J715" s="43">
        <f aca="true" t="shared" si="162" ref="J715:K724">+L715+N715</f>
        <v>838</v>
      </c>
      <c r="K715" s="43">
        <f t="shared" si="162"/>
        <v>78420</v>
      </c>
      <c r="L715" s="43">
        <v>638</v>
      </c>
      <c r="M715" s="43">
        <v>57420</v>
      </c>
      <c r="N715" s="43">
        <v>200</v>
      </c>
      <c r="O715" s="43">
        <v>21000</v>
      </c>
    </row>
    <row r="716" spans="1:15" s="34" customFormat="1" ht="12.75" outlineLevel="2">
      <c r="A716" s="34" t="s">
        <v>152</v>
      </c>
      <c r="B716" s="34" t="s">
        <v>34</v>
      </c>
      <c r="C716" s="34" t="s">
        <v>33</v>
      </c>
      <c r="D716" s="35">
        <f t="shared" si="160"/>
        <v>1113</v>
      </c>
      <c r="E716" s="35">
        <f t="shared" si="161"/>
        <v>598225</v>
      </c>
      <c r="F716" s="35">
        <v>384</v>
      </c>
      <c r="G716" s="35">
        <v>230080</v>
      </c>
      <c r="H716" s="35">
        <v>729</v>
      </c>
      <c r="I716" s="35">
        <v>368145</v>
      </c>
      <c r="J716" s="35">
        <f t="shared" si="162"/>
        <v>703</v>
      </c>
      <c r="K716" s="35">
        <f t="shared" si="162"/>
        <v>78230</v>
      </c>
      <c r="L716" s="35">
        <v>523</v>
      </c>
      <c r="M716" s="35">
        <v>57530</v>
      </c>
      <c r="N716" s="35">
        <v>180</v>
      </c>
      <c r="O716" s="35">
        <v>20700</v>
      </c>
    </row>
    <row r="717" spans="1:15" s="34" customFormat="1" ht="12.75" outlineLevel="2">
      <c r="A717" s="36" t="s">
        <v>152</v>
      </c>
      <c r="B717" s="36" t="s">
        <v>35</v>
      </c>
      <c r="C717" s="36" t="s">
        <v>33</v>
      </c>
      <c r="D717" s="37">
        <f t="shared" si="160"/>
        <v>1094</v>
      </c>
      <c r="E717" s="37">
        <f t="shared" si="161"/>
        <v>555495</v>
      </c>
      <c r="F717" s="37">
        <v>405</v>
      </c>
      <c r="G717" s="37">
        <v>224775</v>
      </c>
      <c r="H717" s="37">
        <v>689</v>
      </c>
      <c r="I717" s="37">
        <v>330720</v>
      </c>
      <c r="J717" s="37">
        <f t="shared" si="162"/>
        <v>694</v>
      </c>
      <c r="K717" s="37">
        <f t="shared" si="162"/>
        <v>75060</v>
      </c>
      <c r="L717" s="37">
        <v>528</v>
      </c>
      <c r="M717" s="37">
        <v>50160</v>
      </c>
      <c r="N717" s="37">
        <v>166</v>
      </c>
      <c r="O717" s="37">
        <v>24900</v>
      </c>
    </row>
    <row r="718" spans="1:15" s="34" customFormat="1" ht="12.75" outlineLevel="2">
      <c r="A718" s="34" t="s">
        <v>152</v>
      </c>
      <c r="B718" s="34" t="s">
        <v>36</v>
      </c>
      <c r="C718" s="34" t="s">
        <v>33</v>
      </c>
      <c r="D718" s="35">
        <f t="shared" si="160"/>
        <v>1204</v>
      </c>
      <c r="E718" s="35">
        <f t="shared" si="161"/>
        <v>578376</v>
      </c>
      <c r="F718" s="35">
        <v>461</v>
      </c>
      <c r="G718" s="35">
        <v>235110</v>
      </c>
      <c r="H718" s="35">
        <v>743</v>
      </c>
      <c r="I718" s="35">
        <v>343266</v>
      </c>
      <c r="J718" s="35">
        <f t="shared" si="162"/>
        <v>831</v>
      </c>
      <c r="K718" s="35">
        <f t="shared" si="162"/>
        <v>75201</v>
      </c>
      <c r="L718" s="35">
        <v>624</v>
      </c>
      <c r="M718" s="35">
        <v>55536</v>
      </c>
      <c r="N718" s="35">
        <v>207</v>
      </c>
      <c r="O718" s="35">
        <v>19665</v>
      </c>
    </row>
    <row r="719" spans="1:15" s="34" customFormat="1" ht="12.75" outlineLevel="2">
      <c r="A719" s="36" t="s">
        <v>152</v>
      </c>
      <c r="B719" s="36" t="s">
        <v>37</v>
      </c>
      <c r="C719" s="36" t="s">
        <v>33</v>
      </c>
      <c r="D719" s="37">
        <f t="shared" si="160"/>
        <v>1195</v>
      </c>
      <c r="E719" s="37">
        <f t="shared" si="161"/>
        <v>610544</v>
      </c>
      <c r="F719" s="37">
        <v>443</v>
      </c>
      <c r="G719" s="37">
        <v>248080</v>
      </c>
      <c r="H719" s="37">
        <v>752</v>
      </c>
      <c r="I719" s="37">
        <v>362464</v>
      </c>
      <c r="J719" s="37">
        <f t="shared" si="162"/>
        <v>838</v>
      </c>
      <c r="K719" s="37">
        <f t="shared" si="162"/>
        <v>79914</v>
      </c>
      <c r="L719" s="37">
        <v>618</v>
      </c>
      <c r="M719" s="37">
        <v>57474</v>
      </c>
      <c r="N719" s="37">
        <v>220</v>
      </c>
      <c r="O719" s="37">
        <v>22440</v>
      </c>
    </row>
    <row r="720" spans="1:15" s="34" customFormat="1" ht="12.75" outlineLevel="2">
      <c r="A720" s="34" t="s">
        <v>152</v>
      </c>
      <c r="B720" s="34" t="s">
        <v>38</v>
      </c>
      <c r="C720" s="34" t="s">
        <v>33</v>
      </c>
      <c r="D720" s="35">
        <f t="shared" si="160"/>
        <v>1134</v>
      </c>
      <c r="E720" s="35">
        <f t="shared" si="161"/>
        <v>548928</v>
      </c>
      <c r="F720" s="35">
        <v>404</v>
      </c>
      <c r="G720" s="35">
        <v>218968</v>
      </c>
      <c r="H720" s="35">
        <v>730</v>
      </c>
      <c r="I720" s="35">
        <v>329960</v>
      </c>
      <c r="J720" s="35">
        <f t="shared" si="162"/>
        <v>857</v>
      </c>
      <c r="K720" s="35">
        <f t="shared" si="162"/>
        <v>80550</v>
      </c>
      <c r="L720" s="35">
        <v>629</v>
      </c>
      <c r="M720" s="35">
        <v>56610</v>
      </c>
      <c r="N720" s="35">
        <v>228</v>
      </c>
      <c r="O720" s="35">
        <v>23940</v>
      </c>
    </row>
    <row r="721" spans="1:15" s="34" customFormat="1" ht="12.75" outlineLevel="2">
      <c r="A721" s="36" t="s">
        <v>152</v>
      </c>
      <c r="B721" s="36" t="s">
        <v>39</v>
      </c>
      <c r="C721" s="36" t="s">
        <v>33</v>
      </c>
      <c r="D721" s="37">
        <f t="shared" si="160"/>
        <v>1253</v>
      </c>
      <c r="E721" s="37">
        <f t="shared" si="161"/>
        <v>613488</v>
      </c>
      <c r="F721" s="37">
        <v>472</v>
      </c>
      <c r="G721" s="37">
        <v>251104</v>
      </c>
      <c r="H721" s="37">
        <v>781</v>
      </c>
      <c r="I721" s="37">
        <v>362384</v>
      </c>
      <c r="J721" s="37">
        <f t="shared" si="162"/>
        <v>803</v>
      </c>
      <c r="K721" s="37">
        <f t="shared" si="162"/>
        <v>85488</v>
      </c>
      <c r="L721" s="37">
        <v>604</v>
      </c>
      <c r="M721" s="37">
        <v>61608</v>
      </c>
      <c r="N721" s="37">
        <v>199</v>
      </c>
      <c r="O721" s="37">
        <v>23880</v>
      </c>
    </row>
    <row r="722" spans="1:15" s="34" customFormat="1" ht="12.75" outlineLevel="2">
      <c r="A722" s="34" t="s">
        <v>152</v>
      </c>
      <c r="B722" s="34" t="s">
        <v>40</v>
      </c>
      <c r="C722" s="34" t="s">
        <v>33</v>
      </c>
      <c r="D722" s="35">
        <f t="shared" si="160"/>
        <v>1202</v>
      </c>
      <c r="E722" s="35">
        <f t="shared" si="161"/>
        <v>559128</v>
      </c>
      <c r="F722" s="35">
        <v>443</v>
      </c>
      <c r="G722" s="35">
        <v>220614</v>
      </c>
      <c r="H722" s="35">
        <v>759</v>
      </c>
      <c r="I722" s="35">
        <v>338514</v>
      </c>
      <c r="J722" s="35">
        <f t="shared" si="162"/>
        <v>763</v>
      </c>
      <c r="K722" s="35">
        <f t="shared" si="162"/>
        <v>70030</v>
      </c>
      <c r="L722" s="35">
        <v>564</v>
      </c>
      <c r="M722" s="35">
        <v>51324</v>
      </c>
      <c r="N722" s="35">
        <v>199</v>
      </c>
      <c r="O722" s="35">
        <v>18706</v>
      </c>
    </row>
    <row r="723" spans="1:15" s="34" customFormat="1" ht="12.75" outlineLevel="2">
      <c r="A723" s="36" t="s">
        <v>152</v>
      </c>
      <c r="B723" s="36" t="s">
        <v>41</v>
      </c>
      <c r="C723" s="36" t="s">
        <v>33</v>
      </c>
      <c r="D723" s="37">
        <f t="shared" si="160"/>
        <v>1058</v>
      </c>
      <c r="E723" s="37">
        <f t="shared" si="161"/>
        <v>538720</v>
      </c>
      <c r="F723" s="37">
        <v>314</v>
      </c>
      <c r="G723" s="37">
        <v>160768</v>
      </c>
      <c r="H723" s="37">
        <v>744</v>
      </c>
      <c r="I723" s="37">
        <v>377952</v>
      </c>
      <c r="J723" s="37">
        <f t="shared" si="162"/>
        <v>684</v>
      </c>
      <c r="K723" s="37">
        <f t="shared" si="162"/>
        <v>68257</v>
      </c>
      <c r="L723" s="37">
        <v>509</v>
      </c>
      <c r="M723" s="37">
        <v>49882</v>
      </c>
      <c r="N723" s="37">
        <v>175</v>
      </c>
      <c r="O723" s="37">
        <v>18375</v>
      </c>
    </row>
    <row r="724" spans="1:15" s="34" customFormat="1" ht="12.75" outlineLevel="2">
      <c r="A724" s="34" t="s">
        <v>152</v>
      </c>
      <c r="B724" s="34" t="s">
        <v>42</v>
      </c>
      <c r="C724" s="34" t="s">
        <v>33</v>
      </c>
      <c r="D724" s="35">
        <f t="shared" si="160"/>
        <v>1168</v>
      </c>
      <c r="E724" s="35">
        <f t="shared" si="161"/>
        <v>492906</v>
      </c>
      <c r="F724" s="35">
        <v>398</v>
      </c>
      <c r="G724" s="35">
        <v>191836</v>
      </c>
      <c r="H724" s="35">
        <v>770</v>
      </c>
      <c r="I724" s="35">
        <v>301070</v>
      </c>
      <c r="J724" s="35">
        <f t="shared" si="162"/>
        <v>707</v>
      </c>
      <c r="K724" s="35">
        <f t="shared" si="162"/>
        <v>59080</v>
      </c>
      <c r="L724" s="35">
        <v>539</v>
      </c>
      <c r="M724" s="35">
        <v>43120</v>
      </c>
      <c r="N724" s="35">
        <v>168</v>
      </c>
      <c r="O724" s="35">
        <v>15960</v>
      </c>
    </row>
    <row r="725" spans="1:15" s="34" customFormat="1" ht="12.75" outlineLevel="2">
      <c r="A725" s="36" t="s">
        <v>152</v>
      </c>
      <c r="B725" s="36" t="s">
        <v>43</v>
      </c>
      <c r="C725" s="36" t="s">
        <v>33</v>
      </c>
      <c r="D725" s="37">
        <v>1152</v>
      </c>
      <c r="E725" s="37">
        <v>474110</v>
      </c>
      <c r="F725" s="37">
        <v>358</v>
      </c>
      <c r="G725" s="37">
        <v>148570</v>
      </c>
      <c r="H725" s="37">
        <v>794</v>
      </c>
      <c r="I725" s="37">
        <v>325540</v>
      </c>
      <c r="J725" s="37">
        <v>712</v>
      </c>
      <c r="K725" s="37">
        <v>73698</v>
      </c>
      <c r="L725" s="37">
        <v>535</v>
      </c>
      <c r="M725" s="37">
        <v>56175</v>
      </c>
      <c r="N725" s="37">
        <v>177</v>
      </c>
      <c r="O725" s="37">
        <v>17523</v>
      </c>
    </row>
    <row r="726" spans="1:15" s="34" customFormat="1" ht="12.75" outlineLevel="2">
      <c r="A726" s="34" t="s">
        <v>152</v>
      </c>
      <c r="B726" s="34" t="s">
        <v>44</v>
      </c>
      <c r="C726" s="34" t="s">
        <v>33</v>
      </c>
      <c r="D726" s="35">
        <v>1198</v>
      </c>
      <c r="E726" s="35">
        <v>525120</v>
      </c>
      <c r="F726" s="35">
        <v>430</v>
      </c>
      <c r="G726" s="35">
        <v>206400</v>
      </c>
      <c r="H726" s="35">
        <v>768</v>
      </c>
      <c r="I726" s="35">
        <v>318720</v>
      </c>
      <c r="J726" s="35">
        <v>1028</v>
      </c>
      <c r="K726" s="35">
        <v>94022</v>
      </c>
      <c r="L726" s="35">
        <v>751</v>
      </c>
      <c r="M726" s="35">
        <v>69092</v>
      </c>
      <c r="N726" s="35">
        <v>277</v>
      </c>
      <c r="O726" s="35">
        <v>24930</v>
      </c>
    </row>
    <row r="727" spans="1:15" s="34" customFormat="1" ht="12.75" outlineLevel="1">
      <c r="A727" s="40" t="s">
        <v>153</v>
      </c>
      <c r="D727" s="35">
        <f>SUBTOTAL(9,D715:D726)</f>
        <v>13968</v>
      </c>
      <c r="E727" s="35">
        <f>SUBTOTAL(9,E715:E726)</f>
        <v>6669992</v>
      </c>
      <c r="F727" s="35">
        <f>SUBTOTAL(9,F715:F726)</f>
        <v>4967</v>
      </c>
      <c r="G727" s="35">
        <f>SUBTOTAL(9,G715:G726)</f>
        <v>2572905</v>
      </c>
      <c r="H727" s="35">
        <f>SUBTOTAL(9,H715:H726)</f>
        <v>9001</v>
      </c>
      <c r="I727" s="35">
        <f>SUBTOTAL(9,I715:I726)</f>
        <v>4097087</v>
      </c>
      <c r="J727" s="35">
        <f>SUBTOTAL(9,J715:J726)</f>
        <v>9458</v>
      </c>
      <c r="K727" s="35">
        <f>SUBTOTAL(9,K715:K726)</f>
        <v>917950</v>
      </c>
      <c r="L727" s="35">
        <f>SUBTOTAL(9,L715:L726)</f>
        <v>7062</v>
      </c>
      <c r="M727" s="35">
        <f>SUBTOTAL(9,M715:M726)</f>
        <v>665931</v>
      </c>
      <c r="N727" s="35">
        <f>SUBTOTAL(9,N715:N726)</f>
        <v>2396</v>
      </c>
      <c r="O727" s="35">
        <f>SUBTOTAL(9,O715:O726)</f>
        <v>252019</v>
      </c>
    </row>
    <row r="728" spans="1:15" s="42" customFormat="1" ht="12.75" outlineLevel="2">
      <c r="A728" s="41" t="s">
        <v>154</v>
      </c>
      <c r="B728" s="42" t="s">
        <v>32</v>
      </c>
      <c r="C728" s="42" t="s">
        <v>33</v>
      </c>
      <c r="D728" s="43">
        <f aca="true" t="shared" si="163" ref="D728:D737">+F728++H728</f>
        <v>1181</v>
      </c>
      <c r="E728" s="43">
        <f aca="true" t="shared" si="164" ref="E728:E737">+G728+I728</f>
        <v>295250</v>
      </c>
      <c r="F728" s="43">
        <v>827</v>
      </c>
      <c r="G728" s="43">
        <v>206750</v>
      </c>
      <c r="H728" s="43">
        <v>354</v>
      </c>
      <c r="I728" s="43">
        <v>88500</v>
      </c>
      <c r="J728" s="43">
        <f aca="true" t="shared" si="165" ref="J728:K737">+L728+N728</f>
        <v>171</v>
      </c>
      <c r="K728" s="43">
        <f t="shared" si="165"/>
        <v>12825</v>
      </c>
      <c r="L728" s="43">
        <v>128</v>
      </c>
      <c r="M728" s="43">
        <v>9600</v>
      </c>
      <c r="N728" s="43">
        <v>43</v>
      </c>
      <c r="O728" s="43">
        <v>3225</v>
      </c>
    </row>
    <row r="729" spans="1:15" s="34" customFormat="1" ht="12.75" outlineLevel="2">
      <c r="A729" s="34" t="s">
        <v>154</v>
      </c>
      <c r="B729" s="34" t="s">
        <v>34</v>
      </c>
      <c r="C729" s="34" t="s">
        <v>33</v>
      </c>
      <c r="D729" s="35">
        <f t="shared" si="163"/>
        <v>1260</v>
      </c>
      <c r="E729" s="35">
        <f t="shared" si="164"/>
        <v>315000</v>
      </c>
      <c r="F729" s="35">
        <v>882</v>
      </c>
      <c r="G729" s="35">
        <v>220500</v>
      </c>
      <c r="H729" s="35">
        <v>378</v>
      </c>
      <c r="I729" s="35">
        <v>94500</v>
      </c>
      <c r="J729" s="35">
        <f t="shared" si="165"/>
        <v>219</v>
      </c>
      <c r="K729" s="35">
        <f t="shared" si="165"/>
        <v>16425</v>
      </c>
      <c r="L729" s="35">
        <v>164</v>
      </c>
      <c r="M729" s="35">
        <v>12300</v>
      </c>
      <c r="N729" s="35">
        <v>55</v>
      </c>
      <c r="O729" s="35">
        <v>4125</v>
      </c>
    </row>
    <row r="730" spans="1:15" s="34" customFormat="1" ht="12.75" outlineLevel="2">
      <c r="A730" s="36" t="s">
        <v>154</v>
      </c>
      <c r="B730" s="36" t="s">
        <v>35</v>
      </c>
      <c r="C730" s="36" t="s">
        <v>33</v>
      </c>
      <c r="D730" s="37">
        <f t="shared" si="163"/>
        <v>1140</v>
      </c>
      <c r="E730" s="37">
        <f t="shared" si="164"/>
        <v>285000</v>
      </c>
      <c r="F730" s="37">
        <v>798</v>
      </c>
      <c r="G730" s="37">
        <v>199500</v>
      </c>
      <c r="H730" s="37">
        <v>342</v>
      </c>
      <c r="I730" s="37">
        <v>85500</v>
      </c>
      <c r="J730" s="37">
        <f t="shared" si="165"/>
        <v>126</v>
      </c>
      <c r="K730" s="37">
        <f t="shared" si="165"/>
        <v>9450</v>
      </c>
      <c r="L730" s="37">
        <v>94</v>
      </c>
      <c r="M730" s="37">
        <v>7050</v>
      </c>
      <c r="N730" s="37">
        <v>32</v>
      </c>
      <c r="O730" s="37">
        <v>2400</v>
      </c>
    </row>
    <row r="731" spans="1:15" s="34" customFormat="1" ht="12.75" outlineLevel="2">
      <c r="A731" s="34" t="s">
        <v>154</v>
      </c>
      <c r="B731" s="34" t="s">
        <v>36</v>
      </c>
      <c r="C731" s="34" t="s">
        <v>33</v>
      </c>
      <c r="D731" s="35">
        <f t="shared" si="163"/>
        <v>697</v>
      </c>
      <c r="E731" s="35">
        <f t="shared" si="164"/>
        <v>174250</v>
      </c>
      <c r="F731" s="35">
        <v>488</v>
      </c>
      <c r="G731" s="35">
        <v>122000</v>
      </c>
      <c r="H731" s="35">
        <v>209</v>
      </c>
      <c r="I731" s="35">
        <v>52250</v>
      </c>
      <c r="J731" s="35">
        <f t="shared" si="165"/>
        <v>87</v>
      </c>
      <c r="K731" s="35">
        <f t="shared" si="165"/>
        <v>6525</v>
      </c>
      <c r="L731" s="35">
        <v>65</v>
      </c>
      <c r="M731" s="35">
        <v>4875</v>
      </c>
      <c r="N731" s="35">
        <v>22</v>
      </c>
      <c r="O731" s="35">
        <v>1650</v>
      </c>
    </row>
    <row r="732" spans="1:15" s="34" customFormat="1" ht="12.75" outlineLevel="2">
      <c r="A732" s="36" t="s">
        <v>154</v>
      </c>
      <c r="B732" s="36" t="s">
        <v>37</v>
      </c>
      <c r="C732" s="36" t="s">
        <v>33</v>
      </c>
      <c r="D732" s="37">
        <f t="shared" si="163"/>
        <v>1404</v>
      </c>
      <c r="E732" s="37">
        <f t="shared" si="164"/>
        <v>351000</v>
      </c>
      <c r="F732" s="37">
        <v>983</v>
      </c>
      <c r="G732" s="37">
        <v>245750</v>
      </c>
      <c r="H732" s="37">
        <v>421</v>
      </c>
      <c r="I732" s="37">
        <v>105250</v>
      </c>
      <c r="J732" s="37">
        <f t="shared" si="165"/>
        <v>156</v>
      </c>
      <c r="K732" s="37">
        <f t="shared" si="165"/>
        <v>11700</v>
      </c>
      <c r="L732" s="37">
        <v>117</v>
      </c>
      <c r="M732" s="37">
        <v>8775</v>
      </c>
      <c r="N732" s="37">
        <v>39</v>
      </c>
      <c r="O732" s="37">
        <v>2925</v>
      </c>
    </row>
    <row r="733" spans="1:15" s="34" customFormat="1" ht="12.75" outlineLevel="2">
      <c r="A733" s="34" t="s">
        <v>154</v>
      </c>
      <c r="B733" s="34" t="s">
        <v>38</v>
      </c>
      <c r="C733" s="34" t="s">
        <v>33</v>
      </c>
      <c r="D733" s="35">
        <f t="shared" si="163"/>
        <v>1351</v>
      </c>
      <c r="E733" s="35">
        <f t="shared" si="164"/>
        <v>337750</v>
      </c>
      <c r="F733" s="35">
        <v>946</v>
      </c>
      <c r="G733" s="35">
        <v>236500</v>
      </c>
      <c r="H733" s="35">
        <v>405</v>
      </c>
      <c r="I733" s="35">
        <v>101250</v>
      </c>
      <c r="J733" s="35">
        <f t="shared" si="165"/>
        <v>111</v>
      </c>
      <c r="K733" s="35">
        <f t="shared" si="165"/>
        <v>8325</v>
      </c>
      <c r="L733" s="35">
        <v>83</v>
      </c>
      <c r="M733" s="35">
        <v>6225</v>
      </c>
      <c r="N733" s="35">
        <v>28</v>
      </c>
      <c r="O733" s="35">
        <v>2100</v>
      </c>
    </row>
    <row r="734" spans="1:15" s="34" customFormat="1" ht="12.75" outlineLevel="2">
      <c r="A734" s="36" t="s">
        <v>154</v>
      </c>
      <c r="B734" s="36" t="s">
        <v>39</v>
      </c>
      <c r="C734" s="36" t="s">
        <v>33</v>
      </c>
      <c r="D734" s="37">
        <f t="shared" si="163"/>
        <v>1372</v>
      </c>
      <c r="E734" s="37">
        <f t="shared" si="164"/>
        <v>343000</v>
      </c>
      <c r="F734" s="37">
        <v>984</v>
      </c>
      <c r="G734" s="37">
        <v>246000</v>
      </c>
      <c r="H734" s="37">
        <v>388</v>
      </c>
      <c r="I734" s="37">
        <v>97000</v>
      </c>
      <c r="J734" s="37">
        <f t="shared" si="165"/>
        <v>205</v>
      </c>
      <c r="K734" s="37">
        <f t="shared" si="165"/>
        <v>15375</v>
      </c>
      <c r="L734" s="37">
        <v>154</v>
      </c>
      <c r="M734" s="37">
        <v>11550</v>
      </c>
      <c r="N734" s="37">
        <v>51</v>
      </c>
      <c r="O734" s="37">
        <v>3825</v>
      </c>
    </row>
    <row r="735" spans="1:15" s="34" customFormat="1" ht="12.75" outlineLevel="2">
      <c r="A735" s="34" t="s">
        <v>154</v>
      </c>
      <c r="B735" s="34" t="s">
        <v>40</v>
      </c>
      <c r="C735" s="34" t="s">
        <v>33</v>
      </c>
      <c r="D735" s="35">
        <f t="shared" si="163"/>
        <v>1405</v>
      </c>
      <c r="E735" s="35">
        <f t="shared" si="164"/>
        <v>351250</v>
      </c>
      <c r="F735" s="35">
        <v>983</v>
      </c>
      <c r="G735" s="35">
        <v>245750</v>
      </c>
      <c r="H735" s="35">
        <v>422</v>
      </c>
      <c r="I735" s="35">
        <v>105500</v>
      </c>
      <c r="J735" s="35">
        <f t="shared" si="165"/>
        <v>115</v>
      </c>
      <c r="K735" s="35">
        <f t="shared" si="165"/>
        <v>8625</v>
      </c>
      <c r="L735" s="35">
        <v>86</v>
      </c>
      <c r="M735" s="35">
        <v>6450</v>
      </c>
      <c r="N735" s="35">
        <v>29</v>
      </c>
      <c r="O735" s="35">
        <v>2175</v>
      </c>
    </row>
    <row r="736" spans="1:15" s="34" customFormat="1" ht="12.75" outlineLevel="2">
      <c r="A736" s="36" t="s">
        <v>154</v>
      </c>
      <c r="B736" s="36" t="s">
        <v>41</v>
      </c>
      <c r="C736" s="36" t="s">
        <v>33</v>
      </c>
      <c r="D736" s="37">
        <f t="shared" si="163"/>
        <v>1359</v>
      </c>
      <c r="E736" s="37">
        <f t="shared" si="164"/>
        <v>339750</v>
      </c>
      <c r="F736" s="37">
        <v>951</v>
      </c>
      <c r="G736" s="37">
        <v>237750</v>
      </c>
      <c r="H736" s="37">
        <v>408</v>
      </c>
      <c r="I736" s="37">
        <v>102000</v>
      </c>
      <c r="J736" s="37">
        <f t="shared" si="165"/>
        <v>4</v>
      </c>
      <c r="K736" s="37">
        <f t="shared" si="165"/>
        <v>300</v>
      </c>
      <c r="L736" s="37">
        <v>4</v>
      </c>
      <c r="M736" s="37">
        <v>300</v>
      </c>
      <c r="N736" s="37">
        <v>0</v>
      </c>
      <c r="O736" s="37">
        <v>0</v>
      </c>
    </row>
    <row r="737" spans="1:15" s="34" customFormat="1" ht="12.75" outlineLevel="2">
      <c r="A737" s="34" t="s">
        <v>154</v>
      </c>
      <c r="B737" s="34" t="s">
        <v>42</v>
      </c>
      <c r="C737" s="34" t="s">
        <v>33</v>
      </c>
      <c r="D737" s="35">
        <f t="shared" si="163"/>
        <v>1458</v>
      </c>
      <c r="E737" s="35">
        <f t="shared" si="164"/>
        <v>364500</v>
      </c>
      <c r="F737" s="35">
        <v>1020</v>
      </c>
      <c r="G737" s="35">
        <v>255250</v>
      </c>
      <c r="H737" s="35">
        <v>438</v>
      </c>
      <c r="I737" s="35">
        <v>109250</v>
      </c>
      <c r="J737" s="35">
        <f t="shared" si="165"/>
        <v>0</v>
      </c>
      <c r="K737" s="35">
        <f t="shared" si="165"/>
        <v>0</v>
      </c>
      <c r="L737" s="35">
        <v>0</v>
      </c>
      <c r="M737" s="35">
        <v>0</v>
      </c>
      <c r="N737" s="35">
        <v>0</v>
      </c>
      <c r="O737" s="35">
        <v>0</v>
      </c>
    </row>
    <row r="738" spans="1:15" s="34" customFormat="1" ht="12.75" outlineLevel="2">
      <c r="A738" s="36" t="s">
        <v>154</v>
      </c>
      <c r="B738" s="36" t="s">
        <v>43</v>
      </c>
      <c r="C738" s="36" t="s">
        <v>33</v>
      </c>
      <c r="D738" s="37">
        <v>1361</v>
      </c>
      <c r="E738" s="37">
        <v>340250</v>
      </c>
      <c r="F738" s="37">
        <v>973</v>
      </c>
      <c r="G738" s="37">
        <v>243250</v>
      </c>
      <c r="H738" s="37">
        <v>388</v>
      </c>
      <c r="I738" s="37">
        <v>97000</v>
      </c>
      <c r="J738" s="37">
        <v>0</v>
      </c>
      <c r="K738" s="37">
        <v>0</v>
      </c>
      <c r="L738" s="37">
        <v>0</v>
      </c>
      <c r="M738" s="37">
        <v>0</v>
      </c>
      <c r="N738" s="37">
        <v>0</v>
      </c>
      <c r="O738" s="37">
        <v>0</v>
      </c>
    </row>
    <row r="739" spans="1:15" s="34" customFormat="1" ht="12.75" outlineLevel="2">
      <c r="A739" s="34" t="s">
        <v>154</v>
      </c>
      <c r="B739" s="34" t="s">
        <v>44</v>
      </c>
      <c r="C739" s="34" t="s">
        <v>33</v>
      </c>
      <c r="D739" s="35">
        <v>1458</v>
      </c>
      <c r="E739" s="35">
        <v>364500</v>
      </c>
      <c r="F739" s="35">
        <v>1062</v>
      </c>
      <c r="G739" s="35">
        <v>265500</v>
      </c>
      <c r="H739" s="35">
        <v>396</v>
      </c>
      <c r="I739" s="35">
        <v>99000</v>
      </c>
      <c r="J739" s="35">
        <v>0</v>
      </c>
      <c r="K739" s="35">
        <v>0</v>
      </c>
      <c r="L739" s="35"/>
      <c r="M739" s="35"/>
      <c r="N739" s="35"/>
      <c r="O739" s="35"/>
    </row>
    <row r="740" spans="1:15" s="34" customFormat="1" ht="12.75" outlineLevel="1">
      <c r="A740" s="40" t="s">
        <v>155</v>
      </c>
      <c r="D740" s="35">
        <f>SUBTOTAL(9,D728:D739)</f>
        <v>15446</v>
      </c>
      <c r="E740" s="35">
        <f>SUBTOTAL(9,E728:E739)</f>
        <v>3861500</v>
      </c>
      <c r="F740" s="35">
        <f>SUBTOTAL(9,F728:F739)</f>
        <v>10897</v>
      </c>
      <c r="G740" s="35">
        <f>SUBTOTAL(9,G728:G739)</f>
        <v>2724500</v>
      </c>
      <c r="H740" s="35">
        <f>SUBTOTAL(9,H728:H739)</f>
        <v>4549</v>
      </c>
      <c r="I740" s="35">
        <f>SUBTOTAL(9,I728:I739)</f>
        <v>1137000</v>
      </c>
      <c r="J740" s="35">
        <f>SUBTOTAL(9,J728:J739)</f>
        <v>1194</v>
      </c>
      <c r="K740" s="35">
        <f>SUBTOTAL(9,K728:K739)</f>
        <v>89550</v>
      </c>
      <c r="L740" s="35">
        <f>SUBTOTAL(9,L728:L739)</f>
        <v>895</v>
      </c>
      <c r="M740" s="35">
        <f>SUBTOTAL(9,M728:M739)</f>
        <v>67125</v>
      </c>
      <c r="N740" s="35">
        <f>SUBTOTAL(9,N728:N739)</f>
        <v>299</v>
      </c>
      <c r="O740" s="35">
        <f>SUBTOTAL(9,O728:O739)</f>
        <v>22425</v>
      </c>
    </row>
    <row r="741" spans="1:15" s="42" customFormat="1" ht="12.75" outlineLevel="2">
      <c r="A741" s="41" t="s">
        <v>156</v>
      </c>
      <c r="B741" s="42" t="s">
        <v>32</v>
      </c>
      <c r="C741" s="42" t="s">
        <v>33</v>
      </c>
      <c r="D741" s="43">
        <f aca="true" t="shared" si="166" ref="D741:D750">+F741++H741</f>
        <v>2089</v>
      </c>
      <c r="E741" s="43">
        <f aca="true" t="shared" si="167" ref="E741:E750">+G741+I741</f>
        <v>757450</v>
      </c>
      <c r="F741" s="43">
        <v>263</v>
      </c>
      <c r="G741" s="43">
        <v>118350</v>
      </c>
      <c r="H741" s="43">
        <v>1826</v>
      </c>
      <c r="I741" s="43">
        <v>639100</v>
      </c>
      <c r="J741" s="43">
        <f aca="true" t="shared" si="168" ref="J741:K750">+L741+N741</f>
        <v>0</v>
      </c>
      <c r="K741" s="43">
        <f t="shared" si="168"/>
        <v>0</v>
      </c>
      <c r="L741" s="43">
        <v>0</v>
      </c>
      <c r="M741" s="43">
        <v>0</v>
      </c>
      <c r="N741" s="43">
        <v>0</v>
      </c>
      <c r="O741" s="43">
        <v>0</v>
      </c>
    </row>
    <row r="742" spans="1:15" s="34" customFormat="1" ht="12.75" outlineLevel="2">
      <c r="A742" s="34" t="s">
        <v>156</v>
      </c>
      <c r="B742" s="34" t="s">
        <v>34</v>
      </c>
      <c r="C742" s="34" t="s">
        <v>33</v>
      </c>
      <c r="D742" s="35">
        <f t="shared" si="166"/>
        <v>1577</v>
      </c>
      <c r="E742" s="35">
        <f t="shared" si="167"/>
        <v>571950</v>
      </c>
      <c r="F742" s="35">
        <v>200</v>
      </c>
      <c r="G742" s="35">
        <v>90000</v>
      </c>
      <c r="H742" s="35">
        <v>1377</v>
      </c>
      <c r="I742" s="35">
        <v>481950</v>
      </c>
      <c r="J742" s="35">
        <f t="shared" si="168"/>
        <v>0</v>
      </c>
      <c r="K742" s="35">
        <f t="shared" si="168"/>
        <v>0</v>
      </c>
      <c r="L742" s="35">
        <v>0</v>
      </c>
      <c r="M742" s="35">
        <v>0</v>
      </c>
      <c r="N742" s="35">
        <v>0</v>
      </c>
      <c r="O742" s="35">
        <v>0</v>
      </c>
    </row>
    <row r="743" spans="1:15" s="34" customFormat="1" ht="12.75" outlineLevel="2">
      <c r="A743" s="36" t="s">
        <v>156</v>
      </c>
      <c r="B743" s="36" t="s">
        <v>35</v>
      </c>
      <c r="C743" s="36" t="s">
        <v>33</v>
      </c>
      <c r="D743" s="37">
        <f t="shared" si="166"/>
        <v>1299</v>
      </c>
      <c r="E743" s="37">
        <f t="shared" si="167"/>
        <v>490150</v>
      </c>
      <c r="F743" s="37">
        <v>355</v>
      </c>
      <c r="G743" s="37">
        <v>159750</v>
      </c>
      <c r="H743" s="37">
        <v>944</v>
      </c>
      <c r="I743" s="37">
        <v>330400</v>
      </c>
      <c r="J743" s="37">
        <f t="shared" si="168"/>
        <v>0</v>
      </c>
      <c r="K743" s="37">
        <f t="shared" si="168"/>
        <v>0</v>
      </c>
      <c r="L743" s="37">
        <v>0</v>
      </c>
      <c r="M743" s="37">
        <v>0</v>
      </c>
      <c r="N743" s="37">
        <v>0</v>
      </c>
      <c r="O743" s="37">
        <v>0</v>
      </c>
    </row>
    <row r="744" spans="1:15" s="34" customFormat="1" ht="12.75" outlineLevel="2">
      <c r="A744" s="34" t="s">
        <v>156</v>
      </c>
      <c r="B744" s="34" t="s">
        <v>36</v>
      </c>
      <c r="C744" s="34" t="s">
        <v>33</v>
      </c>
      <c r="D744" s="35">
        <f t="shared" si="166"/>
        <v>2009</v>
      </c>
      <c r="E744" s="35">
        <f t="shared" si="167"/>
        <v>742950</v>
      </c>
      <c r="F744" s="35">
        <v>443</v>
      </c>
      <c r="G744" s="35">
        <v>194850</v>
      </c>
      <c r="H744" s="35">
        <v>1566</v>
      </c>
      <c r="I744" s="35">
        <v>548100</v>
      </c>
      <c r="J744" s="35">
        <f t="shared" si="168"/>
        <v>0</v>
      </c>
      <c r="K744" s="35">
        <f t="shared" si="168"/>
        <v>0</v>
      </c>
      <c r="L744" s="35">
        <v>0</v>
      </c>
      <c r="M744" s="35">
        <v>0</v>
      </c>
      <c r="N744" s="35">
        <v>0</v>
      </c>
      <c r="O744" s="35">
        <v>0</v>
      </c>
    </row>
    <row r="745" spans="1:15" s="34" customFormat="1" ht="12.75" outlineLevel="2">
      <c r="A745" s="36" t="s">
        <v>156</v>
      </c>
      <c r="B745" s="36" t="s">
        <v>37</v>
      </c>
      <c r="C745" s="36" t="s">
        <v>33</v>
      </c>
      <c r="D745" s="37">
        <f t="shared" si="166"/>
        <v>2023</v>
      </c>
      <c r="E745" s="37">
        <f t="shared" si="167"/>
        <v>762650</v>
      </c>
      <c r="F745" s="37">
        <v>546</v>
      </c>
      <c r="G745" s="37">
        <v>245700</v>
      </c>
      <c r="H745" s="37">
        <v>1477</v>
      </c>
      <c r="I745" s="37">
        <v>516950</v>
      </c>
      <c r="J745" s="37">
        <f t="shared" si="168"/>
        <v>0</v>
      </c>
      <c r="K745" s="37">
        <f t="shared" si="168"/>
        <v>0</v>
      </c>
      <c r="L745" s="37">
        <v>0</v>
      </c>
      <c r="M745" s="37">
        <v>0</v>
      </c>
      <c r="N745" s="37">
        <v>0</v>
      </c>
      <c r="O745" s="37">
        <v>0</v>
      </c>
    </row>
    <row r="746" spans="1:15" s="34" customFormat="1" ht="12.75" outlineLevel="2">
      <c r="A746" s="34" t="s">
        <v>156</v>
      </c>
      <c r="B746" s="34" t="s">
        <v>38</v>
      </c>
      <c r="C746" s="34" t="s">
        <v>33</v>
      </c>
      <c r="D746" s="35">
        <f t="shared" si="166"/>
        <v>2155</v>
      </c>
      <c r="E746" s="35">
        <f t="shared" si="167"/>
        <v>808100</v>
      </c>
      <c r="F746" s="35">
        <v>539</v>
      </c>
      <c r="G746" s="35">
        <v>242500</v>
      </c>
      <c r="H746" s="35">
        <v>1616</v>
      </c>
      <c r="I746" s="35">
        <v>565600</v>
      </c>
      <c r="J746" s="35">
        <f t="shared" si="168"/>
        <v>0</v>
      </c>
      <c r="K746" s="35">
        <f t="shared" si="168"/>
        <v>0</v>
      </c>
      <c r="L746" s="35">
        <v>0</v>
      </c>
      <c r="M746" s="35">
        <v>0</v>
      </c>
      <c r="N746" s="35">
        <v>0</v>
      </c>
      <c r="O746" s="35">
        <v>0</v>
      </c>
    </row>
    <row r="747" spans="1:15" s="34" customFormat="1" ht="12.75" outlineLevel="2">
      <c r="A747" s="36" t="s">
        <v>156</v>
      </c>
      <c r="B747" s="36" t="s">
        <v>39</v>
      </c>
      <c r="C747" s="36" t="s">
        <v>33</v>
      </c>
      <c r="D747" s="37">
        <f t="shared" si="166"/>
        <v>2334</v>
      </c>
      <c r="E747" s="37">
        <f t="shared" si="167"/>
        <v>856100</v>
      </c>
      <c r="F747" s="37">
        <v>392</v>
      </c>
      <c r="G747" s="37">
        <v>176400</v>
      </c>
      <c r="H747" s="37">
        <v>1942</v>
      </c>
      <c r="I747" s="37">
        <v>679700</v>
      </c>
      <c r="J747" s="37">
        <f t="shared" si="168"/>
        <v>0</v>
      </c>
      <c r="K747" s="37">
        <f t="shared" si="168"/>
        <v>0</v>
      </c>
      <c r="L747" s="37">
        <v>0</v>
      </c>
      <c r="M747" s="37">
        <v>0</v>
      </c>
      <c r="N747" s="37">
        <v>0</v>
      </c>
      <c r="O747" s="37">
        <v>0</v>
      </c>
    </row>
    <row r="748" spans="1:15" s="34" customFormat="1" ht="12.75" outlineLevel="2">
      <c r="A748" s="34" t="s">
        <v>156</v>
      </c>
      <c r="B748" s="34" t="s">
        <v>40</v>
      </c>
      <c r="C748" s="34" t="s">
        <v>33</v>
      </c>
      <c r="D748" s="35">
        <f t="shared" si="166"/>
        <v>2631</v>
      </c>
      <c r="E748" s="35">
        <f t="shared" si="167"/>
        <v>977950</v>
      </c>
      <c r="F748" s="35">
        <v>571</v>
      </c>
      <c r="G748" s="35">
        <v>256950</v>
      </c>
      <c r="H748" s="35">
        <v>2060</v>
      </c>
      <c r="I748" s="35">
        <v>721000</v>
      </c>
      <c r="J748" s="35">
        <f t="shared" si="168"/>
        <v>0</v>
      </c>
      <c r="K748" s="35">
        <f t="shared" si="168"/>
        <v>0</v>
      </c>
      <c r="L748" s="35">
        <v>0</v>
      </c>
      <c r="M748" s="35">
        <v>0</v>
      </c>
      <c r="N748" s="35">
        <v>0</v>
      </c>
      <c r="O748" s="35">
        <v>0</v>
      </c>
    </row>
    <row r="749" spans="1:15" s="34" customFormat="1" ht="12.75" outlineLevel="2">
      <c r="A749" s="36" t="s">
        <v>156</v>
      </c>
      <c r="B749" s="36" t="s">
        <v>41</v>
      </c>
      <c r="C749" s="36" t="s">
        <v>33</v>
      </c>
      <c r="D749" s="37">
        <f t="shared" si="166"/>
        <v>2216</v>
      </c>
      <c r="E749" s="37">
        <f t="shared" si="167"/>
        <v>821100</v>
      </c>
      <c r="F749" s="37">
        <v>455</v>
      </c>
      <c r="G749" s="37">
        <v>204750</v>
      </c>
      <c r="H749" s="37">
        <v>1761</v>
      </c>
      <c r="I749" s="37">
        <v>616350</v>
      </c>
      <c r="J749" s="37">
        <f t="shared" si="168"/>
        <v>0</v>
      </c>
      <c r="K749" s="37">
        <f t="shared" si="168"/>
        <v>0</v>
      </c>
      <c r="L749" s="37">
        <v>0</v>
      </c>
      <c r="M749" s="37">
        <v>0</v>
      </c>
      <c r="N749" s="37">
        <v>0</v>
      </c>
      <c r="O749" s="37">
        <v>0</v>
      </c>
    </row>
    <row r="750" spans="1:15" s="34" customFormat="1" ht="12.75" outlineLevel="2">
      <c r="A750" s="34" t="s">
        <v>156</v>
      </c>
      <c r="B750" s="34" t="s">
        <v>42</v>
      </c>
      <c r="C750" s="34" t="s">
        <v>33</v>
      </c>
      <c r="D750" s="35">
        <f t="shared" si="166"/>
        <v>2680</v>
      </c>
      <c r="E750" s="35">
        <f t="shared" si="167"/>
        <v>1011700</v>
      </c>
      <c r="F750" s="35">
        <v>737</v>
      </c>
      <c r="G750" s="35">
        <v>331650</v>
      </c>
      <c r="H750" s="35">
        <v>1943</v>
      </c>
      <c r="I750" s="35">
        <v>680050</v>
      </c>
      <c r="J750" s="35">
        <f t="shared" si="168"/>
        <v>0</v>
      </c>
      <c r="K750" s="35">
        <f t="shared" si="168"/>
        <v>0</v>
      </c>
      <c r="L750" s="35">
        <v>0</v>
      </c>
      <c r="M750" s="35">
        <v>0</v>
      </c>
      <c r="N750" s="35">
        <v>0</v>
      </c>
      <c r="O750" s="35">
        <v>0</v>
      </c>
    </row>
    <row r="751" spans="1:15" s="34" customFormat="1" ht="12.75" outlineLevel="2">
      <c r="A751" s="36" t="s">
        <v>156</v>
      </c>
      <c r="B751" s="36" t="s">
        <v>43</v>
      </c>
      <c r="C751" s="36" t="s">
        <v>33</v>
      </c>
      <c r="D751" s="37">
        <v>2310</v>
      </c>
      <c r="E751" s="37">
        <v>905685</v>
      </c>
      <c r="F751" s="37">
        <v>717</v>
      </c>
      <c r="G751" s="37">
        <v>308310</v>
      </c>
      <c r="H751" s="37">
        <v>1593</v>
      </c>
      <c r="I751" s="37">
        <v>597375</v>
      </c>
      <c r="J751" s="37">
        <v>0</v>
      </c>
      <c r="K751" s="37">
        <v>0</v>
      </c>
      <c r="L751" s="37">
        <v>0</v>
      </c>
      <c r="M751" s="37">
        <v>0</v>
      </c>
      <c r="N751" s="37">
        <v>0</v>
      </c>
      <c r="O751" s="37">
        <v>0</v>
      </c>
    </row>
    <row r="752" spans="1:15" s="34" customFormat="1" ht="12.75" outlineLevel="2">
      <c r="A752" s="34" t="s">
        <v>156</v>
      </c>
      <c r="B752" s="34" t="s">
        <v>44</v>
      </c>
      <c r="C752" s="34" t="s">
        <v>33</v>
      </c>
      <c r="D752" s="35">
        <v>2552</v>
      </c>
      <c r="E752" s="35">
        <v>996105</v>
      </c>
      <c r="F752" s="35">
        <v>711</v>
      </c>
      <c r="G752" s="35">
        <v>305730</v>
      </c>
      <c r="H752" s="35">
        <v>1841</v>
      </c>
      <c r="I752" s="35">
        <v>690375</v>
      </c>
      <c r="J752" s="35">
        <v>0</v>
      </c>
      <c r="K752" s="35">
        <v>0</v>
      </c>
      <c r="L752" s="35"/>
      <c r="M752" s="35"/>
      <c r="N752" s="35"/>
      <c r="O752" s="35"/>
    </row>
    <row r="753" spans="1:15" s="34" customFormat="1" ht="12.75" outlineLevel="1">
      <c r="A753" s="40" t="s">
        <v>157</v>
      </c>
      <c r="D753" s="35">
        <f>SUBTOTAL(9,D741:D752)</f>
        <v>25875</v>
      </c>
      <c r="E753" s="35">
        <f>SUBTOTAL(9,E741:E752)</f>
        <v>9701890</v>
      </c>
      <c r="F753" s="35">
        <f>SUBTOTAL(9,F741:F752)</f>
        <v>5929</v>
      </c>
      <c r="G753" s="35">
        <f>SUBTOTAL(9,G741:G752)</f>
        <v>2634940</v>
      </c>
      <c r="H753" s="35">
        <f>SUBTOTAL(9,H741:H752)</f>
        <v>19946</v>
      </c>
      <c r="I753" s="35">
        <f>SUBTOTAL(9,I741:I752)</f>
        <v>7066950</v>
      </c>
      <c r="J753" s="35">
        <f>SUBTOTAL(9,J741:J752)</f>
        <v>0</v>
      </c>
      <c r="K753" s="35">
        <f>SUBTOTAL(9,K741:K752)</f>
        <v>0</v>
      </c>
      <c r="L753" s="35">
        <f>SUBTOTAL(9,L741:L752)</f>
        <v>0</v>
      </c>
      <c r="M753" s="35">
        <f>SUBTOTAL(9,M741:M752)</f>
        <v>0</v>
      </c>
      <c r="N753" s="35">
        <f>SUBTOTAL(9,N741:N752)</f>
        <v>0</v>
      </c>
      <c r="O753" s="35">
        <f>SUBTOTAL(9,O741:O752)</f>
        <v>0</v>
      </c>
    </row>
    <row r="754" spans="1:15" s="42" customFormat="1" ht="12.75" outlineLevel="2">
      <c r="A754" s="41" t="s">
        <v>158</v>
      </c>
      <c r="B754" s="42" t="s">
        <v>32</v>
      </c>
      <c r="C754" s="42" t="s">
        <v>33</v>
      </c>
      <c r="D754" s="43">
        <f aca="true" t="shared" si="169" ref="D754:D763">+F754++H754</f>
        <v>2246</v>
      </c>
      <c r="E754" s="43">
        <f aca="true" t="shared" si="170" ref="E754:E763">+G754+I754</f>
        <v>846822</v>
      </c>
      <c r="F754" s="43">
        <v>682</v>
      </c>
      <c r="G754" s="43">
        <v>271436</v>
      </c>
      <c r="H754" s="43">
        <v>1564</v>
      </c>
      <c r="I754" s="43">
        <v>575386</v>
      </c>
      <c r="J754" s="43">
        <f aca="true" t="shared" si="171" ref="J754:K763">+L754+N754</f>
        <v>0</v>
      </c>
      <c r="K754" s="43">
        <f t="shared" si="171"/>
        <v>0</v>
      </c>
      <c r="L754" s="43">
        <v>0</v>
      </c>
      <c r="M754" s="43">
        <v>0</v>
      </c>
      <c r="N754" s="43">
        <v>0</v>
      </c>
      <c r="O754" s="43">
        <v>0</v>
      </c>
    </row>
    <row r="755" spans="1:15" s="34" customFormat="1" ht="12.75" outlineLevel="2">
      <c r="A755" s="34" t="s">
        <v>158</v>
      </c>
      <c r="B755" s="34" t="s">
        <v>34</v>
      </c>
      <c r="C755" s="34" t="s">
        <v>33</v>
      </c>
      <c r="D755" s="35">
        <f t="shared" si="169"/>
        <v>2125</v>
      </c>
      <c r="E755" s="35">
        <f t="shared" si="170"/>
        <v>729172</v>
      </c>
      <c r="F755" s="35">
        <v>558</v>
      </c>
      <c r="G755" s="35">
        <v>166619</v>
      </c>
      <c r="H755" s="35">
        <v>1567</v>
      </c>
      <c r="I755" s="35">
        <v>562553</v>
      </c>
      <c r="J755" s="35">
        <f t="shared" si="171"/>
        <v>0</v>
      </c>
      <c r="K755" s="35">
        <f t="shared" si="171"/>
        <v>0</v>
      </c>
      <c r="L755" s="35">
        <v>0</v>
      </c>
      <c r="M755" s="35">
        <v>0</v>
      </c>
      <c r="N755" s="35">
        <v>0</v>
      </c>
      <c r="O755" s="35">
        <v>0</v>
      </c>
    </row>
    <row r="756" spans="1:15" s="34" customFormat="1" ht="12.75" outlineLevel="2">
      <c r="A756" s="36" t="s">
        <v>158</v>
      </c>
      <c r="B756" s="36" t="s">
        <v>35</v>
      </c>
      <c r="C756" s="36" t="s">
        <v>33</v>
      </c>
      <c r="D756" s="37">
        <f t="shared" si="169"/>
        <v>2152</v>
      </c>
      <c r="E756" s="37">
        <f t="shared" si="170"/>
        <v>806189</v>
      </c>
      <c r="F756" s="37">
        <v>611</v>
      </c>
      <c r="G756" s="37">
        <v>251121</v>
      </c>
      <c r="H756" s="37">
        <v>1541</v>
      </c>
      <c r="I756" s="37">
        <v>555068</v>
      </c>
      <c r="J756" s="37">
        <f t="shared" si="171"/>
        <v>0</v>
      </c>
      <c r="K756" s="37">
        <f t="shared" si="171"/>
        <v>0</v>
      </c>
      <c r="L756" s="37">
        <v>0</v>
      </c>
      <c r="M756" s="37">
        <v>0</v>
      </c>
      <c r="N756" s="37">
        <v>0</v>
      </c>
      <c r="O756" s="37">
        <v>0</v>
      </c>
    </row>
    <row r="757" spans="1:15" s="34" customFormat="1" ht="12.75" outlineLevel="2">
      <c r="A757" s="34" t="s">
        <v>158</v>
      </c>
      <c r="B757" s="34" t="s">
        <v>36</v>
      </c>
      <c r="C757" s="34" t="s">
        <v>33</v>
      </c>
      <c r="D757" s="35">
        <f t="shared" si="169"/>
        <v>2449</v>
      </c>
      <c r="E757" s="35">
        <f t="shared" si="170"/>
        <v>914575</v>
      </c>
      <c r="F757" s="35">
        <v>601</v>
      </c>
      <c r="G757" s="35">
        <v>250016</v>
      </c>
      <c r="H757" s="35">
        <v>1848</v>
      </c>
      <c r="I757" s="35">
        <v>664559</v>
      </c>
      <c r="J757" s="35">
        <f t="shared" si="171"/>
        <v>0</v>
      </c>
      <c r="K757" s="35">
        <f t="shared" si="171"/>
        <v>0</v>
      </c>
      <c r="L757" s="35">
        <v>0</v>
      </c>
      <c r="M757" s="35">
        <v>0</v>
      </c>
      <c r="N757" s="35">
        <v>0</v>
      </c>
      <c r="O757" s="35">
        <v>0</v>
      </c>
    </row>
    <row r="758" spans="1:15" s="34" customFormat="1" ht="12.75" outlineLevel="2">
      <c r="A758" s="36" t="s">
        <v>158</v>
      </c>
      <c r="B758" s="36" t="s">
        <v>37</v>
      </c>
      <c r="C758" s="36" t="s">
        <v>33</v>
      </c>
      <c r="D758" s="37">
        <f t="shared" si="169"/>
        <v>2359</v>
      </c>
      <c r="E758" s="37">
        <f t="shared" si="170"/>
        <v>915245</v>
      </c>
      <c r="F758" s="37">
        <v>693</v>
      </c>
      <c r="G758" s="37">
        <v>293527</v>
      </c>
      <c r="H758" s="37">
        <v>1666</v>
      </c>
      <c r="I758" s="37">
        <v>621718</v>
      </c>
      <c r="J758" s="37">
        <f t="shared" si="171"/>
        <v>0</v>
      </c>
      <c r="K758" s="37">
        <f t="shared" si="171"/>
        <v>0</v>
      </c>
      <c r="L758" s="37">
        <v>0</v>
      </c>
      <c r="M758" s="37">
        <v>0</v>
      </c>
      <c r="N758" s="37">
        <v>0</v>
      </c>
      <c r="O758" s="37">
        <v>0</v>
      </c>
    </row>
    <row r="759" spans="1:15" s="34" customFormat="1" ht="12.75" outlineLevel="2">
      <c r="A759" s="34" t="s">
        <v>158</v>
      </c>
      <c r="B759" s="34" t="s">
        <v>38</v>
      </c>
      <c r="C759" s="34" t="s">
        <v>33</v>
      </c>
      <c r="D759" s="35">
        <f t="shared" si="169"/>
        <v>2043</v>
      </c>
      <c r="E759" s="35">
        <f t="shared" si="170"/>
        <v>686647</v>
      </c>
      <c r="F759" s="35">
        <v>515</v>
      </c>
      <c r="G759" s="35">
        <v>204471</v>
      </c>
      <c r="H759" s="35">
        <v>1528</v>
      </c>
      <c r="I759" s="35">
        <v>482176</v>
      </c>
      <c r="J759" s="35">
        <f t="shared" si="171"/>
        <v>0</v>
      </c>
      <c r="K759" s="35">
        <f t="shared" si="171"/>
        <v>0</v>
      </c>
      <c r="L759" s="35">
        <v>0</v>
      </c>
      <c r="M759" s="35">
        <v>0</v>
      </c>
      <c r="N759" s="35">
        <v>0</v>
      </c>
      <c r="O759" s="35">
        <v>0</v>
      </c>
    </row>
    <row r="760" spans="1:15" s="34" customFormat="1" ht="12.75" outlineLevel="2">
      <c r="A760" s="36" t="s">
        <v>158</v>
      </c>
      <c r="B760" s="36" t="s">
        <v>39</v>
      </c>
      <c r="C760" s="36" t="s">
        <v>33</v>
      </c>
      <c r="D760" s="37">
        <f t="shared" si="169"/>
        <v>2663</v>
      </c>
      <c r="E760" s="37">
        <f t="shared" si="170"/>
        <v>1038740</v>
      </c>
      <c r="F760" s="37">
        <v>871</v>
      </c>
      <c r="G760" s="37">
        <v>355630</v>
      </c>
      <c r="H760" s="37">
        <v>1792</v>
      </c>
      <c r="I760" s="37">
        <v>683110</v>
      </c>
      <c r="J760" s="37">
        <f t="shared" si="171"/>
        <v>0</v>
      </c>
      <c r="K760" s="37">
        <f t="shared" si="171"/>
        <v>0</v>
      </c>
      <c r="L760" s="37">
        <v>0</v>
      </c>
      <c r="M760" s="37">
        <v>0</v>
      </c>
      <c r="N760" s="37">
        <v>0</v>
      </c>
      <c r="O760" s="37">
        <v>0</v>
      </c>
    </row>
    <row r="761" spans="1:15" s="34" customFormat="1" ht="12.75" outlineLevel="2">
      <c r="A761" s="34" t="s">
        <v>158</v>
      </c>
      <c r="B761" s="34" t="s">
        <v>40</v>
      </c>
      <c r="C761" s="34" t="s">
        <v>33</v>
      </c>
      <c r="D761" s="35">
        <f t="shared" si="169"/>
        <v>2707</v>
      </c>
      <c r="E761" s="35">
        <f t="shared" si="170"/>
        <v>1119228</v>
      </c>
      <c r="F761" s="35">
        <v>994</v>
      </c>
      <c r="G761" s="35">
        <v>462001</v>
      </c>
      <c r="H761" s="35">
        <v>1713</v>
      </c>
      <c r="I761" s="35">
        <v>657227</v>
      </c>
      <c r="J761" s="35">
        <f t="shared" si="171"/>
        <v>0</v>
      </c>
      <c r="K761" s="35">
        <f t="shared" si="171"/>
        <v>0</v>
      </c>
      <c r="L761" s="35">
        <v>0</v>
      </c>
      <c r="M761" s="35">
        <v>0</v>
      </c>
      <c r="N761" s="35">
        <v>0</v>
      </c>
      <c r="O761" s="35">
        <v>0</v>
      </c>
    </row>
    <row r="762" spans="1:15" s="34" customFormat="1" ht="12.75" outlineLevel="2">
      <c r="A762" s="36" t="s">
        <v>158</v>
      </c>
      <c r="B762" s="36" t="s">
        <v>41</v>
      </c>
      <c r="C762" s="36" t="s">
        <v>33</v>
      </c>
      <c r="D762" s="37">
        <f t="shared" si="169"/>
        <v>2753</v>
      </c>
      <c r="E762" s="37">
        <f t="shared" si="170"/>
        <v>1071946</v>
      </c>
      <c r="F762" s="37">
        <v>937</v>
      </c>
      <c r="G762" s="37">
        <v>401842</v>
      </c>
      <c r="H762" s="37">
        <v>1816</v>
      </c>
      <c r="I762" s="37">
        <v>670104</v>
      </c>
      <c r="J762" s="37">
        <f t="shared" si="171"/>
        <v>0</v>
      </c>
      <c r="K762" s="37">
        <f t="shared" si="171"/>
        <v>0</v>
      </c>
      <c r="L762" s="37">
        <v>0</v>
      </c>
      <c r="M762" s="37">
        <v>0</v>
      </c>
      <c r="N762" s="37">
        <v>0</v>
      </c>
      <c r="O762" s="37">
        <v>0</v>
      </c>
    </row>
    <row r="763" spans="1:15" s="34" customFormat="1" ht="12.75" outlineLevel="2">
      <c r="A763" s="34" t="s">
        <v>158</v>
      </c>
      <c r="B763" s="34" t="s">
        <v>42</v>
      </c>
      <c r="C763" s="34" t="s">
        <v>33</v>
      </c>
      <c r="D763" s="35">
        <f t="shared" si="169"/>
        <v>4521</v>
      </c>
      <c r="E763" s="35">
        <f t="shared" si="170"/>
        <v>1748679</v>
      </c>
      <c r="F763" s="35">
        <v>2681</v>
      </c>
      <c r="G763" s="35">
        <v>1069719</v>
      </c>
      <c r="H763" s="35">
        <v>1840</v>
      </c>
      <c r="I763" s="35">
        <v>678960</v>
      </c>
      <c r="J763" s="35">
        <f t="shared" si="171"/>
        <v>0</v>
      </c>
      <c r="K763" s="35">
        <f t="shared" si="171"/>
        <v>0</v>
      </c>
      <c r="L763" s="35">
        <v>0</v>
      </c>
      <c r="M763" s="35">
        <v>0</v>
      </c>
      <c r="N763" s="35">
        <v>0</v>
      </c>
      <c r="O763" s="35">
        <v>0</v>
      </c>
    </row>
    <row r="764" spans="1:15" s="34" customFormat="1" ht="12.75" outlineLevel="2">
      <c r="A764" s="36" t="s">
        <v>158</v>
      </c>
      <c r="B764" s="36" t="s">
        <v>43</v>
      </c>
      <c r="C764" s="36" t="s">
        <v>33</v>
      </c>
      <c r="D764" s="37">
        <v>5913</v>
      </c>
      <c r="E764" s="37">
        <v>2373430</v>
      </c>
      <c r="F764" s="37">
        <v>3877</v>
      </c>
      <c r="G764" s="37">
        <v>1589570</v>
      </c>
      <c r="H764" s="37">
        <v>2036</v>
      </c>
      <c r="I764" s="37">
        <v>783860</v>
      </c>
      <c r="J764" s="37">
        <v>0</v>
      </c>
      <c r="K764" s="37">
        <v>0</v>
      </c>
      <c r="L764" s="37"/>
      <c r="M764" s="37"/>
      <c r="N764" s="37"/>
      <c r="O764" s="37"/>
    </row>
    <row r="765" spans="1:15" s="34" customFormat="1" ht="12.75" outlineLevel="2">
      <c r="A765" s="34" t="s">
        <v>158</v>
      </c>
      <c r="B765" s="34" t="s">
        <v>44</v>
      </c>
      <c r="C765" s="34" t="s">
        <v>33</v>
      </c>
      <c r="D765" s="35">
        <v>5142</v>
      </c>
      <c r="E765" s="35">
        <v>2048102</v>
      </c>
      <c r="F765" s="35">
        <v>2871</v>
      </c>
      <c r="G765" s="35">
        <v>1182852</v>
      </c>
      <c r="H765" s="35">
        <v>2271</v>
      </c>
      <c r="I765" s="35">
        <v>865250</v>
      </c>
      <c r="J765" s="35">
        <v>0</v>
      </c>
      <c r="K765" s="35">
        <v>0</v>
      </c>
      <c r="L765" s="35"/>
      <c r="M765" s="35"/>
      <c r="N765" s="35"/>
      <c r="O765" s="35"/>
    </row>
    <row r="766" spans="1:15" s="34" customFormat="1" ht="12.75" outlineLevel="1">
      <c r="A766" s="40" t="s">
        <v>159</v>
      </c>
      <c r="D766" s="35">
        <f>SUBTOTAL(9,D754:D765)</f>
        <v>37073</v>
      </c>
      <c r="E766" s="35">
        <f>SUBTOTAL(9,E754:E765)</f>
        <v>14298775</v>
      </c>
      <c r="F766" s="35">
        <f>SUBTOTAL(9,F754:F765)</f>
        <v>15891</v>
      </c>
      <c r="G766" s="35">
        <f>SUBTOTAL(9,G754:G765)</f>
        <v>6498804</v>
      </c>
      <c r="H766" s="35">
        <f>SUBTOTAL(9,H754:H765)</f>
        <v>21182</v>
      </c>
      <c r="I766" s="35">
        <f>SUBTOTAL(9,I754:I765)</f>
        <v>7799971</v>
      </c>
      <c r="J766" s="35">
        <f>SUBTOTAL(9,J754:J765)</f>
        <v>0</v>
      </c>
      <c r="K766" s="35">
        <f>SUBTOTAL(9,K754:K765)</f>
        <v>0</v>
      </c>
      <c r="L766" s="35">
        <f>SUBTOTAL(9,L754:L765)</f>
        <v>0</v>
      </c>
      <c r="M766" s="35">
        <f>SUBTOTAL(9,M754:M765)</f>
        <v>0</v>
      </c>
      <c r="N766" s="35">
        <f>SUBTOTAL(9,N754:N765)</f>
        <v>0</v>
      </c>
      <c r="O766" s="35">
        <f>SUBTOTAL(9,O754:O765)</f>
        <v>0</v>
      </c>
    </row>
    <row r="767" spans="1:15" s="42" customFormat="1" ht="12.75" outlineLevel="2">
      <c r="A767" s="41" t="s">
        <v>160</v>
      </c>
      <c r="B767" s="42" t="s">
        <v>32</v>
      </c>
      <c r="C767" s="42" t="s">
        <v>33</v>
      </c>
      <c r="D767" s="43">
        <f aca="true" t="shared" si="172" ref="D767:D776">+F767++H767</f>
        <v>1487</v>
      </c>
      <c r="E767" s="43">
        <f aca="true" t="shared" si="173" ref="E767:E776">+G767+I767</f>
        <v>670828</v>
      </c>
      <c r="F767" s="43">
        <v>1059</v>
      </c>
      <c r="G767" s="43">
        <v>521028</v>
      </c>
      <c r="H767" s="43">
        <v>428</v>
      </c>
      <c r="I767" s="43">
        <v>149800</v>
      </c>
      <c r="J767" s="43">
        <f aca="true" t="shared" si="174" ref="J767:K776">+L767+N767</f>
        <v>0</v>
      </c>
      <c r="K767" s="43">
        <f t="shared" si="174"/>
        <v>0</v>
      </c>
      <c r="L767" s="43">
        <v>0</v>
      </c>
      <c r="M767" s="43">
        <v>0</v>
      </c>
      <c r="N767" s="43">
        <v>0</v>
      </c>
      <c r="O767" s="43">
        <v>0</v>
      </c>
    </row>
    <row r="768" spans="1:15" s="34" customFormat="1" ht="12.75" outlineLevel="2">
      <c r="A768" s="34" t="s">
        <v>160</v>
      </c>
      <c r="B768" s="34" t="s">
        <v>34</v>
      </c>
      <c r="C768" s="34" t="s">
        <v>33</v>
      </c>
      <c r="D768" s="35">
        <f t="shared" si="172"/>
        <v>1387</v>
      </c>
      <c r="E768" s="35">
        <f t="shared" si="173"/>
        <v>603397</v>
      </c>
      <c r="F768" s="35">
        <v>983</v>
      </c>
      <c r="G768" s="35">
        <v>455129</v>
      </c>
      <c r="H768" s="35">
        <v>404</v>
      </c>
      <c r="I768" s="35">
        <v>148268</v>
      </c>
      <c r="J768" s="35">
        <f t="shared" si="174"/>
        <v>0</v>
      </c>
      <c r="K768" s="35">
        <f t="shared" si="174"/>
        <v>0</v>
      </c>
      <c r="L768" s="35">
        <v>0</v>
      </c>
      <c r="M768" s="35">
        <v>0</v>
      </c>
      <c r="N768" s="35">
        <v>0</v>
      </c>
      <c r="O768" s="35">
        <v>0</v>
      </c>
    </row>
    <row r="769" spans="1:15" s="34" customFormat="1" ht="12.75" outlineLevel="2">
      <c r="A769" s="36" t="s">
        <v>160</v>
      </c>
      <c r="B769" s="36" t="s">
        <v>35</v>
      </c>
      <c r="C769" s="36" t="s">
        <v>33</v>
      </c>
      <c r="D769" s="37">
        <f t="shared" si="172"/>
        <v>1384</v>
      </c>
      <c r="E769" s="37">
        <f t="shared" si="173"/>
        <v>551424</v>
      </c>
      <c r="F769" s="37">
        <v>940</v>
      </c>
      <c r="G769" s="37">
        <v>408900</v>
      </c>
      <c r="H769" s="37">
        <v>444</v>
      </c>
      <c r="I769" s="37">
        <v>142524</v>
      </c>
      <c r="J769" s="37">
        <f t="shared" si="174"/>
        <v>0</v>
      </c>
      <c r="K769" s="37">
        <f t="shared" si="174"/>
        <v>0</v>
      </c>
      <c r="L769" s="37">
        <v>0</v>
      </c>
      <c r="M769" s="37">
        <v>0</v>
      </c>
      <c r="N769" s="37">
        <v>0</v>
      </c>
      <c r="O769" s="37">
        <v>0</v>
      </c>
    </row>
    <row r="770" spans="1:15" s="34" customFormat="1" ht="12.75" outlineLevel="2">
      <c r="A770" s="34" t="s">
        <v>160</v>
      </c>
      <c r="B770" s="34" t="s">
        <v>36</v>
      </c>
      <c r="C770" s="34" t="s">
        <v>33</v>
      </c>
      <c r="D770" s="35">
        <f t="shared" si="172"/>
        <v>1750</v>
      </c>
      <c r="E770" s="35">
        <f t="shared" si="173"/>
        <v>714018</v>
      </c>
      <c r="F770" s="35">
        <v>1212</v>
      </c>
      <c r="G770" s="35">
        <v>509040</v>
      </c>
      <c r="H770" s="35">
        <v>538</v>
      </c>
      <c r="I770" s="35">
        <v>204978</v>
      </c>
      <c r="J770" s="35">
        <f t="shared" si="174"/>
        <v>0</v>
      </c>
      <c r="K770" s="35">
        <f t="shared" si="174"/>
        <v>0</v>
      </c>
      <c r="L770" s="35">
        <v>0</v>
      </c>
      <c r="M770" s="35">
        <v>0</v>
      </c>
      <c r="N770" s="35">
        <v>0</v>
      </c>
      <c r="O770" s="35">
        <v>0</v>
      </c>
    </row>
    <row r="771" spans="1:15" s="34" customFormat="1" ht="12.75" outlineLevel="2">
      <c r="A771" s="36" t="s">
        <v>160</v>
      </c>
      <c r="B771" s="36" t="s">
        <v>37</v>
      </c>
      <c r="C771" s="36" t="s">
        <v>33</v>
      </c>
      <c r="D771" s="37">
        <f t="shared" si="172"/>
        <v>2563</v>
      </c>
      <c r="E771" s="37">
        <f t="shared" si="173"/>
        <v>976624</v>
      </c>
      <c r="F771" s="37">
        <v>1452</v>
      </c>
      <c r="G771" s="37">
        <v>638880</v>
      </c>
      <c r="H771" s="37">
        <v>1111</v>
      </c>
      <c r="I771" s="37">
        <v>337744</v>
      </c>
      <c r="J771" s="37">
        <f t="shared" si="174"/>
        <v>0</v>
      </c>
      <c r="K771" s="37">
        <f t="shared" si="174"/>
        <v>0</v>
      </c>
      <c r="L771" s="37">
        <v>0</v>
      </c>
      <c r="M771" s="37">
        <v>0</v>
      </c>
      <c r="N771" s="37">
        <v>0</v>
      </c>
      <c r="O771" s="37">
        <v>0</v>
      </c>
    </row>
    <row r="772" spans="1:15" s="34" customFormat="1" ht="12.75" outlineLevel="2">
      <c r="A772" s="34" t="s">
        <v>160</v>
      </c>
      <c r="B772" s="34" t="s">
        <v>38</v>
      </c>
      <c r="C772" s="34" t="s">
        <v>33</v>
      </c>
      <c r="D772" s="35">
        <f t="shared" si="172"/>
        <v>2750</v>
      </c>
      <c r="E772" s="35">
        <f t="shared" si="173"/>
        <v>1108976</v>
      </c>
      <c r="F772" s="35">
        <v>1474</v>
      </c>
      <c r="G772" s="35">
        <v>627924</v>
      </c>
      <c r="H772" s="35">
        <v>1276</v>
      </c>
      <c r="I772" s="35">
        <v>481052</v>
      </c>
      <c r="J772" s="35">
        <f t="shared" si="174"/>
        <v>0</v>
      </c>
      <c r="K772" s="35">
        <f t="shared" si="174"/>
        <v>0</v>
      </c>
      <c r="L772" s="35">
        <v>0</v>
      </c>
      <c r="M772" s="35">
        <v>0</v>
      </c>
      <c r="N772" s="35">
        <v>0</v>
      </c>
      <c r="O772" s="35">
        <v>0</v>
      </c>
    </row>
    <row r="773" spans="1:15" s="34" customFormat="1" ht="12.75" outlineLevel="2">
      <c r="A773" s="36" t="s">
        <v>160</v>
      </c>
      <c r="B773" s="36" t="s">
        <v>39</v>
      </c>
      <c r="C773" s="36" t="s">
        <v>33</v>
      </c>
      <c r="D773" s="37">
        <f t="shared" si="172"/>
        <v>2482</v>
      </c>
      <c r="E773" s="37">
        <f t="shared" si="173"/>
        <v>1010070</v>
      </c>
      <c r="F773" s="37">
        <v>1282</v>
      </c>
      <c r="G773" s="37">
        <v>557670</v>
      </c>
      <c r="H773" s="37">
        <v>1200</v>
      </c>
      <c r="I773" s="37">
        <v>452400</v>
      </c>
      <c r="J773" s="37">
        <f t="shared" si="174"/>
        <v>0</v>
      </c>
      <c r="K773" s="37">
        <f t="shared" si="174"/>
        <v>0</v>
      </c>
      <c r="L773" s="37">
        <v>0</v>
      </c>
      <c r="M773" s="37">
        <v>0</v>
      </c>
      <c r="N773" s="37">
        <v>0</v>
      </c>
      <c r="O773" s="37">
        <v>0</v>
      </c>
    </row>
    <row r="774" spans="1:15" s="34" customFormat="1" ht="12.75" outlineLevel="2">
      <c r="A774" s="34" t="s">
        <v>160</v>
      </c>
      <c r="B774" s="34" t="s">
        <v>40</v>
      </c>
      <c r="C774" s="34" t="s">
        <v>33</v>
      </c>
      <c r="D774" s="35">
        <f t="shared" si="172"/>
        <v>2485</v>
      </c>
      <c r="E774" s="35">
        <f t="shared" si="173"/>
        <v>980990</v>
      </c>
      <c r="F774" s="35">
        <v>1205</v>
      </c>
      <c r="G774" s="35">
        <v>547070</v>
      </c>
      <c r="H774" s="35">
        <v>1280</v>
      </c>
      <c r="I774" s="35">
        <v>433920</v>
      </c>
      <c r="J774" s="35">
        <f t="shared" si="174"/>
        <v>0</v>
      </c>
      <c r="K774" s="35">
        <f t="shared" si="174"/>
        <v>0</v>
      </c>
      <c r="L774" s="35">
        <v>0</v>
      </c>
      <c r="M774" s="35">
        <v>0</v>
      </c>
      <c r="N774" s="35">
        <v>0</v>
      </c>
      <c r="O774" s="35">
        <v>0</v>
      </c>
    </row>
    <row r="775" spans="1:15" s="34" customFormat="1" ht="12.75" outlineLevel="2">
      <c r="A775" s="36" t="s">
        <v>160</v>
      </c>
      <c r="B775" s="36" t="s">
        <v>41</v>
      </c>
      <c r="C775" s="36" t="s">
        <v>33</v>
      </c>
      <c r="D775" s="37">
        <f t="shared" si="172"/>
        <v>2444</v>
      </c>
      <c r="E775" s="37">
        <f t="shared" si="173"/>
        <v>1042204</v>
      </c>
      <c r="F775" s="37">
        <v>998</v>
      </c>
      <c r="G775" s="37">
        <v>442114</v>
      </c>
      <c r="H775" s="37">
        <v>1446</v>
      </c>
      <c r="I775" s="37">
        <v>600090</v>
      </c>
      <c r="J775" s="37">
        <f t="shared" si="174"/>
        <v>0</v>
      </c>
      <c r="K775" s="37">
        <f t="shared" si="174"/>
        <v>0</v>
      </c>
      <c r="L775" s="37">
        <v>0</v>
      </c>
      <c r="M775" s="37">
        <v>0</v>
      </c>
      <c r="N775" s="37">
        <v>0</v>
      </c>
      <c r="O775" s="37">
        <v>0</v>
      </c>
    </row>
    <row r="776" spans="1:15" s="34" customFormat="1" ht="12.75" outlineLevel="2">
      <c r="A776" s="34" t="s">
        <v>160</v>
      </c>
      <c r="B776" s="34" t="s">
        <v>42</v>
      </c>
      <c r="C776" s="34" t="s">
        <v>33</v>
      </c>
      <c r="D776" s="35">
        <f t="shared" si="172"/>
        <v>2209</v>
      </c>
      <c r="E776" s="35">
        <f t="shared" si="173"/>
        <v>891974</v>
      </c>
      <c r="F776" s="35">
        <v>922</v>
      </c>
      <c r="G776" s="35">
        <v>402914</v>
      </c>
      <c r="H776" s="35">
        <v>1287</v>
      </c>
      <c r="I776" s="35">
        <v>489060</v>
      </c>
      <c r="J776" s="35">
        <f t="shared" si="174"/>
        <v>0</v>
      </c>
      <c r="K776" s="35">
        <f t="shared" si="174"/>
        <v>0</v>
      </c>
      <c r="L776" s="35">
        <v>0</v>
      </c>
      <c r="M776" s="35">
        <v>0</v>
      </c>
      <c r="N776" s="35">
        <v>0</v>
      </c>
      <c r="O776" s="35">
        <v>0</v>
      </c>
    </row>
    <row r="777" spans="1:15" s="34" customFormat="1" ht="12.75" outlineLevel="2">
      <c r="A777" s="36" t="s">
        <v>160</v>
      </c>
      <c r="B777" s="36" t="s">
        <v>43</v>
      </c>
      <c r="C777" s="36" t="s">
        <v>33</v>
      </c>
      <c r="D777" s="37">
        <v>1938</v>
      </c>
      <c r="E777" s="37">
        <v>785018</v>
      </c>
      <c r="F777" s="37">
        <v>806</v>
      </c>
      <c r="G777" s="37">
        <v>387686</v>
      </c>
      <c r="H777" s="37">
        <v>1132</v>
      </c>
      <c r="I777" s="37">
        <v>397332</v>
      </c>
      <c r="J777" s="37">
        <v>0</v>
      </c>
      <c r="K777" s="37">
        <v>0</v>
      </c>
      <c r="L777" s="37">
        <v>0</v>
      </c>
      <c r="M777" s="37">
        <v>0</v>
      </c>
      <c r="N777" s="37">
        <v>0</v>
      </c>
      <c r="O777" s="37">
        <v>0</v>
      </c>
    </row>
    <row r="778" spans="1:15" s="34" customFormat="1" ht="12.75" outlineLevel="2">
      <c r="A778" s="34" t="s">
        <v>160</v>
      </c>
      <c r="B778" s="34" t="s">
        <v>44</v>
      </c>
      <c r="C778" s="34" t="s">
        <v>33</v>
      </c>
      <c r="D778" s="35">
        <v>2135</v>
      </c>
      <c r="E778" s="35">
        <v>855338</v>
      </c>
      <c r="F778" s="35">
        <v>929</v>
      </c>
      <c r="G778" s="35">
        <v>399470</v>
      </c>
      <c r="H778" s="35">
        <v>1206</v>
      </c>
      <c r="I778" s="35">
        <v>455868</v>
      </c>
      <c r="J778" s="35">
        <v>0</v>
      </c>
      <c r="K778" s="35">
        <v>0</v>
      </c>
      <c r="L778" s="35"/>
      <c r="M778" s="35"/>
      <c r="N778" s="35"/>
      <c r="O778" s="35"/>
    </row>
    <row r="779" spans="1:15" s="34" customFormat="1" ht="12.75" outlineLevel="1">
      <c r="A779" s="40" t="s">
        <v>161</v>
      </c>
      <c r="D779" s="35">
        <f>SUBTOTAL(9,D767:D778)</f>
        <v>25014</v>
      </c>
      <c r="E779" s="35">
        <f>SUBTOTAL(9,E767:E778)</f>
        <v>10190861</v>
      </c>
      <c r="F779" s="35">
        <f>SUBTOTAL(9,F767:F778)</f>
        <v>13262</v>
      </c>
      <c r="G779" s="35">
        <f>SUBTOTAL(9,G767:G778)</f>
        <v>5897825</v>
      </c>
      <c r="H779" s="35">
        <f>SUBTOTAL(9,H767:H778)</f>
        <v>11752</v>
      </c>
      <c r="I779" s="35">
        <f>SUBTOTAL(9,I767:I778)</f>
        <v>4293036</v>
      </c>
      <c r="J779" s="35">
        <f>SUBTOTAL(9,J767:J778)</f>
        <v>0</v>
      </c>
      <c r="K779" s="35">
        <f>SUBTOTAL(9,K767:K778)</f>
        <v>0</v>
      </c>
      <c r="L779" s="35">
        <f>SUBTOTAL(9,L767:L778)</f>
        <v>0</v>
      </c>
      <c r="M779" s="35">
        <f>SUBTOTAL(9,M767:M778)</f>
        <v>0</v>
      </c>
      <c r="N779" s="35">
        <f>SUBTOTAL(9,N767:N778)</f>
        <v>0</v>
      </c>
      <c r="O779" s="35">
        <f>SUBTOTAL(9,O767:O778)</f>
        <v>0</v>
      </c>
    </row>
    <row r="780" spans="1:15" s="42" customFormat="1" ht="12.75" outlineLevel="2">
      <c r="A780" s="41" t="s">
        <v>162</v>
      </c>
      <c r="B780" s="42" t="s">
        <v>32</v>
      </c>
      <c r="C780" s="42" t="s">
        <v>33</v>
      </c>
      <c r="D780" s="43">
        <f aca="true" t="shared" si="175" ref="D780:D789">+F780++H780</f>
        <v>8025</v>
      </c>
      <c r="E780" s="43">
        <f aca="true" t="shared" si="176" ref="E780:E789">+G780+I780</f>
        <v>3092130</v>
      </c>
      <c r="F780" s="43">
        <v>3072</v>
      </c>
      <c r="G780" s="43">
        <v>1259520</v>
      </c>
      <c r="H780" s="43">
        <v>4953</v>
      </c>
      <c r="I780" s="43">
        <v>1832610</v>
      </c>
      <c r="J780" s="43">
        <f aca="true" t="shared" si="177" ref="J780:K789">+L780+N780</f>
        <v>1248</v>
      </c>
      <c r="K780" s="43">
        <f t="shared" si="177"/>
        <v>122700</v>
      </c>
      <c r="L780" s="43">
        <v>729</v>
      </c>
      <c r="M780" s="43">
        <v>65610</v>
      </c>
      <c r="N780" s="43">
        <v>519</v>
      </c>
      <c r="O780" s="43">
        <v>57090</v>
      </c>
    </row>
    <row r="781" spans="1:15" s="34" customFormat="1" ht="12.75" outlineLevel="2">
      <c r="A781" s="34" t="s">
        <v>162</v>
      </c>
      <c r="B781" s="34" t="s">
        <v>34</v>
      </c>
      <c r="C781" s="34" t="s">
        <v>33</v>
      </c>
      <c r="D781" s="35">
        <f t="shared" si="175"/>
        <v>7218</v>
      </c>
      <c r="E781" s="35">
        <f t="shared" si="176"/>
        <v>2789300</v>
      </c>
      <c r="F781" s="35">
        <v>2966</v>
      </c>
      <c r="G781" s="35">
        <v>1216060</v>
      </c>
      <c r="H781" s="35">
        <v>4252</v>
      </c>
      <c r="I781" s="35">
        <v>1573240</v>
      </c>
      <c r="J781" s="35">
        <f t="shared" si="177"/>
        <v>1231</v>
      </c>
      <c r="K781" s="35">
        <f t="shared" si="177"/>
        <v>122470</v>
      </c>
      <c r="L781" s="35">
        <v>647</v>
      </c>
      <c r="M781" s="35">
        <v>58230</v>
      </c>
      <c r="N781" s="35">
        <v>584</v>
      </c>
      <c r="O781" s="35">
        <v>64240</v>
      </c>
    </row>
    <row r="782" spans="1:15" s="34" customFormat="1" ht="12.75" outlineLevel="2">
      <c r="A782" s="36" t="s">
        <v>162</v>
      </c>
      <c r="B782" s="36" t="s">
        <v>35</v>
      </c>
      <c r="C782" s="36" t="s">
        <v>33</v>
      </c>
      <c r="D782" s="37">
        <f t="shared" si="175"/>
        <v>6474</v>
      </c>
      <c r="E782" s="37">
        <f t="shared" si="176"/>
        <v>2489220</v>
      </c>
      <c r="F782" s="37">
        <v>2346</v>
      </c>
      <c r="G782" s="37">
        <v>961860</v>
      </c>
      <c r="H782" s="37">
        <v>4128</v>
      </c>
      <c r="I782" s="37">
        <v>1527360</v>
      </c>
      <c r="J782" s="37">
        <f t="shared" si="177"/>
        <v>1371</v>
      </c>
      <c r="K782" s="37">
        <f t="shared" si="177"/>
        <v>136270</v>
      </c>
      <c r="L782" s="37">
        <v>727</v>
      </c>
      <c r="M782" s="37">
        <v>65430</v>
      </c>
      <c r="N782" s="37">
        <v>644</v>
      </c>
      <c r="O782" s="37">
        <v>70840</v>
      </c>
    </row>
    <row r="783" spans="1:15" s="34" customFormat="1" ht="12.75" outlineLevel="2">
      <c r="A783" s="34" t="s">
        <v>162</v>
      </c>
      <c r="B783" s="34" t="s">
        <v>36</v>
      </c>
      <c r="C783" s="34" t="s">
        <v>33</v>
      </c>
      <c r="D783" s="35">
        <f t="shared" si="175"/>
        <v>6445</v>
      </c>
      <c r="E783" s="35">
        <f t="shared" si="176"/>
        <v>2465330</v>
      </c>
      <c r="F783" s="35">
        <v>2017</v>
      </c>
      <c r="G783" s="35">
        <v>826970</v>
      </c>
      <c r="H783" s="35">
        <v>4428</v>
      </c>
      <c r="I783" s="35">
        <v>1638360</v>
      </c>
      <c r="J783" s="35">
        <f t="shared" si="177"/>
        <v>1463</v>
      </c>
      <c r="K783" s="35">
        <f t="shared" si="177"/>
        <v>146230</v>
      </c>
      <c r="L783" s="35">
        <v>735</v>
      </c>
      <c r="M783" s="35">
        <v>66150</v>
      </c>
      <c r="N783" s="35">
        <v>728</v>
      </c>
      <c r="O783" s="35">
        <v>80080</v>
      </c>
    </row>
    <row r="784" spans="1:15" s="34" customFormat="1" ht="12.75" outlineLevel="2">
      <c r="A784" s="36" t="s">
        <v>162</v>
      </c>
      <c r="B784" s="36" t="s">
        <v>37</v>
      </c>
      <c r="C784" s="36" t="s">
        <v>33</v>
      </c>
      <c r="D784" s="37">
        <f t="shared" si="175"/>
        <v>6892</v>
      </c>
      <c r="E784" s="37">
        <f t="shared" si="176"/>
        <v>2640840</v>
      </c>
      <c r="F784" s="37">
        <v>2270</v>
      </c>
      <c r="G784" s="37">
        <v>930700</v>
      </c>
      <c r="H784" s="37">
        <v>4622</v>
      </c>
      <c r="I784" s="37">
        <v>1710140</v>
      </c>
      <c r="J784" s="37">
        <f t="shared" si="177"/>
        <v>1572</v>
      </c>
      <c r="K784" s="37">
        <f t="shared" si="177"/>
        <v>156740</v>
      </c>
      <c r="L784" s="37">
        <v>809</v>
      </c>
      <c r="M784" s="37">
        <v>72810</v>
      </c>
      <c r="N784" s="37">
        <v>763</v>
      </c>
      <c r="O784" s="37">
        <v>83930</v>
      </c>
    </row>
    <row r="785" spans="1:15" s="34" customFormat="1" ht="12.75" outlineLevel="2">
      <c r="A785" s="34" t="s">
        <v>162</v>
      </c>
      <c r="B785" s="34" t="s">
        <v>38</v>
      </c>
      <c r="C785" s="34" t="s">
        <v>33</v>
      </c>
      <c r="D785" s="35">
        <f t="shared" si="175"/>
        <v>6416</v>
      </c>
      <c r="E785" s="35">
        <f t="shared" si="176"/>
        <v>2475920</v>
      </c>
      <c r="F785" s="35">
        <v>2550</v>
      </c>
      <c r="G785" s="35">
        <v>1045500</v>
      </c>
      <c r="H785" s="35">
        <v>3866</v>
      </c>
      <c r="I785" s="35">
        <v>1430420</v>
      </c>
      <c r="J785" s="35">
        <f t="shared" si="177"/>
        <v>1390</v>
      </c>
      <c r="K785" s="35">
        <f t="shared" si="177"/>
        <v>140600</v>
      </c>
      <c r="L785" s="35">
        <v>615</v>
      </c>
      <c r="M785" s="35">
        <v>55350</v>
      </c>
      <c r="N785" s="35">
        <v>775</v>
      </c>
      <c r="O785" s="35">
        <v>85250</v>
      </c>
    </row>
    <row r="786" spans="1:15" s="34" customFormat="1" ht="12.75" outlineLevel="2">
      <c r="A786" s="36" t="s">
        <v>162</v>
      </c>
      <c r="B786" s="36" t="s">
        <v>39</v>
      </c>
      <c r="C786" s="36" t="s">
        <v>33</v>
      </c>
      <c r="D786" s="37">
        <f t="shared" si="175"/>
        <v>7219</v>
      </c>
      <c r="E786" s="37">
        <f t="shared" si="176"/>
        <v>2799270</v>
      </c>
      <c r="F786" s="37">
        <v>3206</v>
      </c>
      <c r="G786" s="37">
        <v>1314460</v>
      </c>
      <c r="H786" s="37">
        <v>4013</v>
      </c>
      <c r="I786" s="37">
        <v>1484810</v>
      </c>
      <c r="J786" s="37">
        <f t="shared" si="177"/>
        <v>1948</v>
      </c>
      <c r="K786" s="37">
        <f t="shared" si="177"/>
        <v>195880</v>
      </c>
      <c r="L786" s="37">
        <v>920</v>
      </c>
      <c r="M786" s="37">
        <v>82800</v>
      </c>
      <c r="N786" s="37">
        <v>1028</v>
      </c>
      <c r="O786" s="37">
        <v>113080</v>
      </c>
    </row>
    <row r="787" spans="1:15" s="34" customFormat="1" ht="12.75" outlineLevel="2">
      <c r="A787" s="34" t="s">
        <v>162</v>
      </c>
      <c r="B787" s="34" t="s">
        <v>40</v>
      </c>
      <c r="C787" s="34" t="s">
        <v>33</v>
      </c>
      <c r="D787" s="35">
        <f t="shared" si="175"/>
        <v>7072</v>
      </c>
      <c r="E787" s="35">
        <f t="shared" si="176"/>
        <v>2745990</v>
      </c>
      <c r="F787" s="35">
        <v>3203</v>
      </c>
      <c r="G787" s="35">
        <v>1314460</v>
      </c>
      <c r="H787" s="35">
        <v>3869</v>
      </c>
      <c r="I787" s="35">
        <v>1431530</v>
      </c>
      <c r="J787" s="35">
        <f t="shared" si="177"/>
        <v>1595</v>
      </c>
      <c r="K787" s="35">
        <f t="shared" si="177"/>
        <v>158530</v>
      </c>
      <c r="L787" s="35">
        <v>846</v>
      </c>
      <c r="M787" s="35">
        <v>76140</v>
      </c>
      <c r="N787" s="35">
        <v>749</v>
      </c>
      <c r="O787" s="35">
        <v>82390</v>
      </c>
    </row>
    <row r="788" spans="1:15" s="34" customFormat="1" ht="12.75" outlineLevel="2">
      <c r="A788" s="36" t="s">
        <v>162</v>
      </c>
      <c r="B788" s="36" t="s">
        <v>41</v>
      </c>
      <c r="C788" s="36" t="s">
        <v>33</v>
      </c>
      <c r="D788" s="37">
        <f t="shared" si="175"/>
        <v>8206</v>
      </c>
      <c r="E788" s="37">
        <f t="shared" si="176"/>
        <v>3179300</v>
      </c>
      <c r="F788" s="37">
        <v>3577</v>
      </c>
      <c r="G788" s="37">
        <v>1466570</v>
      </c>
      <c r="H788" s="37">
        <v>4629</v>
      </c>
      <c r="I788" s="37">
        <v>1712730</v>
      </c>
      <c r="J788" s="37">
        <f t="shared" si="177"/>
        <v>1471</v>
      </c>
      <c r="K788" s="37">
        <f t="shared" si="177"/>
        <v>145310</v>
      </c>
      <c r="L788" s="37">
        <v>825</v>
      </c>
      <c r="M788" s="37">
        <v>74250</v>
      </c>
      <c r="N788" s="37">
        <v>646</v>
      </c>
      <c r="O788" s="37">
        <v>71060</v>
      </c>
    </row>
    <row r="789" spans="1:15" s="34" customFormat="1" ht="12.75" outlineLevel="2">
      <c r="A789" s="34" t="s">
        <v>162</v>
      </c>
      <c r="B789" s="34" t="s">
        <v>42</v>
      </c>
      <c r="C789" s="34" t="s">
        <v>33</v>
      </c>
      <c r="D789" s="35">
        <f t="shared" si="175"/>
        <v>10017</v>
      </c>
      <c r="E789" s="35">
        <f t="shared" si="176"/>
        <v>3899570</v>
      </c>
      <c r="F789" s="35">
        <v>4832</v>
      </c>
      <c r="G789" s="35">
        <v>1981120</v>
      </c>
      <c r="H789" s="35">
        <v>5185</v>
      </c>
      <c r="I789" s="35">
        <v>1918450</v>
      </c>
      <c r="J789" s="35">
        <f t="shared" si="177"/>
        <v>1862</v>
      </c>
      <c r="K789" s="35">
        <f t="shared" si="177"/>
        <v>184720</v>
      </c>
      <c r="L789" s="35">
        <v>1005</v>
      </c>
      <c r="M789" s="35">
        <v>90450</v>
      </c>
      <c r="N789" s="35">
        <v>857</v>
      </c>
      <c r="O789" s="35">
        <v>94270</v>
      </c>
    </row>
    <row r="790" spans="1:15" s="34" customFormat="1" ht="12.75" outlineLevel="2">
      <c r="A790" s="36" t="s">
        <v>162</v>
      </c>
      <c r="B790" s="36" t="s">
        <v>43</v>
      </c>
      <c r="C790" s="36" t="s">
        <v>33</v>
      </c>
      <c r="D790" s="37">
        <v>6993</v>
      </c>
      <c r="E790" s="37">
        <v>2814750</v>
      </c>
      <c r="F790" s="37">
        <v>2526</v>
      </c>
      <c r="G790" s="37">
        <v>1161960</v>
      </c>
      <c r="H790" s="37">
        <v>4467</v>
      </c>
      <c r="I790" s="37">
        <v>1652790</v>
      </c>
      <c r="J790" s="37">
        <v>1561</v>
      </c>
      <c r="K790" s="37">
        <v>156810</v>
      </c>
      <c r="L790" s="37">
        <v>745</v>
      </c>
      <c r="M790" s="37">
        <v>67050</v>
      </c>
      <c r="N790" s="37">
        <v>816</v>
      </c>
      <c r="O790" s="37">
        <v>89760</v>
      </c>
    </row>
    <row r="791" spans="1:15" s="34" customFormat="1" ht="12.75" outlineLevel="2">
      <c r="A791" s="34" t="s">
        <v>162</v>
      </c>
      <c r="B791" s="34" t="s">
        <v>44</v>
      </c>
      <c r="C791" s="34" t="s">
        <v>33</v>
      </c>
      <c r="D791" s="35">
        <f>+F791+H791</f>
        <v>8216</v>
      </c>
      <c r="E791" s="35">
        <f>+G791+I791</f>
        <v>3343310</v>
      </c>
      <c r="F791" s="35">
        <v>3371</v>
      </c>
      <c r="G791" s="35">
        <v>1550660</v>
      </c>
      <c r="H791" s="35">
        <v>4845</v>
      </c>
      <c r="I791" s="35">
        <v>1792650</v>
      </c>
      <c r="J791" s="35">
        <v>2145</v>
      </c>
      <c r="K791" s="35">
        <v>215330</v>
      </c>
      <c r="L791" s="35">
        <v>1031</v>
      </c>
      <c r="M791" s="35">
        <v>92790</v>
      </c>
      <c r="N791" s="35">
        <v>1114</v>
      </c>
      <c r="O791" s="35">
        <v>122540</v>
      </c>
    </row>
    <row r="792" spans="1:15" s="34" customFormat="1" ht="12.75" outlineLevel="1">
      <c r="A792" s="40" t="s">
        <v>163</v>
      </c>
      <c r="D792" s="35">
        <f>SUBTOTAL(9,D780:D791)</f>
        <v>89193</v>
      </c>
      <c r="E792" s="35">
        <f>SUBTOTAL(9,E780:E791)</f>
        <v>34734930</v>
      </c>
      <c r="F792" s="35">
        <f>SUBTOTAL(9,F780:F791)</f>
        <v>35936</v>
      </c>
      <c r="G792" s="35">
        <f>SUBTOTAL(9,G780:G791)</f>
        <v>15029840</v>
      </c>
      <c r="H792" s="35">
        <f>SUBTOTAL(9,H780:H791)</f>
        <v>53257</v>
      </c>
      <c r="I792" s="35">
        <f>SUBTOTAL(9,I780:I791)</f>
        <v>19705090</v>
      </c>
      <c r="J792" s="35">
        <f>SUBTOTAL(9,J780:J791)</f>
        <v>18857</v>
      </c>
      <c r="K792" s="35">
        <f>SUBTOTAL(9,K780:K791)</f>
        <v>1881590</v>
      </c>
      <c r="L792" s="35">
        <f>SUBTOTAL(9,L780:L791)</f>
        <v>9634</v>
      </c>
      <c r="M792" s="35">
        <f>SUBTOTAL(9,M780:M791)</f>
        <v>867060</v>
      </c>
      <c r="N792" s="35">
        <f>SUBTOTAL(9,N780:N791)</f>
        <v>9223</v>
      </c>
      <c r="O792" s="35">
        <f>SUBTOTAL(9,O780:O791)</f>
        <v>1014530</v>
      </c>
    </row>
    <row r="793" spans="1:15" s="42" customFormat="1" ht="12.75" outlineLevel="2">
      <c r="A793" s="41" t="s">
        <v>164</v>
      </c>
      <c r="B793" s="42" t="s">
        <v>32</v>
      </c>
      <c r="C793" s="42" t="s">
        <v>33</v>
      </c>
      <c r="D793" s="43">
        <f aca="true" t="shared" si="178" ref="D793:D802">+F793++H793</f>
        <v>1773</v>
      </c>
      <c r="E793" s="43">
        <f aca="true" t="shared" si="179" ref="E793:E802">+G793+I793</f>
        <v>555800</v>
      </c>
      <c r="F793" s="43">
        <v>239</v>
      </c>
      <c r="G793" s="43">
        <v>95600</v>
      </c>
      <c r="H793" s="43">
        <v>1534</v>
      </c>
      <c r="I793" s="43">
        <v>460200</v>
      </c>
      <c r="J793" s="43">
        <f aca="true" t="shared" si="180" ref="J793:K802">+L793+N793</f>
        <v>211</v>
      </c>
      <c r="K793" s="43">
        <f t="shared" si="180"/>
        <v>16880</v>
      </c>
      <c r="L793" s="43">
        <v>41</v>
      </c>
      <c r="M793" s="43">
        <v>3280</v>
      </c>
      <c r="N793" s="43">
        <v>170</v>
      </c>
      <c r="O793" s="43">
        <v>13600</v>
      </c>
    </row>
    <row r="794" spans="1:15" s="34" customFormat="1" ht="12.75" outlineLevel="2">
      <c r="A794" s="34" t="s">
        <v>164</v>
      </c>
      <c r="B794" s="34" t="s">
        <v>34</v>
      </c>
      <c r="C794" s="34" t="s">
        <v>33</v>
      </c>
      <c r="D794" s="35">
        <f t="shared" si="178"/>
        <v>1681</v>
      </c>
      <c r="E794" s="35">
        <f t="shared" si="179"/>
        <v>527800</v>
      </c>
      <c r="F794" s="35">
        <v>235</v>
      </c>
      <c r="G794" s="35">
        <v>94000</v>
      </c>
      <c r="H794" s="35">
        <v>1446</v>
      </c>
      <c r="I794" s="35">
        <v>433800</v>
      </c>
      <c r="J794" s="35">
        <f t="shared" si="180"/>
        <v>318</v>
      </c>
      <c r="K794" s="35">
        <f t="shared" si="180"/>
        <v>25440</v>
      </c>
      <c r="L794" s="35">
        <v>64</v>
      </c>
      <c r="M794" s="35">
        <v>5120</v>
      </c>
      <c r="N794" s="35">
        <v>254</v>
      </c>
      <c r="O794" s="35">
        <v>20320</v>
      </c>
    </row>
    <row r="795" spans="1:15" s="34" customFormat="1" ht="12.75" outlineLevel="2">
      <c r="A795" s="36" t="s">
        <v>164</v>
      </c>
      <c r="B795" s="36" t="s">
        <v>35</v>
      </c>
      <c r="C795" s="36" t="s">
        <v>33</v>
      </c>
      <c r="D795" s="37">
        <f t="shared" si="178"/>
        <v>1742</v>
      </c>
      <c r="E795" s="37">
        <f t="shared" si="179"/>
        <v>547000</v>
      </c>
      <c r="F795" s="37">
        <v>244</v>
      </c>
      <c r="G795" s="37">
        <v>97600</v>
      </c>
      <c r="H795" s="37">
        <v>1498</v>
      </c>
      <c r="I795" s="37">
        <v>449400</v>
      </c>
      <c r="J795" s="37">
        <f t="shared" si="180"/>
        <v>299</v>
      </c>
      <c r="K795" s="37">
        <f t="shared" si="180"/>
        <v>23920</v>
      </c>
      <c r="L795" s="37">
        <v>60</v>
      </c>
      <c r="M795" s="37">
        <v>4800</v>
      </c>
      <c r="N795" s="37">
        <v>239</v>
      </c>
      <c r="O795" s="37">
        <v>19120</v>
      </c>
    </row>
    <row r="796" spans="1:15" s="34" customFormat="1" ht="12.75" outlineLevel="2">
      <c r="A796" s="34" t="s">
        <v>164</v>
      </c>
      <c r="B796" s="34" t="s">
        <v>36</v>
      </c>
      <c r="C796" s="34" t="s">
        <v>33</v>
      </c>
      <c r="D796" s="35">
        <f t="shared" si="178"/>
        <v>1930</v>
      </c>
      <c r="E796" s="35">
        <f t="shared" si="179"/>
        <v>606300</v>
      </c>
      <c r="F796" s="35">
        <v>270</v>
      </c>
      <c r="G796" s="35">
        <v>108000</v>
      </c>
      <c r="H796" s="35">
        <v>1660</v>
      </c>
      <c r="I796" s="35">
        <v>498300</v>
      </c>
      <c r="J796" s="35">
        <f t="shared" si="180"/>
        <v>211</v>
      </c>
      <c r="K796" s="35">
        <f t="shared" si="180"/>
        <v>16880</v>
      </c>
      <c r="L796" s="35">
        <v>42</v>
      </c>
      <c r="M796" s="35">
        <v>3360</v>
      </c>
      <c r="N796" s="35">
        <v>169</v>
      </c>
      <c r="O796" s="35">
        <v>13520</v>
      </c>
    </row>
    <row r="797" spans="1:15" s="34" customFormat="1" ht="12.75" outlineLevel="2">
      <c r="A797" s="36" t="s">
        <v>164</v>
      </c>
      <c r="B797" s="36" t="s">
        <v>37</v>
      </c>
      <c r="C797" s="36" t="s">
        <v>33</v>
      </c>
      <c r="D797" s="37">
        <f t="shared" si="178"/>
        <v>1955</v>
      </c>
      <c r="E797" s="37">
        <f t="shared" si="179"/>
        <v>613900</v>
      </c>
      <c r="F797" s="37">
        <v>274</v>
      </c>
      <c r="G797" s="37">
        <v>109600</v>
      </c>
      <c r="H797" s="37">
        <v>1681</v>
      </c>
      <c r="I797" s="37">
        <v>504300</v>
      </c>
      <c r="J797" s="37">
        <f t="shared" si="180"/>
        <v>247</v>
      </c>
      <c r="K797" s="37">
        <f t="shared" si="180"/>
        <v>19760</v>
      </c>
      <c r="L797" s="37">
        <v>49</v>
      </c>
      <c r="M797" s="37">
        <v>3920</v>
      </c>
      <c r="N797" s="37">
        <v>198</v>
      </c>
      <c r="O797" s="37">
        <v>15840</v>
      </c>
    </row>
    <row r="798" spans="1:15" s="34" customFormat="1" ht="12.75" outlineLevel="2">
      <c r="A798" s="34" t="s">
        <v>164</v>
      </c>
      <c r="B798" s="34" t="s">
        <v>38</v>
      </c>
      <c r="C798" s="34" t="s">
        <v>33</v>
      </c>
      <c r="D798" s="35">
        <f t="shared" si="178"/>
        <v>1894</v>
      </c>
      <c r="E798" s="35">
        <f t="shared" si="179"/>
        <v>594700</v>
      </c>
      <c r="F798" s="35">
        <v>265</v>
      </c>
      <c r="G798" s="35">
        <v>106000</v>
      </c>
      <c r="H798" s="35">
        <v>1629</v>
      </c>
      <c r="I798" s="35">
        <v>488700</v>
      </c>
      <c r="J798" s="35">
        <f t="shared" si="180"/>
        <v>238</v>
      </c>
      <c r="K798" s="35">
        <f t="shared" si="180"/>
        <v>19040</v>
      </c>
      <c r="L798" s="35">
        <v>48</v>
      </c>
      <c r="M798" s="35">
        <v>3840</v>
      </c>
      <c r="N798" s="35">
        <v>190</v>
      </c>
      <c r="O798" s="35">
        <v>15200</v>
      </c>
    </row>
    <row r="799" spans="1:15" s="34" customFormat="1" ht="12.75" outlineLevel="2">
      <c r="A799" s="36" t="s">
        <v>164</v>
      </c>
      <c r="B799" s="36" t="s">
        <v>39</v>
      </c>
      <c r="C799" s="36" t="s">
        <v>33</v>
      </c>
      <c r="D799" s="37">
        <f t="shared" si="178"/>
        <v>2099</v>
      </c>
      <c r="E799" s="37">
        <f t="shared" si="179"/>
        <v>659100</v>
      </c>
      <c r="F799" s="37">
        <v>294</v>
      </c>
      <c r="G799" s="37">
        <v>117600</v>
      </c>
      <c r="H799" s="37">
        <v>1805</v>
      </c>
      <c r="I799" s="37">
        <v>541500</v>
      </c>
      <c r="J799" s="37">
        <f t="shared" si="180"/>
        <v>239</v>
      </c>
      <c r="K799" s="37">
        <f t="shared" si="180"/>
        <v>19120</v>
      </c>
      <c r="L799" s="37">
        <v>50</v>
      </c>
      <c r="M799" s="37">
        <v>4000</v>
      </c>
      <c r="N799" s="37">
        <v>189</v>
      </c>
      <c r="O799" s="37">
        <v>15120</v>
      </c>
    </row>
    <row r="800" spans="1:15" s="34" customFormat="1" ht="12.75" outlineLevel="2">
      <c r="A800" s="34" t="s">
        <v>164</v>
      </c>
      <c r="B800" s="34" t="s">
        <v>40</v>
      </c>
      <c r="C800" s="34" t="s">
        <v>33</v>
      </c>
      <c r="D800" s="35">
        <f t="shared" si="178"/>
        <v>2039</v>
      </c>
      <c r="E800" s="35">
        <f t="shared" si="179"/>
        <v>647700</v>
      </c>
      <c r="F800" s="35">
        <v>360</v>
      </c>
      <c r="G800" s="35">
        <v>144000</v>
      </c>
      <c r="H800" s="35">
        <v>1679</v>
      </c>
      <c r="I800" s="35">
        <v>503700</v>
      </c>
      <c r="J800" s="35">
        <f t="shared" si="180"/>
        <v>207</v>
      </c>
      <c r="K800" s="35">
        <f t="shared" si="180"/>
        <v>16560</v>
      </c>
      <c r="L800" s="35">
        <v>41</v>
      </c>
      <c r="M800" s="35">
        <v>3280</v>
      </c>
      <c r="N800" s="35">
        <v>166</v>
      </c>
      <c r="O800" s="35">
        <v>13280</v>
      </c>
    </row>
    <row r="801" spans="1:15" s="34" customFormat="1" ht="12.75" outlineLevel="2">
      <c r="A801" s="36" t="s">
        <v>164</v>
      </c>
      <c r="B801" s="36" t="s">
        <v>41</v>
      </c>
      <c r="C801" s="36" t="s">
        <v>33</v>
      </c>
      <c r="D801" s="37">
        <f t="shared" si="178"/>
        <v>2124</v>
      </c>
      <c r="E801" s="37">
        <f t="shared" si="179"/>
        <v>666900</v>
      </c>
      <c r="F801" s="37">
        <v>297</v>
      </c>
      <c r="G801" s="37">
        <v>118800</v>
      </c>
      <c r="H801" s="37">
        <v>1827</v>
      </c>
      <c r="I801" s="37">
        <v>548100</v>
      </c>
      <c r="J801" s="37">
        <f t="shared" si="180"/>
        <v>192</v>
      </c>
      <c r="K801" s="37">
        <f t="shared" si="180"/>
        <v>15360</v>
      </c>
      <c r="L801" s="37">
        <v>38</v>
      </c>
      <c r="M801" s="37">
        <v>3040</v>
      </c>
      <c r="N801" s="37">
        <v>154</v>
      </c>
      <c r="O801" s="37">
        <v>12320</v>
      </c>
    </row>
    <row r="802" spans="1:15" s="34" customFormat="1" ht="12.75" outlineLevel="2">
      <c r="A802" s="34" t="s">
        <v>164</v>
      </c>
      <c r="B802" s="34" t="s">
        <v>42</v>
      </c>
      <c r="C802" s="34" t="s">
        <v>33</v>
      </c>
      <c r="D802" s="35">
        <f t="shared" si="178"/>
        <v>2190</v>
      </c>
      <c r="E802" s="35">
        <f t="shared" si="179"/>
        <v>687700</v>
      </c>
      <c r="F802" s="35">
        <v>307</v>
      </c>
      <c r="G802" s="35">
        <v>122800</v>
      </c>
      <c r="H802" s="35">
        <v>1883</v>
      </c>
      <c r="I802" s="35">
        <v>564900</v>
      </c>
      <c r="J802" s="35">
        <f t="shared" si="180"/>
        <v>191</v>
      </c>
      <c r="K802" s="35">
        <f t="shared" si="180"/>
        <v>15280</v>
      </c>
      <c r="L802" s="35">
        <v>48</v>
      </c>
      <c r="M802" s="35">
        <v>3840</v>
      </c>
      <c r="N802" s="35">
        <v>143</v>
      </c>
      <c r="O802" s="35">
        <v>11440</v>
      </c>
    </row>
    <row r="803" spans="1:15" s="34" customFormat="1" ht="12.75" outlineLevel="2">
      <c r="A803" s="36" t="s">
        <v>164</v>
      </c>
      <c r="B803" s="36" t="s">
        <v>43</v>
      </c>
      <c r="C803" s="36" t="s">
        <v>33</v>
      </c>
      <c r="D803" s="37">
        <v>1893</v>
      </c>
      <c r="E803" s="37">
        <v>670450</v>
      </c>
      <c r="F803" s="37">
        <v>113</v>
      </c>
      <c r="G803" s="37">
        <v>62150</v>
      </c>
      <c r="H803" s="37">
        <v>1780</v>
      </c>
      <c r="I803" s="37">
        <v>608300</v>
      </c>
      <c r="J803" s="37">
        <v>164</v>
      </c>
      <c r="K803" s="37">
        <v>13120</v>
      </c>
      <c r="L803" s="37">
        <v>120</v>
      </c>
      <c r="M803" s="37">
        <v>9600</v>
      </c>
      <c r="N803" s="37">
        <v>44</v>
      </c>
      <c r="O803" s="37">
        <v>3520</v>
      </c>
    </row>
    <row r="804" spans="1:15" s="34" customFormat="1" ht="12.75" outlineLevel="2">
      <c r="A804" s="34" t="s">
        <v>164</v>
      </c>
      <c r="B804" s="34" t="s">
        <v>44</v>
      </c>
      <c r="C804" s="34" t="s">
        <v>33</v>
      </c>
      <c r="D804" s="35">
        <v>2018</v>
      </c>
      <c r="E804" s="35">
        <v>753300</v>
      </c>
      <c r="F804" s="35">
        <v>235</v>
      </c>
      <c r="G804" s="35">
        <v>129250</v>
      </c>
      <c r="H804" s="35">
        <v>1783</v>
      </c>
      <c r="I804" s="35">
        <v>624050</v>
      </c>
      <c r="J804" s="35">
        <v>291</v>
      </c>
      <c r="K804" s="35">
        <v>23280</v>
      </c>
      <c r="L804" s="35">
        <v>214</v>
      </c>
      <c r="M804" s="35">
        <v>17120</v>
      </c>
      <c r="N804" s="35">
        <v>77</v>
      </c>
      <c r="O804" s="35">
        <v>6160</v>
      </c>
    </row>
    <row r="805" spans="1:15" s="34" customFormat="1" ht="12.75" outlineLevel="1">
      <c r="A805" s="40" t="s">
        <v>165</v>
      </c>
      <c r="D805" s="35">
        <f>SUBTOTAL(9,D793:D804)</f>
        <v>23338</v>
      </c>
      <c r="E805" s="35">
        <f>SUBTOTAL(9,E793:E804)</f>
        <v>7530650</v>
      </c>
      <c r="F805" s="35">
        <f>SUBTOTAL(9,F793:F804)</f>
        <v>3133</v>
      </c>
      <c r="G805" s="35">
        <f>SUBTOTAL(9,G793:G804)</f>
        <v>1305400</v>
      </c>
      <c r="H805" s="35">
        <f>SUBTOTAL(9,H793:H804)</f>
        <v>20205</v>
      </c>
      <c r="I805" s="35">
        <f>SUBTOTAL(9,I793:I804)</f>
        <v>6225250</v>
      </c>
      <c r="J805" s="35">
        <f>SUBTOTAL(9,J793:J804)</f>
        <v>2808</v>
      </c>
      <c r="K805" s="35">
        <f>SUBTOTAL(9,K793:K804)</f>
        <v>224640</v>
      </c>
      <c r="L805" s="35">
        <f>SUBTOTAL(9,L793:L804)</f>
        <v>815</v>
      </c>
      <c r="M805" s="35">
        <f>SUBTOTAL(9,M793:M804)</f>
        <v>65200</v>
      </c>
      <c r="N805" s="35">
        <f>SUBTOTAL(9,N793:N804)</f>
        <v>1993</v>
      </c>
      <c r="O805" s="35">
        <f>SUBTOTAL(9,O793:O804)</f>
        <v>159440</v>
      </c>
    </row>
    <row r="806" spans="1:15" s="42" customFormat="1" ht="12.75" outlineLevel="2">
      <c r="A806" s="41" t="s">
        <v>166</v>
      </c>
      <c r="B806" s="42" t="s">
        <v>32</v>
      </c>
      <c r="C806" s="42" t="s">
        <v>33</v>
      </c>
      <c r="D806" s="43">
        <f aca="true" t="shared" si="181" ref="D806:D815">+F806++H806</f>
        <v>3334</v>
      </c>
      <c r="E806" s="43">
        <f aca="true" t="shared" si="182" ref="E806:E815">+G806+I806</f>
        <v>1239419</v>
      </c>
      <c r="F806" s="43">
        <v>2167</v>
      </c>
      <c r="G806" s="43">
        <v>771452</v>
      </c>
      <c r="H806" s="43">
        <v>1167</v>
      </c>
      <c r="I806" s="43">
        <v>467967</v>
      </c>
      <c r="J806" s="43">
        <f aca="true" t="shared" si="183" ref="J806:K815">+L806+N806</f>
        <v>688</v>
      </c>
      <c r="K806" s="43">
        <f t="shared" si="183"/>
        <v>65846</v>
      </c>
      <c r="L806" s="43">
        <v>447</v>
      </c>
      <c r="M806" s="43">
        <v>39336</v>
      </c>
      <c r="N806" s="43">
        <v>241</v>
      </c>
      <c r="O806" s="43">
        <v>26510</v>
      </c>
    </row>
    <row r="807" spans="1:15" s="34" customFormat="1" ht="12.75" outlineLevel="2">
      <c r="A807" s="34" t="s">
        <v>166</v>
      </c>
      <c r="B807" s="34" t="s">
        <v>34</v>
      </c>
      <c r="C807" s="34" t="s">
        <v>33</v>
      </c>
      <c r="D807" s="35">
        <f t="shared" si="181"/>
        <v>2848</v>
      </c>
      <c r="E807" s="35">
        <f t="shared" si="182"/>
        <v>1058753</v>
      </c>
      <c r="F807" s="35">
        <v>1851</v>
      </c>
      <c r="G807" s="35">
        <v>658956</v>
      </c>
      <c r="H807" s="35">
        <v>997</v>
      </c>
      <c r="I807" s="35">
        <v>399797</v>
      </c>
      <c r="J807" s="35">
        <f t="shared" si="183"/>
        <v>709</v>
      </c>
      <c r="K807" s="35">
        <f t="shared" si="183"/>
        <v>67848</v>
      </c>
      <c r="L807" s="35">
        <v>461</v>
      </c>
      <c r="M807" s="35">
        <v>40568</v>
      </c>
      <c r="N807" s="35">
        <v>248</v>
      </c>
      <c r="O807" s="35">
        <v>27280</v>
      </c>
    </row>
    <row r="808" spans="1:15" s="34" customFormat="1" ht="12.75" outlineLevel="2">
      <c r="A808" s="36" t="s">
        <v>166</v>
      </c>
      <c r="B808" s="36" t="s">
        <v>35</v>
      </c>
      <c r="C808" s="36" t="s">
        <v>33</v>
      </c>
      <c r="D808" s="37">
        <f t="shared" si="181"/>
        <v>2140</v>
      </c>
      <c r="E808" s="37">
        <f t="shared" si="182"/>
        <v>772540</v>
      </c>
      <c r="F808" s="37">
        <v>1605</v>
      </c>
      <c r="G808" s="37">
        <v>571380</v>
      </c>
      <c r="H808" s="37">
        <v>535</v>
      </c>
      <c r="I808" s="37">
        <v>201160</v>
      </c>
      <c r="J808" s="37">
        <f t="shared" si="183"/>
        <v>573</v>
      </c>
      <c r="K808" s="37">
        <f t="shared" si="183"/>
        <v>54609</v>
      </c>
      <c r="L808" s="37">
        <v>401</v>
      </c>
      <c r="M808" s="37">
        <v>35689</v>
      </c>
      <c r="N808" s="37">
        <v>172</v>
      </c>
      <c r="O808" s="37">
        <v>18920</v>
      </c>
    </row>
    <row r="809" spans="1:15" s="34" customFormat="1" ht="12.75" outlineLevel="2">
      <c r="A809" s="34" t="s">
        <v>166</v>
      </c>
      <c r="B809" s="34" t="s">
        <v>36</v>
      </c>
      <c r="C809" s="34" t="s">
        <v>33</v>
      </c>
      <c r="D809" s="35">
        <f t="shared" si="181"/>
        <v>3663</v>
      </c>
      <c r="E809" s="35">
        <f t="shared" si="182"/>
        <v>1369962</v>
      </c>
      <c r="F809" s="35">
        <v>2198</v>
      </c>
      <c r="G809" s="35">
        <v>782417</v>
      </c>
      <c r="H809" s="35">
        <v>1465</v>
      </c>
      <c r="I809" s="35">
        <v>587545</v>
      </c>
      <c r="J809" s="35">
        <f t="shared" si="183"/>
        <v>748</v>
      </c>
      <c r="K809" s="35">
        <f t="shared" si="183"/>
        <v>72855</v>
      </c>
      <c r="L809" s="35">
        <v>449</v>
      </c>
      <c r="M809" s="35">
        <v>39943</v>
      </c>
      <c r="N809" s="35">
        <v>299</v>
      </c>
      <c r="O809" s="35">
        <v>32912</v>
      </c>
    </row>
    <row r="810" spans="1:15" s="34" customFormat="1" ht="12.75" outlineLevel="2">
      <c r="A810" s="36" t="s">
        <v>166</v>
      </c>
      <c r="B810" s="36" t="s">
        <v>37</v>
      </c>
      <c r="C810" s="36" t="s">
        <v>33</v>
      </c>
      <c r="D810" s="37">
        <f t="shared" si="181"/>
        <v>4135</v>
      </c>
      <c r="E810" s="37">
        <f t="shared" si="182"/>
        <v>1209890</v>
      </c>
      <c r="F810" s="37">
        <v>1941</v>
      </c>
      <c r="G810" s="37">
        <v>690996</v>
      </c>
      <c r="H810" s="37">
        <v>2194</v>
      </c>
      <c r="I810" s="37">
        <v>518894</v>
      </c>
      <c r="J810" s="37">
        <f t="shared" si="183"/>
        <v>617</v>
      </c>
      <c r="K810" s="37">
        <f t="shared" si="183"/>
        <v>58800</v>
      </c>
      <c r="L810" s="37">
        <v>432</v>
      </c>
      <c r="M810" s="37">
        <v>38439</v>
      </c>
      <c r="N810" s="37">
        <v>185</v>
      </c>
      <c r="O810" s="37">
        <v>20361</v>
      </c>
    </row>
    <row r="811" spans="1:15" s="34" customFormat="1" ht="12.75" outlineLevel="2">
      <c r="A811" s="34" t="s">
        <v>166</v>
      </c>
      <c r="B811" s="34" t="s">
        <v>38</v>
      </c>
      <c r="C811" s="34" t="s">
        <v>33</v>
      </c>
      <c r="D811" s="35">
        <f t="shared" si="181"/>
        <v>3105</v>
      </c>
      <c r="E811" s="35">
        <f t="shared" si="182"/>
        <v>1013300</v>
      </c>
      <c r="F811" s="35">
        <v>1450</v>
      </c>
      <c r="G811" s="35">
        <v>500250</v>
      </c>
      <c r="H811" s="35">
        <v>1655</v>
      </c>
      <c r="I811" s="35">
        <v>513050</v>
      </c>
      <c r="J811" s="35">
        <f t="shared" si="183"/>
        <v>841</v>
      </c>
      <c r="K811" s="35">
        <f t="shared" si="183"/>
        <v>80250</v>
      </c>
      <c r="L811" s="35">
        <v>440</v>
      </c>
      <c r="M811" s="35">
        <v>39600</v>
      </c>
      <c r="N811" s="35">
        <v>401</v>
      </c>
      <c r="O811" s="35">
        <v>40650</v>
      </c>
    </row>
    <row r="812" spans="1:15" s="34" customFormat="1" ht="12.75" outlineLevel="2">
      <c r="A812" s="36" t="s">
        <v>166</v>
      </c>
      <c r="B812" s="36" t="s">
        <v>39</v>
      </c>
      <c r="C812" s="36" t="s">
        <v>33</v>
      </c>
      <c r="D812" s="37">
        <f t="shared" si="181"/>
        <v>3714</v>
      </c>
      <c r="E812" s="37">
        <f t="shared" si="182"/>
        <v>903360</v>
      </c>
      <c r="F812" s="37">
        <v>1957</v>
      </c>
      <c r="G812" s="37">
        <v>587100</v>
      </c>
      <c r="H812" s="37">
        <v>1757</v>
      </c>
      <c r="I812" s="37">
        <v>316260</v>
      </c>
      <c r="J812" s="37">
        <f t="shared" si="183"/>
        <v>837</v>
      </c>
      <c r="K812" s="37">
        <f t="shared" si="183"/>
        <v>73237</v>
      </c>
      <c r="L812" s="37">
        <v>437</v>
      </c>
      <c r="M812" s="37">
        <v>38237</v>
      </c>
      <c r="N812" s="37">
        <v>400</v>
      </c>
      <c r="O812" s="37">
        <v>35000</v>
      </c>
    </row>
    <row r="813" spans="1:15" s="34" customFormat="1" ht="12.75" outlineLevel="2">
      <c r="A813" s="34" t="s">
        <v>166</v>
      </c>
      <c r="B813" s="34" t="s">
        <v>40</v>
      </c>
      <c r="C813" s="34" t="s">
        <v>33</v>
      </c>
      <c r="D813" s="35">
        <f t="shared" si="181"/>
        <v>3110</v>
      </c>
      <c r="E813" s="35">
        <f t="shared" si="182"/>
        <v>627800</v>
      </c>
      <c r="F813" s="35">
        <v>1700</v>
      </c>
      <c r="G813" s="35">
        <v>374000</v>
      </c>
      <c r="H813" s="35">
        <v>1410</v>
      </c>
      <c r="I813" s="35">
        <v>253800</v>
      </c>
      <c r="J813" s="35">
        <f t="shared" si="183"/>
        <v>817</v>
      </c>
      <c r="K813" s="35">
        <f t="shared" si="183"/>
        <v>72700</v>
      </c>
      <c r="L813" s="35">
        <v>417</v>
      </c>
      <c r="M813" s="35">
        <v>37200</v>
      </c>
      <c r="N813" s="35">
        <v>400</v>
      </c>
      <c r="O813" s="35">
        <v>35500</v>
      </c>
    </row>
    <row r="814" spans="1:15" s="34" customFormat="1" ht="12.75" outlineLevel="2">
      <c r="A814" s="36" t="s">
        <v>166</v>
      </c>
      <c r="B814" s="36" t="s">
        <v>41</v>
      </c>
      <c r="C814" s="36" t="s">
        <v>33</v>
      </c>
      <c r="D814" s="37">
        <f t="shared" si="181"/>
        <v>2908</v>
      </c>
      <c r="E814" s="37">
        <f t="shared" si="182"/>
        <v>874920</v>
      </c>
      <c r="F814" s="37">
        <v>1500</v>
      </c>
      <c r="G814" s="37">
        <v>452520</v>
      </c>
      <c r="H814" s="37">
        <v>1408</v>
      </c>
      <c r="I814" s="37">
        <v>422400</v>
      </c>
      <c r="J814" s="37">
        <f t="shared" si="183"/>
        <v>815</v>
      </c>
      <c r="K814" s="37">
        <f t="shared" si="183"/>
        <v>72500</v>
      </c>
      <c r="L814" s="37">
        <v>400</v>
      </c>
      <c r="M814" s="37">
        <v>35520</v>
      </c>
      <c r="N814" s="37">
        <v>415</v>
      </c>
      <c r="O814" s="37">
        <v>36980</v>
      </c>
    </row>
    <row r="815" spans="1:15" s="34" customFormat="1" ht="12.75" outlineLevel="2">
      <c r="A815" s="34" t="s">
        <v>166</v>
      </c>
      <c r="B815" s="34" t="s">
        <v>42</v>
      </c>
      <c r="C815" s="34" t="s">
        <v>33</v>
      </c>
      <c r="D815" s="35">
        <f t="shared" si="181"/>
        <v>2808</v>
      </c>
      <c r="E815" s="35">
        <f t="shared" si="182"/>
        <v>1008300</v>
      </c>
      <c r="F815" s="35">
        <v>1400</v>
      </c>
      <c r="G815" s="35">
        <v>498100</v>
      </c>
      <c r="H815" s="35">
        <v>1408</v>
      </c>
      <c r="I815" s="35">
        <v>510200</v>
      </c>
      <c r="J815" s="35">
        <f t="shared" si="183"/>
        <v>736</v>
      </c>
      <c r="K815" s="35">
        <f t="shared" si="183"/>
        <v>63300</v>
      </c>
      <c r="L815" s="35">
        <v>400</v>
      </c>
      <c r="M815" s="35">
        <v>35100</v>
      </c>
      <c r="N815" s="35">
        <v>336</v>
      </c>
      <c r="O815" s="35">
        <v>28200</v>
      </c>
    </row>
    <row r="816" spans="1:15" s="34" customFormat="1" ht="12.75" outlineLevel="2">
      <c r="A816" s="36" t="s">
        <v>166</v>
      </c>
      <c r="B816" s="36" t="s">
        <v>43</v>
      </c>
      <c r="C816" s="36" t="s">
        <v>33</v>
      </c>
      <c r="D816" s="37">
        <v>3244</v>
      </c>
      <c r="E816" s="37">
        <v>1212600</v>
      </c>
      <c r="F816" s="37">
        <v>1544</v>
      </c>
      <c r="G816" s="37">
        <v>617600</v>
      </c>
      <c r="H816" s="37">
        <v>1700</v>
      </c>
      <c r="I816" s="37">
        <v>595000</v>
      </c>
      <c r="J816" s="37">
        <v>670</v>
      </c>
      <c r="K816" s="37">
        <v>88000</v>
      </c>
      <c r="L816" s="37">
        <v>330</v>
      </c>
      <c r="M816" s="37">
        <v>41250</v>
      </c>
      <c r="N816" s="37">
        <v>340</v>
      </c>
      <c r="O816" s="37">
        <v>46750</v>
      </c>
    </row>
    <row r="817" spans="1:15" s="34" customFormat="1" ht="12.75" outlineLevel="2">
      <c r="A817" s="34" t="s">
        <v>166</v>
      </c>
      <c r="B817" s="34" t="s">
        <v>44</v>
      </c>
      <c r="C817" s="34" t="s">
        <v>33</v>
      </c>
      <c r="D817" s="35">
        <v>3739</v>
      </c>
      <c r="E817" s="35">
        <v>785190</v>
      </c>
      <c r="F817" s="35">
        <v>1630</v>
      </c>
      <c r="G817" s="35">
        <v>342300</v>
      </c>
      <c r="H817" s="35">
        <v>2109</v>
      </c>
      <c r="I817" s="35">
        <v>442890</v>
      </c>
      <c r="J817" s="35">
        <v>1025</v>
      </c>
      <c r="K817" s="35">
        <v>51250</v>
      </c>
      <c r="L817" s="35">
        <v>810</v>
      </c>
      <c r="M817" s="35">
        <v>40500</v>
      </c>
      <c r="N817" s="35">
        <v>215</v>
      </c>
      <c r="O817" s="35">
        <v>10750</v>
      </c>
    </row>
    <row r="818" spans="1:15" s="34" customFormat="1" ht="12.75" outlineLevel="1">
      <c r="A818" s="40" t="s">
        <v>167</v>
      </c>
      <c r="D818" s="35">
        <f>SUBTOTAL(9,D806:D817)</f>
        <v>38748</v>
      </c>
      <c r="E818" s="35">
        <f>SUBTOTAL(9,E806:E817)</f>
        <v>12076034</v>
      </c>
      <c r="F818" s="35">
        <f>SUBTOTAL(9,F806:F817)</f>
        <v>20943</v>
      </c>
      <c r="G818" s="35">
        <f>SUBTOTAL(9,G806:G817)</f>
        <v>6847071</v>
      </c>
      <c r="H818" s="35">
        <f>SUBTOTAL(9,H806:H817)</f>
        <v>17805</v>
      </c>
      <c r="I818" s="35">
        <f>SUBTOTAL(9,I806:I817)</f>
        <v>5228963</v>
      </c>
      <c r="J818" s="35">
        <f>SUBTOTAL(9,J806:J817)</f>
        <v>9076</v>
      </c>
      <c r="K818" s="35">
        <f>SUBTOTAL(9,K806:K817)</f>
        <v>821195</v>
      </c>
      <c r="L818" s="35">
        <f>SUBTOTAL(9,L806:L817)</f>
        <v>5424</v>
      </c>
      <c r="M818" s="35">
        <f>SUBTOTAL(9,M806:M817)</f>
        <v>461382</v>
      </c>
      <c r="N818" s="35">
        <f>SUBTOTAL(9,N806:N817)</f>
        <v>3652</v>
      </c>
      <c r="O818" s="35">
        <f>SUBTOTAL(9,O806:O817)</f>
        <v>359813</v>
      </c>
    </row>
    <row r="819" spans="1:15" s="34" customFormat="1" ht="12.75">
      <c r="A819" t="s">
        <v>168</v>
      </c>
      <c r="B819" t="s">
        <v>32</v>
      </c>
      <c r="C819" s="44"/>
      <c r="D819" s="35">
        <f>+'[1]Hoja2'!D73</f>
        <v>199450</v>
      </c>
      <c r="E819" s="35">
        <f>+'[1]Hoja2'!E73</f>
        <v>83359858</v>
      </c>
      <c r="F819" s="35">
        <f>+'[1]Hoja2'!F73</f>
        <v>136787</v>
      </c>
      <c r="G819" s="35">
        <f>+'[1]Hoja2'!G73</f>
        <v>60065371</v>
      </c>
      <c r="H819" s="35">
        <f>+'[1]Hoja2'!H73</f>
        <v>62663</v>
      </c>
      <c r="I819" s="35">
        <f>+'[1]Hoja2'!I73</f>
        <v>23294487</v>
      </c>
      <c r="J819" s="35">
        <f>+'[1]Hoja2'!J73</f>
        <v>108761</v>
      </c>
      <c r="K819" s="35">
        <f>+'[1]Hoja2'!K73</f>
        <v>10472164</v>
      </c>
      <c r="L819" s="35">
        <f>+'[1]Hoja2'!L73</f>
        <v>68089</v>
      </c>
      <c r="M819" s="35">
        <f>+'[1]Hoja2'!M73</f>
        <v>6608917</v>
      </c>
      <c r="N819" s="35">
        <f>+'[1]Hoja2'!N73</f>
        <v>40672</v>
      </c>
      <c r="O819" s="35">
        <f>+'[1]Hoja2'!O73</f>
        <v>3863247</v>
      </c>
    </row>
    <row r="820" spans="1:15" s="34" customFormat="1" ht="12.75">
      <c r="A820" s="45" t="s">
        <v>168</v>
      </c>
      <c r="B820" s="45" t="s">
        <v>34</v>
      </c>
      <c r="C820" s="36"/>
      <c r="D820" s="37">
        <f>+'[1]Hoja2'!D136</f>
        <v>182465</v>
      </c>
      <c r="E820" s="37">
        <f>+'[1]Hoja2'!E136</f>
        <v>75605504</v>
      </c>
      <c r="F820" s="37">
        <f>+'[1]Hoja2'!F136</f>
        <v>123367</v>
      </c>
      <c r="G820" s="37">
        <f>+'[1]Hoja2'!G136</f>
        <v>53847788</v>
      </c>
      <c r="H820" s="37">
        <f>+'[1]Hoja2'!H136</f>
        <v>59098</v>
      </c>
      <c r="I820" s="37">
        <f>+'[1]Hoja2'!I136</f>
        <v>21757716</v>
      </c>
      <c r="J820" s="37">
        <f>+'[1]Hoja2'!J136</f>
        <v>109804</v>
      </c>
      <c r="K820" s="37">
        <f>+'[1]Hoja2'!K136</f>
        <v>10610223</v>
      </c>
      <c r="L820" s="37">
        <f>+'[1]Hoja2'!L136</f>
        <v>70460</v>
      </c>
      <c r="M820" s="37">
        <f>+'[1]Hoja2'!M136</f>
        <v>6844680</v>
      </c>
      <c r="N820" s="37">
        <f>+'[1]Hoja2'!N136</f>
        <v>39344</v>
      </c>
      <c r="O820" s="37">
        <f>+'[1]Hoja2'!O136</f>
        <v>3765543</v>
      </c>
    </row>
    <row r="821" spans="1:15" s="34" customFormat="1" ht="12.75">
      <c r="A821" t="s">
        <v>168</v>
      </c>
      <c r="B821" t="s">
        <v>35</v>
      </c>
      <c r="D821" s="35">
        <f>+'[1]Hoja2'!D199</f>
        <v>167608</v>
      </c>
      <c r="E821" s="35">
        <f>+'[1]Hoja2'!E199</f>
        <v>69469836</v>
      </c>
      <c r="F821" s="35">
        <f>+'[1]Hoja2'!F199</f>
        <v>112340</v>
      </c>
      <c r="G821" s="35">
        <f>+'[1]Hoja2'!G199</f>
        <v>49312448</v>
      </c>
      <c r="H821" s="35">
        <f>+'[1]Hoja2'!H199</f>
        <v>55268</v>
      </c>
      <c r="I821" s="35">
        <f>+'[1]Hoja2'!I199</f>
        <v>20157388</v>
      </c>
      <c r="J821" s="35">
        <f>+'[1]Hoja2'!J199</f>
        <v>107958</v>
      </c>
      <c r="K821" s="35">
        <f>+'[1]Hoja2'!K199</f>
        <v>10333526</v>
      </c>
      <c r="L821" s="35">
        <f>+'[1]Hoja2'!L199</f>
        <v>67333</v>
      </c>
      <c r="M821" s="35">
        <f>+'[1]Hoja2'!M199</f>
        <v>6495865</v>
      </c>
      <c r="N821" s="35">
        <f>+'[1]Hoja2'!N199</f>
        <v>40625</v>
      </c>
      <c r="O821" s="35">
        <f>+'[1]Hoja2'!O199</f>
        <v>3837661</v>
      </c>
    </row>
    <row r="822" spans="1:15" s="34" customFormat="1" ht="12.75">
      <c r="A822" s="45" t="s">
        <v>168</v>
      </c>
      <c r="B822" s="45" t="s">
        <v>36</v>
      </c>
      <c r="C822" s="36"/>
      <c r="D822" s="37">
        <f>+'[1]Hoja2'!D262</f>
        <v>186079</v>
      </c>
      <c r="E822" s="37">
        <f>+'[1]Hoja2'!E262</f>
        <v>77770806</v>
      </c>
      <c r="F822" s="37">
        <f>+'[1]Hoja2'!F262</f>
        <v>126728</v>
      </c>
      <c r="G822" s="37">
        <f>+'[1]Hoja2'!G262</f>
        <v>55408937</v>
      </c>
      <c r="H822" s="37">
        <f>+'[1]Hoja2'!H262</f>
        <v>59351</v>
      </c>
      <c r="I822" s="37">
        <f>+'[1]Hoja2'!I262</f>
        <v>22361869</v>
      </c>
      <c r="J822" s="37">
        <f>+'[1]Hoja2'!J262</f>
        <v>123748</v>
      </c>
      <c r="K822" s="37">
        <f>+'[1]Hoja2'!K262</f>
        <v>11956860</v>
      </c>
      <c r="L822" s="37">
        <f>+'[1]Hoja2'!L262</f>
        <v>78120</v>
      </c>
      <c r="M822" s="37">
        <f>+'[1]Hoja2'!M262</f>
        <v>7639319</v>
      </c>
      <c r="N822" s="37">
        <f>+'[1]Hoja2'!N262</f>
        <v>45628</v>
      </c>
      <c r="O822" s="37">
        <f>+'[1]Hoja2'!O262</f>
        <v>4317541</v>
      </c>
    </row>
    <row r="823" spans="1:15" s="34" customFormat="1" ht="12.75">
      <c r="A823" t="s">
        <v>168</v>
      </c>
      <c r="B823" t="s">
        <v>37</v>
      </c>
      <c r="D823" s="35">
        <f>+'[1]Hoja2'!D325</f>
        <v>199158</v>
      </c>
      <c r="E823" s="35">
        <f>+'[1]Hoja2'!E325</f>
        <v>82091536</v>
      </c>
      <c r="F823" s="35">
        <f>+'[1]Hoja2'!F325</f>
        <v>133641</v>
      </c>
      <c r="G823" s="35">
        <f>+'[1]Hoja2'!G325</f>
        <v>58481257</v>
      </c>
      <c r="H823" s="35">
        <f>+'[1]Hoja2'!H325</f>
        <v>65517</v>
      </c>
      <c r="I823" s="35">
        <f>+'[1]Hoja2'!I325</f>
        <v>23610279</v>
      </c>
      <c r="J823" s="35">
        <f>+'[1]Hoja2'!J325</f>
        <v>124030</v>
      </c>
      <c r="K823" s="35">
        <f>+'[1]Hoja2'!K325</f>
        <v>11935290</v>
      </c>
      <c r="L823" s="35">
        <f>+'[1]Hoja2'!L325</f>
        <v>78449</v>
      </c>
      <c r="M823" s="35">
        <f>+'[1]Hoja2'!M325</f>
        <v>7603451</v>
      </c>
      <c r="N823" s="35">
        <f>+'[1]Hoja2'!N325</f>
        <v>45581</v>
      </c>
      <c r="O823" s="35">
        <f>+'[1]Hoja2'!O325</f>
        <v>4331839</v>
      </c>
    </row>
    <row r="824" spans="1:15" s="34" customFormat="1" ht="12.75">
      <c r="A824" s="45" t="s">
        <v>168</v>
      </c>
      <c r="B824" s="45" t="s">
        <v>38</v>
      </c>
      <c r="C824" s="36"/>
      <c r="D824" s="37">
        <f>+'[1]Hoja2'!D388</f>
        <v>185777</v>
      </c>
      <c r="E824" s="37">
        <f>+'[1]Hoja2'!E388</f>
        <v>77096402</v>
      </c>
      <c r="F824" s="37">
        <f>+'[1]Hoja2'!F388</f>
        <v>125162</v>
      </c>
      <c r="G824" s="37">
        <f>+'[1]Hoja2'!G388</f>
        <v>54783518</v>
      </c>
      <c r="H824" s="37">
        <f>+'[1]Hoja2'!H388</f>
        <v>60615</v>
      </c>
      <c r="I824" s="37">
        <f>+'[1]Hoja2'!I388</f>
        <v>22312884</v>
      </c>
      <c r="J824" s="37">
        <f>+'[1]Hoja2'!J388</f>
        <v>111615</v>
      </c>
      <c r="K824" s="37">
        <f>+'[1]Hoja2'!K388</f>
        <v>10809478</v>
      </c>
      <c r="L824" s="37">
        <f>+'[1]Hoja2'!L388</f>
        <v>74195</v>
      </c>
      <c r="M824" s="37">
        <f>+'[1]Hoja2'!M388</f>
        <v>7254857</v>
      </c>
      <c r="N824" s="37">
        <f>+'[1]Hoja2'!N388</f>
        <v>37420</v>
      </c>
      <c r="O824" s="37">
        <f>+'[1]Hoja2'!O388</f>
        <v>3554621</v>
      </c>
    </row>
    <row r="825" spans="1:15" s="34" customFormat="1" ht="12.75">
      <c r="A825" t="s">
        <v>168</v>
      </c>
      <c r="B825" t="s">
        <v>39</v>
      </c>
      <c r="D825" s="35">
        <f>+'[1]Hoja2'!D451</f>
        <v>205157</v>
      </c>
      <c r="E825" s="35">
        <f>+'[1]Hoja2'!E451</f>
        <v>85177893</v>
      </c>
      <c r="F825" s="35">
        <f>+'[1]Hoja2'!F451</f>
        <v>137464</v>
      </c>
      <c r="G825" s="35">
        <f>+'[1]Hoja2'!G451</f>
        <v>60272296</v>
      </c>
      <c r="H825" s="35">
        <f>+'[1]Hoja2'!H451</f>
        <v>67693</v>
      </c>
      <c r="I825" s="35">
        <f>+'[1]Hoja2'!I451</f>
        <v>24905597</v>
      </c>
      <c r="J825" s="35">
        <f>+'[1]Hoja2'!J451</f>
        <v>122263</v>
      </c>
      <c r="K825" s="35">
        <f>+'[1]Hoja2'!K451</f>
        <v>11830173</v>
      </c>
      <c r="L825" s="35">
        <f>+'[1]Hoja2'!L451</f>
        <v>76549</v>
      </c>
      <c r="M825" s="35">
        <f>+'[1]Hoja2'!M451</f>
        <v>7468695</v>
      </c>
      <c r="N825" s="35">
        <f>+'[1]Hoja2'!N451</f>
        <v>45714</v>
      </c>
      <c r="O825" s="35">
        <f>+'[1]Hoja2'!O451</f>
        <v>4361478</v>
      </c>
    </row>
    <row r="826" spans="1:15" s="34" customFormat="1" ht="12.75">
      <c r="A826" s="45" t="s">
        <v>168</v>
      </c>
      <c r="B826" s="45" t="s">
        <v>40</v>
      </c>
      <c r="C826" s="36"/>
      <c r="D826" s="37">
        <f>+'[1]Hoja2'!D514</f>
        <v>206490</v>
      </c>
      <c r="E826" s="37">
        <f>+'[1]Hoja2'!E514</f>
        <v>85827773</v>
      </c>
      <c r="F826" s="37">
        <f>+'[1]Hoja2'!F514</f>
        <v>137669</v>
      </c>
      <c r="G826" s="37">
        <f>+'[1]Hoja2'!G514</f>
        <v>60626393</v>
      </c>
      <c r="H826" s="37">
        <f>+'[1]Hoja2'!H514</f>
        <v>68821</v>
      </c>
      <c r="I826" s="37">
        <f>+'[1]Hoja2'!I514</f>
        <v>25201380</v>
      </c>
      <c r="J826" s="37">
        <f>+'[1]Hoja2'!J514</f>
        <v>111891</v>
      </c>
      <c r="K826" s="37">
        <f>+'[1]Hoja2'!K514</f>
        <v>10886001</v>
      </c>
      <c r="L826" s="37">
        <f>+'[1]Hoja2'!L514</f>
        <v>68146</v>
      </c>
      <c r="M826" s="37">
        <f>+'[1]Hoja2'!M514</f>
        <v>6701461</v>
      </c>
      <c r="N826" s="37">
        <f>+'[1]Hoja2'!N514</f>
        <v>43745</v>
      </c>
      <c r="O826" s="37">
        <f>+'[1]Hoja2'!O514</f>
        <v>4184540</v>
      </c>
    </row>
    <row r="827" spans="1:15" s="34" customFormat="1" ht="12.75">
      <c r="A827" t="s">
        <v>168</v>
      </c>
      <c r="B827" t="s">
        <v>41</v>
      </c>
      <c r="D827" s="35">
        <f>+'[1]Hoja2'!D577</f>
        <v>208434</v>
      </c>
      <c r="E827" s="35">
        <f>+'[1]Hoja2'!E577</f>
        <v>85753373</v>
      </c>
      <c r="F827" s="35">
        <f>+'[1]Hoja2'!F577</f>
        <v>139182</v>
      </c>
      <c r="G827" s="35">
        <f>+'[1]Hoja2'!G577</f>
        <v>61076556</v>
      </c>
      <c r="H827" s="35">
        <f>+'[1]Hoja2'!H577</f>
        <v>69252</v>
      </c>
      <c r="I827" s="35">
        <f>+'[1]Hoja2'!I577</f>
        <v>24676817</v>
      </c>
      <c r="J827" s="35">
        <f>+'[1]Hoja2'!J577</f>
        <v>112843</v>
      </c>
      <c r="K827" s="35">
        <f>+'[1]Hoja2'!K577</f>
        <v>11006973</v>
      </c>
      <c r="L827" s="35">
        <f>+'[1]Hoja2'!L577</f>
        <v>69444</v>
      </c>
      <c r="M827" s="35">
        <f>+'[1]Hoja2'!M577</f>
        <v>6831922</v>
      </c>
      <c r="N827" s="35">
        <f>+'[1]Hoja2'!N577</f>
        <v>43399</v>
      </c>
      <c r="O827" s="35">
        <f>+'[1]Hoja2'!O577</f>
        <v>4175051</v>
      </c>
    </row>
    <row r="828" spans="1:15" s="34" customFormat="1" ht="12.75">
      <c r="A828" s="45" t="s">
        <v>168</v>
      </c>
      <c r="B828" s="45" t="s">
        <v>42</v>
      </c>
      <c r="C828" s="36"/>
      <c r="D828" s="37">
        <f>+'[1]Hoja2'!D640</f>
        <v>229765</v>
      </c>
      <c r="E828" s="37">
        <f>+'[1]Hoja2'!E640</f>
        <v>95452699</v>
      </c>
      <c r="F828" s="37">
        <f>+'[1]Hoja2'!F640</f>
        <v>155509</v>
      </c>
      <c r="G828" s="37">
        <f>+'[1]Hoja2'!G640</f>
        <v>68027454</v>
      </c>
      <c r="H828" s="37">
        <f>+'[1]Hoja2'!H640</f>
        <v>74256</v>
      </c>
      <c r="I828" s="37">
        <f>+'[1]Hoja2'!I640</f>
        <v>27425245</v>
      </c>
      <c r="J828" s="37">
        <f>+'[1]Hoja2'!J640</f>
        <v>117020</v>
      </c>
      <c r="K828" s="37">
        <f>+'[1]Hoja2'!K640</f>
        <v>11400310</v>
      </c>
      <c r="L828" s="37">
        <f>+'[1]Hoja2'!L640</f>
        <v>71192</v>
      </c>
      <c r="M828" s="37">
        <f>+'[1]Hoja2'!M640</f>
        <v>6936065</v>
      </c>
      <c r="N828" s="37">
        <f>+'[1]Hoja2'!N640</f>
        <v>45828</v>
      </c>
      <c r="O828" s="37">
        <f>+'[1]Hoja2'!O640</f>
        <v>4464245</v>
      </c>
    </row>
    <row r="829" spans="1:15" s="34" customFormat="1" ht="12.75">
      <c r="A829" s="46" t="s">
        <v>168</v>
      </c>
      <c r="B829" s="47" t="s">
        <v>43</v>
      </c>
      <c r="D829" s="35">
        <f>+'[1]Hoja2'!D702</f>
        <v>217479</v>
      </c>
      <c r="E829" s="35">
        <f>+'[1]Hoja2'!E702</f>
        <v>91805296</v>
      </c>
      <c r="F829" s="35">
        <f>+'[1]Hoja2'!F702</f>
        <v>149335</v>
      </c>
      <c r="G829" s="35">
        <f>+'[1]Hoja2'!G702</f>
        <v>66652323</v>
      </c>
      <c r="H829" s="35">
        <f>+'[1]Hoja2'!H702</f>
        <v>68144</v>
      </c>
      <c r="I829" s="35">
        <f>+'[1]Hoja2'!I702</f>
        <v>25152973</v>
      </c>
      <c r="J829" s="35">
        <f>+'[1]Hoja2'!J702</f>
        <v>102097</v>
      </c>
      <c r="K829" s="35">
        <f>+'[1]Hoja2'!K702</f>
        <v>9986386</v>
      </c>
      <c r="L829" s="35">
        <f>+'[1]Hoja2'!L702</f>
        <v>65371</v>
      </c>
      <c r="M829" s="35">
        <f>+'[1]Hoja2'!M702</f>
        <v>6410079</v>
      </c>
      <c r="N829" s="35">
        <f>+'[1]Hoja2'!N702</f>
        <v>36726</v>
      </c>
      <c r="O829" s="35">
        <f>+'[1]Hoja2'!O702</f>
        <v>3576307</v>
      </c>
    </row>
    <row r="830" spans="1:15" s="49" customFormat="1" ht="12.75">
      <c r="A830" s="36" t="s">
        <v>168</v>
      </c>
      <c r="B830" s="36" t="s">
        <v>44</v>
      </c>
      <c r="C830" s="36"/>
      <c r="D830" s="48">
        <f>+'[1]Hoja2'!D765</f>
        <v>221796</v>
      </c>
      <c r="E830" s="48">
        <f>+'[1]Hoja2'!E765</f>
        <v>92190449</v>
      </c>
      <c r="F830" s="48">
        <f>+'[1]Hoja2'!F765</f>
        <v>147638</v>
      </c>
      <c r="G830" s="48">
        <f>+'[1]Hoja2'!G765</f>
        <v>65184411</v>
      </c>
      <c r="H830" s="48">
        <f>+'[1]Hoja2'!H765</f>
        <v>74158</v>
      </c>
      <c r="I830" s="48">
        <f>+'[1]Hoja2'!I765</f>
        <v>27006038</v>
      </c>
      <c r="J830" s="48">
        <f>+'[1]Hoja2'!J765</f>
        <v>144886</v>
      </c>
      <c r="K830" s="48">
        <f>+'[1]Hoja2'!K765</f>
        <v>14028993</v>
      </c>
      <c r="L830" s="48">
        <f>+'[1]Hoja2'!L765</f>
        <v>91708</v>
      </c>
      <c r="M830" s="48">
        <f>+'[1]Hoja2'!M765</f>
        <v>8902698</v>
      </c>
      <c r="N830" s="48">
        <f>+'[1]Hoja2'!N765</f>
        <v>53178</v>
      </c>
      <c r="O830" s="48">
        <f>+'[1]Hoja2'!O765</f>
        <v>5126295</v>
      </c>
    </row>
    <row r="831" spans="1:15" s="34" customFormat="1" ht="12.75">
      <c r="A831" s="50" t="s">
        <v>169</v>
      </c>
      <c r="B831" s="51"/>
      <c r="C831" s="52"/>
      <c r="D831" s="53">
        <f>SUM(D819:D830)</f>
        <v>2409658</v>
      </c>
      <c r="E831" s="53">
        <f aca="true" t="shared" si="184" ref="E831:O831">SUM(E819:E830)</f>
        <v>1001601425</v>
      </c>
      <c r="F831" s="53">
        <f t="shared" si="184"/>
        <v>1624822</v>
      </c>
      <c r="G831" s="53">
        <f t="shared" si="184"/>
        <v>713738752</v>
      </c>
      <c r="H831" s="53">
        <f t="shared" si="184"/>
        <v>784836</v>
      </c>
      <c r="I831" s="53">
        <f t="shared" si="184"/>
        <v>287862673</v>
      </c>
      <c r="J831" s="53">
        <f t="shared" si="184"/>
        <v>1396916</v>
      </c>
      <c r="K831" s="53">
        <f t="shared" si="184"/>
        <v>135256377</v>
      </c>
      <c r="L831" s="53">
        <f t="shared" si="184"/>
        <v>879056</v>
      </c>
      <c r="M831" s="53">
        <f t="shared" si="184"/>
        <v>85698009</v>
      </c>
      <c r="N831" s="53">
        <f t="shared" si="184"/>
        <v>517860</v>
      </c>
      <c r="O831" s="53">
        <f t="shared" si="184"/>
        <v>49558368</v>
      </c>
    </row>
    <row r="832" spans="1:7" ht="12.75" outlineLevel="2">
      <c r="A832" t="s">
        <v>170</v>
      </c>
      <c r="C832" s="54"/>
      <c r="D832" s="54"/>
      <c r="E832" s="54"/>
      <c r="F832" s="54"/>
      <c r="G832" s="54"/>
    </row>
    <row r="833" spans="1:16" ht="12.75">
      <c r="A833" s="55" t="s">
        <v>171</v>
      </c>
      <c r="D833" s="54"/>
      <c r="E833" s="54"/>
      <c r="F833" s="54"/>
      <c r="G833" s="54"/>
      <c r="H833" s="54"/>
      <c r="I833" s="54"/>
      <c r="J833" s="54"/>
      <c r="K833" s="54"/>
      <c r="L833" s="54"/>
      <c r="M833" s="54"/>
      <c r="N833" s="54"/>
      <c r="O833" s="54"/>
      <c r="P833" s="54"/>
    </row>
    <row r="834" spans="1:15" ht="12.75">
      <c r="A834" s="55" t="s">
        <v>172</v>
      </c>
      <c r="C834" s="54"/>
      <c r="D834" s="54"/>
      <c r="E834" s="54"/>
      <c r="F834" s="54"/>
      <c r="G834" s="54"/>
      <c r="H834" s="54"/>
      <c r="I834" s="54"/>
      <c r="J834" s="54"/>
      <c r="K834" s="54"/>
      <c r="L834" s="54"/>
      <c r="M834" s="54"/>
      <c r="N834" s="54"/>
      <c r="O834" s="54"/>
    </row>
    <row r="835" ht="12.75">
      <c r="N835" s="54"/>
    </row>
    <row r="836" spans="1:7" ht="12.75">
      <c r="A836" s="56" t="s">
        <v>173</v>
      </c>
      <c r="B836" s="55"/>
      <c r="C836" s="55"/>
      <c r="D836" s="55"/>
      <c r="E836" s="55"/>
      <c r="F836" s="55"/>
      <c r="G836" s="55"/>
    </row>
    <row r="837" spans="1:7" ht="12.75">
      <c r="A837" s="57" t="s">
        <v>174</v>
      </c>
      <c r="B837" s="55"/>
      <c r="C837" s="55"/>
      <c r="D837" s="55"/>
      <c r="E837" s="55"/>
      <c r="F837" s="55"/>
      <c r="G837" s="55"/>
    </row>
    <row r="838" spans="1:7" ht="12.75">
      <c r="A838" s="58" t="s">
        <v>175</v>
      </c>
      <c r="B838" s="55"/>
      <c r="C838" s="55"/>
      <c r="D838" s="55"/>
      <c r="E838" s="55"/>
      <c r="F838" s="55"/>
      <c r="G838" s="55"/>
    </row>
    <row r="839" spans="1:7" ht="12.75">
      <c r="A839" s="59" t="s">
        <v>176</v>
      </c>
      <c r="B839" s="59"/>
      <c r="C839" s="59"/>
      <c r="D839" s="59"/>
      <c r="E839" s="59"/>
      <c r="F839" s="59"/>
      <c r="G839" s="59"/>
    </row>
    <row r="840" spans="1:7" ht="14.25">
      <c r="A840" s="60" t="s">
        <v>177</v>
      </c>
      <c r="B840" s="55"/>
      <c r="C840" s="55"/>
      <c r="D840" s="55"/>
      <c r="E840" s="55"/>
      <c r="F840" s="55"/>
      <c r="G840" s="55"/>
    </row>
  </sheetData>
  <mergeCells count="14">
    <mergeCell ref="J10:K10"/>
    <mergeCell ref="L10:M10"/>
    <mergeCell ref="N10:O10"/>
    <mergeCell ref="A839:G839"/>
    <mergeCell ref="A6:O6"/>
    <mergeCell ref="A7:O7"/>
    <mergeCell ref="A9:A11"/>
    <mergeCell ref="B9:B11"/>
    <mergeCell ref="C9:C11"/>
    <mergeCell ref="D9:I9"/>
    <mergeCell ref="J9:O9"/>
    <mergeCell ref="D10:E10"/>
    <mergeCell ref="F10:G10"/>
    <mergeCell ref="H10:I10"/>
  </mergeCells>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DANE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Margarita Orozco </dc:creator>
  <cp:keywords/>
  <dc:description/>
  <cp:lastModifiedBy>Margarita Orozco </cp:lastModifiedBy>
  <dcterms:created xsi:type="dcterms:W3CDTF">2009-02-18T17:42:44Z</dcterms:created>
  <dcterms:modified xsi:type="dcterms:W3CDTF">2009-02-18T17:43:36Z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9226</vt:i4>
  </property>
</Properties>
</file>