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792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<sst xmlns="http://schemas.openxmlformats.org/spreadsheetml/2006/main" count="196" uniqueCount="125">
  <si>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</si>
  <si>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</si>
  <si>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</si>
  <si>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</si>
  <si>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</si>
  <si>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</si>
  <si>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</si>
  <si>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</si>
  <si>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</si>
  <si>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</si>
  <si>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</si>
  <si>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</si>
  <si>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</si>
  <si>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</si>
  <si>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</si>
  <si>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</si>
  <si>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</si>
  <si>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</si>
  <si>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</si>
  <si>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</si>
  <si>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</si>
  <si>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</si>
  <si>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</si>
  <si>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</si>
  <si>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</si>
  <si>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</si>
  <si>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</si>
  <si>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</si>
  <si>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</si>
  <si>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</si>
  <si>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</si>
  <si>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</si>
  <si>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</si>
  <si>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</si>
  <si>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</si>
  <si>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</si>
  <si>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</si>
  <si>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</si>
  <si>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</si>
  <si>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</si>
  <si>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</si>
  <si>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</si>
  <si>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</si>
  <si>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</si>
  <si>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</si>
  <si>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</si>
  <si>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</si>
  <si>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</si>
  <si>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</si>
  <si>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</si>
  <si>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</si>
  <si>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</si>
  <si>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</si>
  <si>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</si>
  <si>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</si>
  <si>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</si>
  <si>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</si>
  <si>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</si>
  <si>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</si>
  <si>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</si>
  <si>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</si>
  <si>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</si>
  <si>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</si>
  <si>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</si>
  <si>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</si>
  <si>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</si>
  <si>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</si>
  <si>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</si>
  <si>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</si>
  <si>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</si>
  <si>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</si>
  <si>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</si>
  <si>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</si>
  <si>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</si>
  <si>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</si>
  <si>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</si>
  <si>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</si>
  <si>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</si>
  <si>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</si>
  <si>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</si>
  <si>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</si>
  <si>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</si>
  <si>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</si>
  <si>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</si>
  <si>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</si>
  <si>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</si>
  <si>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</si>
  <si>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</si>
  <si>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</si>
  <si>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</si>
  <si>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</si>
  <si>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</si>
  <si>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</si>
  <si>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</si>
  <si>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</si>
  <si>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</si>
  <si>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</si>
  <si>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</si>
  <si>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</si>
  <si>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</si>
  <si>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</si>
  <si>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</si>
  <si>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</si>
  <si>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</si>
  <si>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</si>
  <si>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</si>
  <si>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</si>
  <si>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</si>
  <si>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</si>
  <si>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</si>
  <si>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</si>
  <si>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</si>
  <si>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</si>
  <si>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</si>
  <si>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</si>
  <si>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</si>
  <si>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</si>
  <si>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</si>
  <si>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</si>
  <si>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</si>
  <si>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</si>
  <si>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</si>
  <si>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</si>
  <si>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</si>
  <si>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Octubre - Vigencia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</si>
</sst>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8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-0.612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-0.612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2.54868</v>
          </cell>
          <cell r="AK14">
            <v>0</v>
          </cell>
          <cell r="AL14">
            <v>97.44152</v>
          </cell>
          <cell r="AM14">
            <v>0</v>
          </cell>
          <cell r="AN14">
            <v>0.03735</v>
          </cell>
          <cell r="AO14">
            <v>0</v>
          </cell>
          <cell r="AP14">
            <v>376.0848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2.54868</v>
          </cell>
          <cell r="AX14">
            <v>0</v>
          </cell>
          <cell r="AY14">
            <v>97.44152</v>
          </cell>
          <cell r="AZ14">
            <v>0</v>
          </cell>
          <cell r="BA14">
            <v>0.03735</v>
          </cell>
          <cell r="BB14">
            <v>0</v>
          </cell>
          <cell r="BC14">
            <v>376.0848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79450.237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361.44</v>
          </cell>
          <cell r="K24">
            <v>0</v>
          </cell>
          <cell r="L24">
            <v>0</v>
          </cell>
          <cell r="M24">
            <v>-3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47</v>
          </cell>
          <cell r="X24">
            <v>36.144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47</v>
          </cell>
          <cell r="AK24">
            <v>36.144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47</v>
          </cell>
          <cell r="AX24">
            <v>36.144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79450.237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104450.237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104450.237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104450.237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104450.237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9026000.28642</v>
          </cell>
          <cell r="K29">
            <v>1610434.51898</v>
          </cell>
          <cell r="L29">
            <v>742177.50565</v>
          </cell>
          <cell r="M29">
            <v>258727.03639</v>
          </cell>
          <cell r="N29">
            <v>1124124.83297</v>
          </cell>
          <cell r="O29">
            <v>781925.03098</v>
          </cell>
          <cell r="P29">
            <v>3319882.58042</v>
          </cell>
          <cell r="Q29">
            <v>6364300.64203</v>
          </cell>
          <cell r="R29">
            <v>0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1836317.34816</v>
          </cell>
          <cell r="X29">
            <v>8469952.524699999</v>
          </cell>
          <cell r="Y29">
            <v>2079630.93147</v>
          </cell>
          <cell r="Z29">
            <v>677251.41433</v>
          </cell>
          <cell r="AA29">
            <v>365561.77275999996</v>
          </cell>
          <cell r="AB29">
            <v>2497781.46808</v>
          </cell>
          <cell r="AC29">
            <v>974392.0961699999</v>
          </cell>
          <cell r="AD29">
            <v>6522913.50653</v>
          </cell>
          <cell r="AE29">
            <v>0</v>
          </cell>
          <cell r="AF29">
            <v>0</v>
          </cell>
          <cell r="AH29">
            <v>0</v>
          </cell>
          <cell r="AI29">
            <v>56325</v>
          </cell>
          <cell r="AJ29">
            <v>316181.48185000004</v>
          </cell>
          <cell r="AK29">
            <v>684844.07388</v>
          </cell>
          <cell r="AL29">
            <v>1320450.3548299999</v>
          </cell>
          <cell r="AM29">
            <v>2225123.911</v>
          </cell>
          <cell r="AN29">
            <v>2543106.30393</v>
          </cell>
          <cell r="AO29">
            <v>2630780.31964</v>
          </cell>
          <cell r="AP29">
            <v>2408645.12776</v>
          </cell>
          <cell r="AQ29">
            <v>2344288.30907</v>
          </cell>
          <cell r="AR29">
            <v>0</v>
          </cell>
          <cell r="AS29">
            <v>0</v>
          </cell>
          <cell r="AU29">
            <v>0</v>
          </cell>
          <cell r="AV29">
            <v>56250</v>
          </cell>
          <cell r="AW29">
            <v>316256.48185000004</v>
          </cell>
          <cell r="AX29">
            <v>680362.07388</v>
          </cell>
          <cell r="AY29">
            <v>1320450.3548299999</v>
          </cell>
          <cell r="AZ29">
            <v>2195559.911</v>
          </cell>
          <cell r="BA29">
            <v>2561806.30393</v>
          </cell>
          <cell r="BB29">
            <v>2641644.31964</v>
          </cell>
          <cell r="BC29">
            <v>2411753.0407600002</v>
          </cell>
          <cell r="BD29">
            <v>2342479.69607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1585295.7791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1129.314</v>
          </cell>
          <cell r="J8">
            <v>1016.505</v>
          </cell>
          <cell r="K8">
            <v>3333.333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1129.314</v>
          </cell>
          <cell r="W8">
            <v>1016.505</v>
          </cell>
          <cell r="X8">
            <v>3333.333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C12" sqref="C12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7" width="12.57421875" style="10" customWidth="1"/>
    <col min="18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0" width="12.57421875" style="10" customWidth="1"/>
    <col min="31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2" width="12.57421875" style="10" hidden="1" customWidth="1"/>
    <col min="43" max="43" width="12.57421875" style="10" customWidth="1"/>
    <col min="44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5" width="12.57421875" style="10" hidden="1" customWidth="1"/>
    <col min="56" max="56" width="12.57421875" style="10" customWidth="1"/>
    <col min="57" max="57" width="12.57421875" style="10" hidden="1" customWidth="1"/>
    <col min="58" max="58" width="12.00390625" style="10" hidden="1" customWidth="1"/>
    <col min="59" max="59" width="18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0" t="s">
        <v>120</v>
      </c>
      <c r="BG1" s="11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2" t="s">
        <v>70</v>
      </c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3"/>
      <c r="BF2" s="114" t="s">
        <v>81</v>
      </c>
      <c r="BG2" s="115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6"/>
      <c r="BG3" s="117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8" t="s">
        <v>61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9"/>
      <c r="BF4" s="120" t="s">
        <v>124</v>
      </c>
      <c r="BG4" s="121"/>
    </row>
    <row r="5" spans="1:59" s="13" customFormat="1" ht="13.5" thickBot="1">
      <c r="A5" s="44" t="s">
        <v>71</v>
      </c>
      <c r="B5" s="45"/>
      <c r="C5" s="46"/>
      <c r="D5" s="122" t="s">
        <v>76</v>
      </c>
      <c r="E5" s="123"/>
      <c r="F5" s="123"/>
      <c r="G5" s="124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7"/>
      <c r="Z5" s="107"/>
      <c r="AA5" s="107"/>
      <c r="AB5" s="107"/>
      <c r="AC5" s="107"/>
      <c r="AD5" s="107"/>
      <c r="AE5" s="10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8" t="s">
        <v>0</v>
      </c>
      <c r="BG5" s="109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79450.237</v>
      </c>
      <c r="F7" s="71">
        <f t="shared" si="0"/>
        <v>79450.237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-3</v>
      </c>
      <c r="N7" s="71">
        <f t="shared" si="0"/>
        <v>0</v>
      </c>
      <c r="O7" s="71">
        <f t="shared" si="0"/>
        <v>0</v>
      </c>
      <c r="P7" s="71">
        <f t="shared" si="0"/>
        <v>-0.612</v>
      </c>
      <c r="Q7" s="71">
        <f t="shared" si="0"/>
        <v>104450.237</v>
      </c>
      <c r="R7" s="71">
        <f t="shared" si="0"/>
        <v>0</v>
      </c>
      <c r="S7" s="71">
        <f t="shared" si="0"/>
        <v>0</v>
      </c>
      <c r="T7" s="71">
        <f t="shared" si="0"/>
        <v>117356.86499999999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-0.612</v>
      </c>
      <c r="AD7" s="71">
        <f t="shared" si="0"/>
        <v>104450.237</v>
      </c>
      <c r="AE7" s="71">
        <f t="shared" si="0"/>
        <v>0</v>
      </c>
      <c r="AF7" s="71">
        <f t="shared" si="0"/>
        <v>0</v>
      </c>
      <c r="AG7" s="71">
        <f t="shared" si="0"/>
        <v>117031.56899999999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49.54868</v>
      </c>
      <c r="AK7" s="71">
        <f t="shared" si="1"/>
        <v>36.144</v>
      </c>
      <c r="AL7" s="71">
        <f t="shared" si="1"/>
        <v>97.44152</v>
      </c>
      <c r="AM7" s="71">
        <f t="shared" si="1"/>
        <v>0</v>
      </c>
      <c r="AN7" s="71">
        <f t="shared" si="1"/>
        <v>0.03735</v>
      </c>
      <c r="AO7" s="71">
        <f t="shared" si="1"/>
        <v>0</v>
      </c>
      <c r="AP7" s="71">
        <f t="shared" si="1"/>
        <v>376.0848</v>
      </c>
      <c r="AQ7" s="71">
        <f t="shared" si="1"/>
        <v>104450.237</v>
      </c>
      <c r="AR7" s="71">
        <f t="shared" si="1"/>
        <v>0</v>
      </c>
      <c r="AS7" s="71">
        <f t="shared" si="1"/>
        <v>0</v>
      </c>
      <c r="AT7" s="71">
        <f t="shared" si="1"/>
        <v>116131.02212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97.44152</v>
      </c>
      <c r="AZ7" s="71">
        <f t="shared" si="1"/>
        <v>0</v>
      </c>
      <c r="BA7" s="71">
        <f t="shared" si="1"/>
        <v>0.03735</v>
      </c>
      <c r="BB7" s="71">
        <f t="shared" si="1"/>
        <v>0</v>
      </c>
      <c r="BC7" s="71">
        <f t="shared" si="1"/>
        <v>376.0848</v>
      </c>
      <c r="BD7" s="71">
        <f t="shared" si="1"/>
        <v>104450.237</v>
      </c>
      <c r="BE7" s="71">
        <f t="shared" si="1"/>
        <v>0</v>
      </c>
      <c r="BF7" s="71">
        <f t="shared" si="1"/>
        <v>0</v>
      </c>
      <c r="BG7" s="71">
        <f t="shared" si="1"/>
        <v>116131.02212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-0.612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2000.1879999999999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-0.612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2000.1879999999999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97.44152</v>
      </c>
      <c r="AM8" s="71">
        <f t="shared" si="2"/>
        <v>0</v>
      </c>
      <c r="AN8" s="71">
        <f t="shared" si="2"/>
        <v>0.03735</v>
      </c>
      <c r="AO8" s="71">
        <f t="shared" si="2"/>
        <v>0</v>
      </c>
      <c r="AP8" s="71">
        <f t="shared" si="2"/>
        <v>376.0848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1099.6411199999998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97.44152</v>
      </c>
      <c r="AZ8" s="71">
        <f t="shared" si="2"/>
        <v>0</v>
      </c>
      <c r="BA8" s="71">
        <f t="shared" si="2"/>
        <v>0.03735</v>
      </c>
      <c r="BB8" s="71">
        <f t="shared" si="2"/>
        <v>0</v>
      </c>
      <c r="BC8" s="71">
        <f t="shared" si="2"/>
        <v>376.0848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1099.6411199999998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-0.612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2000.1879999999999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-0.612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2000.1879999999999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97.44152</v>
      </c>
      <c r="AM9" s="73">
        <f t="shared" si="2"/>
        <v>0</v>
      </c>
      <c r="AN9" s="73">
        <f t="shared" si="2"/>
        <v>0.03735</v>
      </c>
      <c r="AO9" s="73">
        <f t="shared" si="2"/>
        <v>0</v>
      </c>
      <c r="AP9" s="73">
        <f t="shared" si="2"/>
        <v>376.0848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1099.6411199999998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97.44152</v>
      </c>
      <c r="AZ9" s="73">
        <f t="shared" si="2"/>
        <v>0</v>
      </c>
      <c r="BA9" s="73">
        <f t="shared" si="2"/>
        <v>0.03735</v>
      </c>
      <c r="BB9" s="73">
        <f t="shared" si="2"/>
        <v>0</v>
      </c>
      <c r="BC9" s="73">
        <f t="shared" si="2"/>
        <v>376.0848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1099.6411199999998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-0.612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2000.1879999999999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-0.612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2000.1879999999999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97.44152</v>
      </c>
      <c r="AM10" s="65">
        <f t="shared" si="3"/>
        <v>0</v>
      </c>
      <c r="AN10" s="65">
        <f t="shared" si="3"/>
        <v>0.03735</v>
      </c>
      <c r="AO10" s="65">
        <f t="shared" si="3"/>
        <v>0</v>
      </c>
      <c r="AP10" s="65">
        <f t="shared" si="3"/>
        <v>376.0848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1099.6411199999998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97.44152</v>
      </c>
      <c r="AZ10" s="65">
        <f t="shared" si="3"/>
        <v>0</v>
      </c>
      <c r="BA10" s="65">
        <f t="shared" si="3"/>
        <v>0.03735</v>
      </c>
      <c r="BB10" s="65">
        <f t="shared" si="3"/>
        <v>0</v>
      </c>
      <c r="BC10" s="65">
        <f t="shared" si="3"/>
        <v>376.0848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1099.6411199999998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-0.612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2000.1879999999999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-0.612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2000.1879999999999</v>
      </c>
      <c r="AH13" s="98">
        <f t="shared" si="5"/>
        <v>623.52877</v>
      </c>
      <c r="AI13" s="98">
        <f t="shared" si="5"/>
        <v>0</v>
      </c>
      <c r="AJ13" s="98">
        <f t="shared" si="5"/>
        <v>2.54868</v>
      </c>
      <c r="AK13" s="98">
        <f t="shared" si="5"/>
        <v>0</v>
      </c>
      <c r="AL13" s="98">
        <f t="shared" si="5"/>
        <v>97.44152</v>
      </c>
      <c r="AM13" s="98">
        <f t="shared" si="5"/>
        <v>0</v>
      </c>
      <c r="AN13" s="98">
        <f t="shared" si="5"/>
        <v>0.03735</v>
      </c>
      <c r="AO13" s="98">
        <f t="shared" si="5"/>
        <v>0</v>
      </c>
      <c r="AP13" s="98">
        <f t="shared" si="5"/>
        <v>376.0848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1099.6411199999998</v>
      </c>
      <c r="AU13" s="98">
        <f t="shared" si="5"/>
        <v>623.52877</v>
      </c>
      <c r="AV13" s="98">
        <f t="shared" si="5"/>
        <v>0</v>
      </c>
      <c r="AW13" s="98">
        <f t="shared" si="5"/>
        <v>2.54868</v>
      </c>
      <c r="AX13" s="98">
        <f t="shared" si="5"/>
        <v>0</v>
      </c>
      <c r="AY13" s="98">
        <f t="shared" si="5"/>
        <v>97.44152</v>
      </c>
      <c r="AZ13" s="98">
        <f t="shared" si="5"/>
        <v>0</v>
      </c>
      <c r="BA13" s="98">
        <f t="shared" si="5"/>
        <v>0.03735</v>
      </c>
      <c r="BB13" s="98">
        <f t="shared" si="5"/>
        <v>0</v>
      </c>
      <c r="BC13" s="98">
        <f t="shared" si="5"/>
        <v>376.0848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1099.6411199999998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-0.612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2000.1879999999999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-0.612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2000.1879999999999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2.54868</v>
      </c>
      <c r="AK14" s="79">
        <f>+'[2]Informe_Fondane'!AK14</f>
        <v>0</v>
      </c>
      <c r="AL14" s="79">
        <f>+'[2]Informe_Fondane'!AL14</f>
        <v>97.44152</v>
      </c>
      <c r="AM14" s="79">
        <f>+'[2]Informe_Fondane'!AM14</f>
        <v>0</v>
      </c>
      <c r="AN14" s="79">
        <f>+'[2]Informe_Fondane'!AN14</f>
        <v>0.03735</v>
      </c>
      <c r="AO14" s="79">
        <f>+'[2]Informe_Fondane'!AO14</f>
        <v>0</v>
      </c>
      <c r="AP14" s="79">
        <f>+'[2]Informe_Fondane'!AP14</f>
        <v>376.0848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1099.6411199999998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2.54868</v>
      </c>
      <c r="AX14" s="79">
        <f>+'[2]Informe_Fondane'!AX14</f>
        <v>0</v>
      </c>
      <c r="AY14" s="79">
        <f>+'[2]Informe_Fondane'!AY14</f>
        <v>97.44152</v>
      </c>
      <c r="AZ14" s="79">
        <f>+'[2]Informe_Fondane'!AZ14</f>
        <v>0</v>
      </c>
      <c r="BA14" s="79">
        <f>+'[2]Informe_Fondane'!BA14</f>
        <v>0.03735</v>
      </c>
      <c r="BB14" s="79">
        <f>+'[2]Informe_Fondane'!BB14</f>
        <v>0</v>
      </c>
      <c r="BC14" s="79">
        <f>+'[2]Informe_Fondane'!BC14</f>
        <v>376.0848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1099.6411199999998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79450.237</v>
      </c>
      <c r="F20" s="71">
        <f t="shared" si="8"/>
        <v>79450.237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361.44</v>
      </c>
      <c r="K20" s="71">
        <f t="shared" si="8"/>
        <v>0</v>
      </c>
      <c r="L20" s="71">
        <f t="shared" si="8"/>
        <v>0</v>
      </c>
      <c r="M20" s="71">
        <f t="shared" si="8"/>
        <v>-3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104450.237</v>
      </c>
      <c r="R20" s="71">
        <f t="shared" si="8"/>
        <v>0</v>
      </c>
      <c r="S20" s="71">
        <f t="shared" si="8"/>
        <v>0</v>
      </c>
      <c r="T20" s="71">
        <f t="shared" si="8"/>
        <v>115356.677</v>
      </c>
      <c r="U20" s="71">
        <f t="shared" si="8"/>
        <v>10498</v>
      </c>
      <c r="V20" s="71">
        <f t="shared" si="8"/>
        <v>0</v>
      </c>
      <c r="W20" s="71">
        <f t="shared" si="8"/>
        <v>47</v>
      </c>
      <c r="X20" s="71">
        <f t="shared" si="8"/>
        <v>36.144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104450.237</v>
      </c>
      <c r="AE20" s="71">
        <f t="shared" si="8"/>
        <v>0</v>
      </c>
      <c r="AF20" s="71">
        <f t="shared" si="8"/>
        <v>0</v>
      </c>
      <c r="AG20" s="71">
        <f t="shared" si="8"/>
        <v>115031.381</v>
      </c>
      <c r="AH20" s="71">
        <f t="shared" si="8"/>
        <v>10498</v>
      </c>
      <c r="AI20" s="71">
        <f t="shared" si="8"/>
        <v>0</v>
      </c>
      <c r="AJ20" s="71">
        <f t="shared" si="8"/>
        <v>47</v>
      </c>
      <c r="AK20" s="71">
        <f t="shared" si="8"/>
        <v>36.144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104450.237</v>
      </c>
      <c r="AR20" s="71">
        <f t="shared" si="8"/>
        <v>0</v>
      </c>
      <c r="AS20" s="71">
        <f t="shared" si="8"/>
        <v>0</v>
      </c>
      <c r="AT20" s="71">
        <f t="shared" si="8"/>
        <v>115031.381</v>
      </c>
      <c r="AU20" s="71">
        <f t="shared" si="8"/>
        <v>10498</v>
      </c>
      <c r="AV20" s="71">
        <f t="shared" si="8"/>
        <v>0</v>
      </c>
      <c r="AW20" s="71">
        <f t="shared" si="8"/>
        <v>47</v>
      </c>
      <c r="AX20" s="71">
        <f t="shared" si="8"/>
        <v>36.144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104450.237</v>
      </c>
      <c r="BE20" s="71">
        <f t="shared" si="8"/>
        <v>0</v>
      </c>
      <c r="BF20" s="71">
        <f t="shared" si="8"/>
        <v>0</v>
      </c>
      <c r="BG20" s="71">
        <f t="shared" si="8"/>
        <v>115031.381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79450.237</v>
      </c>
      <c r="G21" s="73">
        <f t="shared" si="9"/>
        <v>110549.763</v>
      </c>
      <c r="H21" s="73">
        <f t="shared" si="9"/>
        <v>10498</v>
      </c>
      <c r="I21" s="73">
        <f t="shared" si="9"/>
        <v>50</v>
      </c>
      <c r="J21" s="73">
        <f t="shared" si="9"/>
        <v>361.44</v>
      </c>
      <c r="K21" s="73">
        <f t="shared" si="9"/>
        <v>0</v>
      </c>
      <c r="L21" s="73">
        <f t="shared" si="9"/>
        <v>0</v>
      </c>
      <c r="M21" s="73">
        <f t="shared" si="9"/>
        <v>-3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10906.44</v>
      </c>
      <c r="U21" s="73">
        <f t="shared" si="9"/>
        <v>10498</v>
      </c>
      <c r="V21" s="73">
        <f t="shared" si="9"/>
        <v>0</v>
      </c>
      <c r="W21" s="73">
        <f t="shared" si="9"/>
        <v>47</v>
      </c>
      <c r="X21" s="73">
        <f t="shared" si="9"/>
        <v>36.144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10581.144</v>
      </c>
      <c r="AH21" s="73">
        <f t="shared" si="9"/>
        <v>10498</v>
      </c>
      <c r="AI21" s="73">
        <f t="shared" si="9"/>
        <v>0</v>
      </c>
      <c r="AJ21" s="73">
        <f t="shared" si="9"/>
        <v>47</v>
      </c>
      <c r="AK21" s="73">
        <f t="shared" si="9"/>
        <v>36.144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10581.144</v>
      </c>
      <c r="AU21" s="73">
        <f t="shared" si="9"/>
        <v>10498</v>
      </c>
      <c r="AV21" s="73">
        <f t="shared" si="9"/>
        <v>0</v>
      </c>
      <c r="AW21" s="73">
        <f t="shared" si="9"/>
        <v>47</v>
      </c>
      <c r="AX21" s="73">
        <f t="shared" si="9"/>
        <v>36.144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10581.144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79450.237</v>
      </c>
      <c r="G22" s="65">
        <f t="shared" si="10"/>
        <v>110549.763</v>
      </c>
      <c r="H22" s="65">
        <f t="shared" si="10"/>
        <v>10498</v>
      </c>
      <c r="I22" s="65">
        <f t="shared" si="10"/>
        <v>50</v>
      </c>
      <c r="J22" s="65">
        <f t="shared" si="10"/>
        <v>361.44</v>
      </c>
      <c r="K22" s="65">
        <f t="shared" si="10"/>
        <v>0</v>
      </c>
      <c r="L22" s="65">
        <f t="shared" si="10"/>
        <v>0</v>
      </c>
      <c r="M22" s="65">
        <f t="shared" si="10"/>
        <v>-3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10906.44</v>
      </c>
      <c r="U22" s="65">
        <f t="shared" si="10"/>
        <v>10498</v>
      </c>
      <c r="V22" s="65">
        <f t="shared" si="10"/>
        <v>0</v>
      </c>
      <c r="W22" s="65">
        <f t="shared" si="10"/>
        <v>47</v>
      </c>
      <c r="X22" s="65">
        <f t="shared" si="10"/>
        <v>36.144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10581.144</v>
      </c>
      <c r="AH22" s="65">
        <f t="shared" si="10"/>
        <v>10498</v>
      </c>
      <c r="AI22" s="65">
        <f t="shared" si="10"/>
        <v>0</v>
      </c>
      <c r="AJ22" s="65">
        <f t="shared" si="10"/>
        <v>47</v>
      </c>
      <c r="AK22" s="65">
        <f t="shared" si="10"/>
        <v>36.144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10581.144</v>
      </c>
      <c r="AU22" s="65">
        <f t="shared" si="10"/>
        <v>10498</v>
      </c>
      <c r="AV22" s="65">
        <f t="shared" si="10"/>
        <v>0</v>
      </c>
      <c r="AW22" s="65">
        <f t="shared" si="10"/>
        <v>47</v>
      </c>
      <c r="AX22" s="65">
        <f t="shared" si="10"/>
        <v>36.144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10581.144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79450.237</v>
      </c>
      <c r="G23" s="79">
        <f>+D23+E23-F23</f>
        <v>99549.763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361.44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-3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10906.44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47</v>
      </c>
      <c r="X24" s="79">
        <f>+'[2]Informe_Fondane'!X24</f>
        <v>36.144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10581.144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47</v>
      </c>
      <c r="AK24" s="79">
        <f>+'[2]Informe_Fondane'!AK24</f>
        <v>36.144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10581.144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47</v>
      </c>
      <c r="AX24" s="79">
        <f>+'[2]Informe_Fondane'!AX24</f>
        <v>36.144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10581.144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79450.237</v>
      </c>
      <c r="F26" s="73">
        <f t="shared" si="11"/>
        <v>0</v>
      </c>
      <c r="G26" s="73">
        <f t="shared" si="11"/>
        <v>104450.237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104450.237</v>
      </c>
      <c r="R26" s="73">
        <f t="shared" si="11"/>
        <v>0</v>
      </c>
      <c r="S26" s="73">
        <f t="shared" si="11"/>
        <v>0</v>
      </c>
      <c r="T26" s="73">
        <f t="shared" si="11"/>
        <v>104450.237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104450.237</v>
      </c>
      <c r="AE26" s="73">
        <f t="shared" si="11"/>
        <v>0</v>
      </c>
      <c r="AF26" s="73">
        <f t="shared" si="11"/>
        <v>0</v>
      </c>
      <c r="AG26" s="73">
        <f t="shared" si="11"/>
        <v>104450.237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104450.237</v>
      </c>
      <c r="AR26" s="73">
        <f t="shared" si="11"/>
        <v>0</v>
      </c>
      <c r="AS26" s="73">
        <f t="shared" si="11"/>
        <v>0</v>
      </c>
      <c r="AT26" s="73">
        <f t="shared" si="11"/>
        <v>104450.237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104450.237</v>
      </c>
      <c r="BE26" s="73">
        <f t="shared" si="11"/>
        <v>0</v>
      </c>
      <c r="BF26" s="73">
        <f t="shared" si="11"/>
        <v>0</v>
      </c>
      <c r="BG26" s="73">
        <f t="shared" si="11"/>
        <v>104450.237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79450.237</v>
      </c>
      <c r="F27" s="79">
        <f>+'[2]Informe_Fondane'!F27</f>
        <v>0</v>
      </c>
      <c r="G27" s="79">
        <f>+D27+E27-F27</f>
        <v>104450.237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104450.237</v>
      </c>
      <c r="R27" s="79">
        <f>+'[2]Informe_Fondane'!R27</f>
        <v>0</v>
      </c>
      <c r="S27" s="79">
        <f>+'[2]Informe_Fondane'!S27</f>
        <v>0</v>
      </c>
      <c r="T27" s="79">
        <f>SUM(H27:S27)</f>
        <v>104450.237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104450.237</v>
      </c>
      <c r="AE27" s="79">
        <f>+'[2]Informe_Fondane'!AE27</f>
        <v>0</v>
      </c>
      <c r="AF27" s="79">
        <f>+'[2]Informe_Fondane'!AF27</f>
        <v>0</v>
      </c>
      <c r="AG27" s="79">
        <f>SUM(U27:AF27)</f>
        <v>104450.237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104450.237</v>
      </c>
      <c r="AR27" s="79">
        <f>+'[2]Informe_Fondane'!AR27</f>
        <v>0</v>
      </c>
      <c r="AS27" s="79">
        <f>+'[2]Informe_Fondane'!AS27</f>
        <v>0</v>
      </c>
      <c r="AT27" s="75">
        <f>SUM(AH27:AS27)</f>
        <v>104450.237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104450.237</v>
      </c>
      <c r="BE27" s="79">
        <f>+'[2]Informe_Fondane'!BE27</f>
        <v>0</v>
      </c>
      <c r="BF27" s="79">
        <f>+'[2]Informe_Fondane'!BF27</f>
        <v>0</v>
      </c>
      <c r="BG27" s="79">
        <f>SUM(AU27:BF27)</f>
        <v>104450.237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9026000.28642</v>
      </c>
      <c r="K28" s="71">
        <f t="shared" si="12"/>
        <v>1610434.51898</v>
      </c>
      <c r="L28" s="71">
        <f t="shared" si="12"/>
        <v>742177.50565</v>
      </c>
      <c r="M28" s="71">
        <f t="shared" si="12"/>
        <v>258727.03639</v>
      </c>
      <c r="N28" s="71">
        <f t="shared" si="12"/>
        <v>1124124.83297</v>
      </c>
      <c r="O28" s="71">
        <f t="shared" si="12"/>
        <v>781925.03098</v>
      </c>
      <c r="P28" s="71">
        <f t="shared" si="12"/>
        <v>3319882.58042</v>
      </c>
      <c r="Q28" s="71">
        <f t="shared" si="12"/>
        <v>6364300.64203</v>
      </c>
      <c r="R28" s="71">
        <f t="shared" si="12"/>
        <v>0</v>
      </c>
      <c r="S28" s="71">
        <f t="shared" si="12"/>
        <v>0</v>
      </c>
      <c r="T28" s="71">
        <f t="shared" si="12"/>
        <v>28941753.42295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1836317.34816</v>
      </c>
      <c r="X28" s="71">
        <f t="shared" si="12"/>
        <v>8469952.524699999</v>
      </c>
      <c r="Y28" s="71">
        <f t="shared" si="12"/>
        <v>2079630.93147</v>
      </c>
      <c r="Z28" s="71">
        <f t="shared" si="12"/>
        <v>677251.41433</v>
      </c>
      <c r="AA28" s="71">
        <f t="shared" si="12"/>
        <v>365561.77275999996</v>
      </c>
      <c r="AB28" s="71">
        <f t="shared" si="12"/>
        <v>2497781.46808</v>
      </c>
      <c r="AC28" s="71">
        <f t="shared" si="12"/>
        <v>974392.0961699999</v>
      </c>
      <c r="AD28" s="71">
        <f t="shared" si="12"/>
        <v>6522913.50653</v>
      </c>
      <c r="AE28" s="71">
        <f t="shared" si="12"/>
        <v>0</v>
      </c>
      <c r="AF28" s="71">
        <f t="shared" si="12"/>
        <v>0</v>
      </c>
      <c r="AG28" s="71">
        <f t="shared" si="12"/>
        <v>25632067.657920003</v>
      </c>
      <c r="AH28" s="71">
        <f t="shared" si="12"/>
        <v>0</v>
      </c>
      <c r="AI28" s="71">
        <f t="shared" si="12"/>
        <v>56325</v>
      </c>
      <c r="AJ28" s="71">
        <f t="shared" si="12"/>
        <v>316181.48185000004</v>
      </c>
      <c r="AK28" s="71">
        <f t="shared" si="12"/>
        <v>684844.07388</v>
      </c>
      <c r="AL28" s="71">
        <f t="shared" si="12"/>
        <v>1320450.3548299999</v>
      </c>
      <c r="AM28" s="71">
        <f t="shared" si="12"/>
        <v>2225123.911</v>
      </c>
      <c r="AN28" s="71">
        <f t="shared" si="12"/>
        <v>2543106.30393</v>
      </c>
      <c r="AO28" s="71">
        <f t="shared" si="12"/>
        <v>2630780.31964</v>
      </c>
      <c r="AP28" s="71">
        <f t="shared" si="12"/>
        <v>2408645.12776</v>
      </c>
      <c r="AQ28" s="71">
        <f t="shared" si="12"/>
        <v>2344288.30907</v>
      </c>
      <c r="AR28" s="71">
        <f t="shared" si="12"/>
        <v>0</v>
      </c>
      <c r="AS28" s="71">
        <f t="shared" si="12"/>
        <v>0</v>
      </c>
      <c r="AT28" s="71">
        <f t="shared" si="12"/>
        <v>14529744.881959999</v>
      </c>
      <c r="AU28" s="71">
        <f t="shared" si="12"/>
        <v>0</v>
      </c>
      <c r="AV28" s="71">
        <f t="shared" si="12"/>
        <v>56250</v>
      </c>
      <c r="AW28" s="71">
        <f t="shared" si="12"/>
        <v>316256.48185000004</v>
      </c>
      <c r="AX28" s="71">
        <f t="shared" si="12"/>
        <v>680362.07388</v>
      </c>
      <c r="AY28" s="71">
        <f t="shared" si="12"/>
        <v>1320450.3548299999</v>
      </c>
      <c r="AZ28" s="71">
        <f t="shared" si="12"/>
        <v>2195559.911</v>
      </c>
      <c r="BA28" s="71">
        <f t="shared" si="12"/>
        <v>2561806.30393</v>
      </c>
      <c r="BB28" s="71">
        <f t="shared" si="12"/>
        <v>2641644.31964</v>
      </c>
      <c r="BC28" s="71">
        <f t="shared" si="12"/>
        <v>2411753.0407600002</v>
      </c>
      <c r="BD28" s="71">
        <f t="shared" si="12"/>
        <v>2342479.69607</v>
      </c>
      <c r="BE28" s="71">
        <f t="shared" si="12"/>
        <v>0</v>
      </c>
      <c r="BF28" s="71">
        <f t="shared" si="12"/>
        <v>0</v>
      </c>
      <c r="BG28" s="71">
        <f t="shared" si="12"/>
        <v>14526562.181959998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9026000.28642</v>
      </c>
      <c r="K29" s="79">
        <f>+'[2]Informe_Fondane'!K29</f>
        <v>1610434.51898</v>
      </c>
      <c r="L29" s="79">
        <f>+'[2]Informe_Fondane'!L29</f>
        <v>742177.50565</v>
      </c>
      <c r="M29" s="79">
        <f>+'[2]Informe_Fondane'!M29</f>
        <v>258727.03639</v>
      </c>
      <c r="N29" s="79">
        <f>+'[2]Informe_Fondane'!N29</f>
        <v>1124124.83297</v>
      </c>
      <c r="O29" s="79">
        <f>+'[2]Informe_Fondane'!O29</f>
        <v>781925.03098</v>
      </c>
      <c r="P29" s="79">
        <f>+'[2]Informe_Fondane'!P29</f>
        <v>3319882.58042</v>
      </c>
      <c r="Q29" s="79">
        <f>+'[2]Informe_Fondane'!Q29</f>
        <v>6364300.64203</v>
      </c>
      <c r="R29" s="79">
        <f>+'[2]Informe_Fondane'!R29</f>
        <v>0</v>
      </c>
      <c r="S29" s="79">
        <f>+'[2]Informe_Fondane'!S29</f>
        <v>0</v>
      </c>
      <c r="T29" s="79">
        <f>SUM(H29:S29)</f>
        <v>28941753.42295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1836317.34816</v>
      </c>
      <c r="X29" s="79">
        <f>+'[2]Informe_Fondane'!X29</f>
        <v>8469952.524699999</v>
      </c>
      <c r="Y29" s="79">
        <f>+'[2]Informe_Fondane'!Y29</f>
        <v>2079630.93147</v>
      </c>
      <c r="Z29" s="79">
        <f>+'[2]Informe_Fondane'!Z29</f>
        <v>677251.41433</v>
      </c>
      <c r="AA29" s="79">
        <f>+'[2]Informe_Fondane'!AA29</f>
        <v>365561.77275999996</v>
      </c>
      <c r="AB29" s="79">
        <f>+'[2]Informe_Fondane'!AB29</f>
        <v>2497781.46808</v>
      </c>
      <c r="AC29" s="79">
        <f>+'[2]Informe_Fondane'!AC29</f>
        <v>974392.0961699999</v>
      </c>
      <c r="AD29" s="79">
        <f>+'[2]Informe_Fondane'!AD29</f>
        <v>6522913.50653</v>
      </c>
      <c r="AE29" s="79">
        <f>+'[2]Informe_Fondane'!AE29</f>
        <v>0</v>
      </c>
      <c r="AF29" s="79">
        <f>+'[2]Informe_Fondane'!AF29</f>
        <v>0</v>
      </c>
      <c r="AG29" s="79">
        <f>SUM(U29:AF29)</f>
        <v>25632067.657920003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316181.48185000004</v>
      </c>
      <c r="AK29" s="79">
        <f>+'[2]Informe_Fondane'!AK29</f>
        <v>684844.07388</v>
      </c>
      <c r="AL29" s="79">
        <f>+'[2]Informe_Fondane'!AL29</f>
        <v>1320450.3548299999</v>
      </c>
      <c r="AM29" s="79">
        <f>+'[2]Informe_Fondane'!AM29</f>
        <v>2225123.911</v>
      </c>
      <c r="AN29" s="79">
        <f>+'[2]Informe_Fondane'!AN29</f>
        <v>2543106.30393</v>
      </c>
      <c r="AO29" s="79">
        <f>+'[2]Informe_Fondane'!AO29</f>
        <v>2630780.31964</v>
      </c>
      <c r="AP29" s="79">
        <f>+'[2]Informe_Fondane'!AP29</f>
        <v>2408645.12776</v>
      </c>
      <c r="AQ29" s="79">
        <f>+'[2]Informe_Fondane'!AQ29</f>
        <v>2344288.30907</v>
      </c>
      <c r="AR29" s="79">
        <f>+'[2]Informe_Fondane'!AR29</f>
        <v>0</v>
      </c>
      <c r="AS29" s="79">
        <f>+'[2]Informe_Fondane'!AS29</f>
        <v>0</v>
      </c>
      <c r="AT29" s="75">
        <f>SUM(AH29:AS29)</f>
        <v>14529744.881959999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316256.48185000004</v>
      </c>
      <c r="AX29" s="79">
        <f>+'[2]Informe_Fondane'!AX29</f>
        <v>680362.07388</v>
      </c>
      <c r="AY29" s="79">
        <f>+'[2]Informe_Fondane'!AY29</f>
        <v>1320450.3548299999</v>
      </c>
      <c r="AZ29" s="79">
        <f>+'[2]Informe_Fondane'!AZ29</f>
        <v>2195559.911</v>
      </c>
      <c r="BA29" s="79">
        <f>+'[2]Informe_Fondane'!BA29</f>
        <v>2561806.30393</v>
      </c>
      <c r="BB29" s="79">
        <f>+'[2]Informe_Fondane'!BB29</f>
        <v>2641644.31964</v>
      </c>
      <c r="BC29" s="79">
        <f>+'[2]Informe_Fondane'!BC29</f>
        <v>2411753.0407600002</v>
      </c>
      <c r="BD29" s="79">
        <f>+'[2]Informe_Fondane'!BD29</f>
        <v>2342479.69607</v>
      </c>
      <c r="BE29" s="79">
        <f>+'[2]Informe_Fondane'!BE29</f>
        <v>0</v>
      </c>
      <c r="BF29" s="79">
        <f>+'[2]Informe_Fondane'!BF29</f>
        <v>0</v>
      </c>
      <c r="BG29" s="79">
        <f>SUM(AU29:BF29)</f>
        <v>14526562.181959998</v>
      </c>
    </row>
    <row r="30" spans="1:59" s="13" customFormat="1" ht="12.75">
      <c r="A30" s="106" t="s">
        <v>60</v>
      </c>
      <c r="B30" s="106"/>
      <c r="C30" s="106"/>
      <c r="D30" s="71">
        <f aca="true" t="shared" si="13" ref="D30:AI30">+D7+D28</f>
        <v>45435000</v>
      </c>
      <c r="E30" s="71">
        <f t="shared" si="13"/>
        <v>79450.237</v>
      </c>
      <c r="F30" s="71">
        <f t="shared" si="13"/>
        <v>79450.237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9026361.72642</v>
      </c>
      <c r="K30" s="71">
        <f t="shared" si="13"/>
        <v>1610434.51898</v>
      </c>
      <c r="L30" s="71">
        <f t="shared" si="13"/>
        <v>742177.50565</v>
      </c>
      <c r="M30" s="71">
        <f t="shared" si="13"/>
        <v>258724.03639</v>
      </c>
      <c r="N30" s="71">
        <f t="shared" si="13"/>
        <v>1124124.83297</v>
      </c>
      <c r="O30" s="71">
        <f t="shared" si="13"/>
        <v>781925.03098</v>
      </c>
      <c r="P30" s="71">
        <f t="shared" si="13"/>
        <v>3319881.96842</v>
      </c>
      <c r="Q30" s="71">
        <f t="shared" si="13"/>
        <v>6468750.8790299995</v>
      </c>
      <c r="R30" s="71">
        <f t="shared" si="13"/>
        <v>0</v>
      </c>
      <c r="S30" s="71">
        <f t="shared" si="13"/>
        <v>0</v>
      </c>
      <c r="T30" s="71">
        <f t="shared" si="13"/>
        <v>29059110.287949998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1836364.34816</v>
      </c>
      <c r="X30" s="71">
        <f t="shared" si="13"/>
        <v>8469988.668699998</v>
      </c>
      <c r="Y30" s="71">
        <f t="shared" si="13"/>
        <v>2079630.93147</v>
      </c>
      <c r="Z30" s="71">
        <f t="shared" si="13"/>
        <v>677251.41433</v>
      </c>
      <c r="AA30" s="71">
        <f t="shared" si="13"/>
        <v>365561.77275999996</v>
      </c>
      <c r="AB30" s="71">
        <f t="shared" si="13"/>
        <v>2497781.46808</v>
      </c>
      <c r="AC30" s="71">
        <f t="shared" si="13"/>
        <v>974391.48417</v>
      </c>
      <c r="AD30" s="71">
        <f t="shared" si="13"/>
        <v>6627363.74353</v>
      </c>
      <c r="AE30" s="71">
        <f t="shared" si="13"/>
        <v>0</v>
      </c>
      <c r="AF30" s="71">
        <f t="shared" si="13"/>
        <v>0</v>
      </c>
      <c r="AG30" s="71">
        <f t="shared" si="13"/>
        <v>25749099.22692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316231.03053000005</v>
      </c>
      <c r="AK30" s="71">
        <f t="shared" si="14"/>
        <v>684880.21788</v>
      </c>
      <c r="AL30" s="71">
        <f t="shared" si="14"/>
        <v>1320547.79635</v>
      </c>
      <c r="AM30" s="71">
        <f t="shared" si="14"/>
        <v>2225123.911</v>
      </c>
      <c r="AN30" s="71">
        <f t="shared" si="14"/>
        <v>2543106.34128</v>
      </c>
      <c r="AO30" s="71">
        <f t="shared" si="14"/>
        <v>2630780.31964</v>
      </c>
      <c r="AP30" s="71">
        <f t="shared" si="14"/>
        <v>2409021.21256</v>
      </c>
      <c r="AQ30" s="71">
        <f t="shared" si="14"/>
        <v>2448738.54607</v>
      </c>
      <c r="AR30" s="71">
        <f t="shared" si="14"/>
        <v>0</v>
      </c>
      <c r="AS30" s="71">
        <f t="shared" si="14"/>
        <v>0</v>
      </c>
      <c r="AT30" s="71">
        <f t="shared" si="14"/>
        <v>14645875.90408</v>
      </c>
      <c r="AU30" s="71">
        <f t="shared" si="14"/>
        <v>11121.52877</v>
      </c>
      <c r="AV30" s="71">
        <f t="shared" si="14"/>
        <v>56250</v>
      </c>
      <c r="AW30" s="71">
        <f t="shared" si="14"/>
        <v>316306.03053000005</v>
      </c>
      <c r="AX30" s="71">
        <f t="shared" si="14"/>
        <v>680398.21788</v>
      </c>
      <c r="AY30" s="71">
        <f t="shared" si="14"/>
        <v>1320547.79635</v>
      </c>
      <c r="AZ30" s="71">
        <f t="shared" si="14"/>
        <v>2195559.911</v>
      </c>
      <c r="BA30" s="71">
        <f t="shared" si="14"/>
        <v>2561806.34128</v>
      </c>
      <c r="BB30" s="71">
        <f t="shared" si="14"/>
        <v>2641644.31964</v>
      </c>
      <c r="BC30" s="71">
        <f t="shared" si="14"/>
        <v>2412129.12556</v>
      </c>
      <c r="BD30" s="71">
        <f t="shared" si="14"/>
        <v>2446929.9330700003</v>
      </c>
      <c r="BE30" s="71">
        <f t="shared" si="14"/>
        <v>0</v>
      </c>
      <c r="BF30" s="71">
        <f t="shared" si="14"/>
        <v>0</v>
      </c>
      <c r="BG30" s="71">
        <f t="shared" si="14"/>
        <v>14642693.204079999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R8" sqref="R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hidden="1" customWidth="1"/>
    <col min="13" max="13" width="11.00390625" style="5" hidden="1" customWidth="1"/>
    <col min="14" max="14" width="11.00390625" style="5" customWidth="1"/>
    <col min="15" max="15" width="11.00390625" style="5" hidden="1" customWidth="1"/>
    <col min="16" max="16" width="12.28125" style="5" hidden="1" customWidth="1"/>
    <col min="17" max="17" width="18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0" t="s">
        <v>120</v>
      </c>
      <c r="Q1" s="111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9" t="s">
        <v>74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4" t="s">
        <v>121</v>
      </c>
      <c r="Q2" s="115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6"/>
      <c r="Q3" s="11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0" t="s">
        <v>61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 t="s">
        <v>124</v>
      </c>
      <c r="Q4" s="133"/>
    </row>
    <row r="5" spans="1:17" s="1" customFormat="1" ht="17.25" customHeight="1" thickBot="1">
      <c r="A5" s="44" t="s">
        <v>71</v>
      </c>
      <c r="B5" s="46"/>
      <c r="C5" s="46"/>
      <c r="D5" s="125"/>
      <c r="E5" s="125"/>
      <c r="F5" s="125"/>
      <c r="G5" s="125"/>
      <c r="H5" s="125"/>
      <c r="I5" s="125"/>
      <c r="J5" s="125"/>
      <c r="K5" s="59"/>
      <c r="L5" s="59"/>
      <c r="M5" s="59"/>
      <c r="N5" s="59"/>
      <c r="O5" s="59"/>
      <c r="P5" s="126" t="s">
        <v>0</v>
      </c>
      <c r="Q5" s="127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-0.0003</v>
      </c>
      <c r="G8" s="102">
        <f>+'[4]CxP_FONDANE'!G8</f>
        <v>0.01918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105388.77978000001</v>
      </c>
    </row>
    <row r="9" spans="1:17" s="2" customFormat="1" ht="12.75">
      <c r="A9" s="128" t="s">
        <v>60</v>
      </c>
      <c r="B9" s="128"/>
      <c r="C9" s="128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A8" sqref="AA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3" width="12.140625" style="8" hidden="1" customWidth="1"/>
    <col min="14" max="14" width="12.140625" style="8" customWidth="1"/>
    <col min="15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6" width="12.140625" style="5" hidden="1" customWidth="1"/>
    <col min="27" max="27" width="12.140625" style="5" customWidth="1"/>
    <col min="28" max="29" width="12.140625" style="5" hidden="1" customWidth="1"/>
    <col min="30" max="30" width="19.0039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0" t="s">
        <v>120</v>
      </c>
      <c r="AD1" s="111"/>
    </row>
    <row r="2" spans="1:30" s="1" customFormat="1" ht="20.25" customHeight="1">
      <c r="A2"/>
      <c r="B2" s="32"/>
      <c r="C2" s="33"/>
      <c r="D2" s="129" t="s">
        <v>73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  <c r="AC2" s="114" t="s">
        <v>121</v>
      </c>
      <c r="AD2" s="115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6"/>
      <c r="AD3" s="117"/>
    </row>
    <row r="4" spans="1:30" s="1" customFormat="1" ht="15" customHeight="1">
      <c r="A4" s="42" t="s">
        <v>72</v>
      </c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20" t="s">
        <v>124</v>
      </c>
      <c r="AD4" s="121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5"/>
      <c r="M5" s="125"/>
      <c r="N5" s="125"/>
      <c r="O5" s="125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8" t="s">
        <v>0</v>
      </c>
      <c r="AD5" s="109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1585295.7791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1129.314</v>
      </c>
      <c r="J7" s="89">
        <f t="shared" si="0"/>
        <v>1016.505</v>
      </c>
      <c r="K7" s="89">
        <f t="shared" si="0"/>
        <v>3333.333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1576298.8749300002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1129.314</v>
      </c>
      <c r="W7" s="89">
        <f t="shared" si="0"/>
        <v>1016.505</v>
      </c>
      <c r="X7" s="89">
        <f t="shared" si="0"/>
        <v>3333.333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1576298.8749300002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1585295.7791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204590.77503999998</v>
      </c>
      <c r="H8" s="7">
        <f>+'[3]Inf_FONDANE_Rvas'!H8</f>
        <v>495359.45989</v>
      </c>
      <c r="I8" s="7">
        <f>+'[3]Inf_FONDANE_Rvas'!I8</f>
        <v>1129.314</v>
      </c>
      <c r="J8" s="7">
        <f>+'[3]Inf_FONDANE_Rvas'!J8</f>
        <v>1016.505</v>
      </c>
      <c r="K8" s="7">
        <f>+'[3]Inf_FONDANE_Rvas'!K8</f>
        <v>3333.333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1576298.8749300002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204590.77503999998</v>
      </c>
      <c r="U8" s="7">
        <f>+'[3]Inf_FONDANE_Rvas'!U8</f>
        <v>495359.45989</v>
      </c>
      <c r="V8" s="7">
        <f>+'[3]Inf_FONDANE_Rvas'!V8</f>
        <v>1129.314</v>
      </c>
      <c r="W8" s="7">
        <f>+'[3]Inf_FONDANE_Rvas'!W8</f>
        <v>1016.505</v>
      </c>
      <c r="X8" s="7">
        <f>+'[3]Inf_FONDANE_Rvas'!X8</f>
        <v>3333.333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1576298.8749300002</v>
      </c>
    </row>
    <row r="9" spans="1:31" s="2" customFormat="1" ht="21" customHeight="1">
      <c r="A9" s="128" t="s">
        <v>60</v>
      </c>
      <c r="B9" s="128"/>
      <c r="C9" s="128"/>
      <c r="D9" s="89">
        <f>D8</f>
        <v>1585295.7791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>I8</f>
        <v>1129.314</v>
      </c>
      <c r="J9" s="89">
        <f>J8</f>
        <v>1016.505</v>
      </c>
      <c r="K9" s="89">
        <f t="shared" si="1"/>
        <v>3333.333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1576298.8749300002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1129.314</v>
      </c>
      <c r="W9" s="89">
        <f t="shared" si="1"/>
        <v>1016.505</v>
      </c>
      <c r="X9" s="89">
        <f t="shared" si="1"/>
        <v>3333.333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1576298.8749300002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2017-01-30T20:20:19Z</cp:lastPrinted>
  <dcterms:created xsi:type="dcterms:W3CDTF">2014-02-18T15:31:15Z</dcterms:created>
  <dcterms:modified xsi:type="dcterms:W3CDTF">2021-12-06T12:31:28Z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