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19440" windowHeight="5100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sharedStrings.xml><?xml version="1.0" encoding="utf-8"?>
<sst xmlns="http://schemas.openxmlformats.org/spreadsheetml/2006/main" count="476" uniqueCount="193">
  <si>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</si>
  <si>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</si>
  <si>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</si>
  <si>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</si>
  <si>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</si>
  <si>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</si>
  <si>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</si>
  <si>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</si>
  <si>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</si>
  <si>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</si>
  <si>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</si>
  <si>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</si>
  <si>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</si>
  <si>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</si>
  <si>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</si>
  <si>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</si>
  <si>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</si>
  <si>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</si>
  <si>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</si>
  <si>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</si>
  <si>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</si>
  <si>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</si>
  <si>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</si>
  <si>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</si>
  <si>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</si>
  <si>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</si>
  <si>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</si>
  <si>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</si>
  <si>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</si>
  <si>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</si>
  <si>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</si>
  <si>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</si>
  <si>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</si>
  <si>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</si>
  <si>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</si>
  <si>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</si>
  <si>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</si>
  <si>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</si>
  <si>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</si>
  <si>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</si>
  <si>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</si>
  <si>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</si>
  <si>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</si>
  <si>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</si>
  <si>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</si>
  <si>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</si>
  <si>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</si>
  <si>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</si>
  <si>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</si>
  <si>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</si>
  <si>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</si>
  <si>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</si>
  <si>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</si>
  <si>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</si>
  <si>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</si>
  <si>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</si>
  <si>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</si>
  <si>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</si>
  <si>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</si>
  <si>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</si>
  <si>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</si>
  <si>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</si>
  <si>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</si>
  <si>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</si>
  <si>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</si>
  <si>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</si>
  <si>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</si>
  <si>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</si>
  <si>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</si>
  <si>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</si>
  <si>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</si>
  <si>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</si>
  <si>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</si>
  <si>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</si>
  <si>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</si>
  <si>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</si>
  <si>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</si>
  <si>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</si>
  <si>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</si>
  <si>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</si>
  <si>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</si>
  <si>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</si>
  <si>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</si>
  <si>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</si>
  <si>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</si>
  <si>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</si>
  <si>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</si>
  <si>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</si>
  <si>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</si>
  <si>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</si>
  <si>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</si>
  <si>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</si>
  <si>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</si>
  <si>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</si>
  <si>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</si>
  <si>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</si>
  <si>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</si>
  <si>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</si>
  <si>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</si>
  <si>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</si>
  <si>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</si>
  <si>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</si>
  <si>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</si>
  <si>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</si>
  <si>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</si>
  <si>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</si>
  <si>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</si>
  <si>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</si>
  <si>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</si>
  <si>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</si>
  <si>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</si>
  <si>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</si>
  <si>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</si>
  <si>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</si>
  <si>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</si>
  <si>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</si>
  <si>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</si>
  <si>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</si>
  <si>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</si>
  <si>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</si>
  <si>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</si>
  <si>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</si>
  <si>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</si>
  <si>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</si>
  <si>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</si>
  <si>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</si>
  <si>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</si>
  <si>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</si>
  <si>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</si>
  <si>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</si>
  <si>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</si>
  <si>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</si>
  <si>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</si>
  <si>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</si>
  <si>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</si>
  <si>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</si>
  <si>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</si>
  <si>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</si>
  <si>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</si>
  <si>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</si>
  <si>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</si>
  <si>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</si>
  <si>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</si>
  <si>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</si>
  <si>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</si>
  <si>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</si>
  <si>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</si>
  <si>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</si>
  <si>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</si>
  <si>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</si>
  <si>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</si>
  <si>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</si>
  <si>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</si>
  <si>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</si>
  <si>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</si>
  <si>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</si>
  <si>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</si>
  <si>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</si>
  <si>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</si>
  <si>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</si>
  <si>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</si>
  <si>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</si>
  <si>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</si>
  <si>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</si>
  <si>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OBLIGACION</t>
  </si>
  <si>
    <t>A-2-0-4-11</t>
  </si>
  <si>
    <t>A-2-0-4-4-6</t>
  </si>
  <si>
    <t>LLANTAS Y ACCESORIOS</t>
  </si>
  <si>
    <t>COMPROMISO</t>
  </si>
  <si>
    <t>A-2-0-4-22</t>
  </si>
  <si>
    <t>A-2-0-4-22-1</t>
  </si>
  <si>
    <t>GASTOS FINANCIEROS</t>
  </si>
  <si>
    <t>COMISIONES BANCARIAS</t>
  </si>
  <si>
    <t>____________________________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</si>
  <si>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</si>
  <si>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</si>
  <si>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</si>
  <si>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</si>
  <si>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</si>
  <si>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</si>
  <si>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</si>
  <si>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</si>
  <si>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ADQUISICIÓN DE BIENES Y SERVICIOS</t>
  </si>
  <si>
    <t>A</t>
  </si>
  <si>
    <t>A-2</t>
  </si>
  <si>
    <t>C</t>
  </si>
  <si>
    <t>Cuentas por Pagar 2014</t>
  </si>
  <si>
    <t xml:space="preserve">GASTOS DE  FUNCIONAMIENTO  RP </t>
  </si>
  <si>
    <t>ADQUISICIÓN DE BIENES Y SERVICIOS - 20</t>
  </si>
  <si>
    <t>ADQUISICIÓN DE BIENES Y SERVICIOS - 21</t>
  </si>
  <si>
    <t>Reservas de Apropiación 2014</t>
  </si>
  <si>
    <t>Octubre- Vigencia 2015</t>
  </si>
  <si>
    <t>Octubre - Vigencia 2015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</si>
</sst>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48" fillId="33" borderId="10" xfId="0" applyNumberFormat="1" applyFont="1" applyFill="1" applyBorder="1" applyAlignment="1">
      <alignment horizontal="center" vertical="center" wrapText="1" readingOrder="1"/>
    </xf>
    <xf numFmtId="3" fontId="48" fillId="33" borderId="10" xfId="0" applyNumberFormat="1" applyFont="1" applyFill="1" applyBorder="1" applyAlignment="1">
      <alignment horizontal="center" vertical="center" wrapText="1" readingOrder="1"/>
    </xf>
    <xf numFmtId="3" fontId="49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49" fillId="33" borderId="10" xfId="0" applyNumberFormat="1" applyFont="1" applyFill="1" applyBorder="1" applyAlignment="1">
      <alignment vertical="center" wrapText="1" readingOrder="1"/>
    </xf>
    <xf numFmtId="3" fontId="49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0" fillId="0" borderId="12" xfId="0" applyNumberFormat="1" applyFont="1" applyFill="1" applyBorder="1" applyAlignment="1">
      <alignment vertical="center" wrapText="1" readingOrder="1"/>
    </xf>
    <xf numFmtId="0" fontId="50" fillId="0" borderId="12" xfId="0" applyNumberFormat="1" applyFont="1" applyFill="1" applyBorder="1" applyAlignment="1">
      <alignment horizontal="center" vertical="center" wrapText="1" readingOrder="1"/>
    </xf>
    <xf numFmtId="3" fontId="50" fillId="0" borderId="12" xfId="0" applyNumberFormat="1" applyFont="1" applyFill="1" applyBorder="1" applyAlignment="1">
      <alignment vertical="center" wrapText="1" readingOrder="1"/>
    </xf>
    <xf numFmtId="0" fontId="48" fillId="0" borderId="11" xfId="0" applyNumberFormat="1" applyFont="1" applyFill="1" applyBorder="1" applyAlignment="1">
      <alignment horizontal="center" vertical="center" wrapText="1" readingOrder="1"/>
    </xf>
    <xf numFmtId="0" fontId="49" fillId="0" borderId="11" xfId="0" applyNumberFormat="1" applyFont="1" applyFill="1" applyBorder="1" applyAlignment="1">
      <alignment vertical="center" wrapText="1" readingOrder="1"/>
    </xf>
    <xf numFmtId="0" fontId="50" fillId="0" borderId="12" xfId="0" applyNumberFormat="1" applyFont="1" applyFill="1" applyBorder="1" applyAlignment="1">
      <alignment horizontal="left" vertical="center" wrapText="1" readingOrder="1"/>
    </xf>
    <xf numFmtId="3" fontId="50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49" fillId="0" borderId="11" xfId="0" applyNumberFormat="1" applyFont="1" applyFill="1" applyBorder="1" applyAlignment="1">
      <alignment horizontal="center" vertical="center" wrapText="1" readingOrder="1"/>
    </xf>
    <xf numFmtId="0" fontId="49" fillId="33" borderId="11" xfId="0" applyNumberFormat="1" applyFont="1" applyFill="1" applyBorder="1" applyAlignment="1">
      <alignment horizontal="center" vertical="center" wrapText="1" readingOrder="1"/>
    </xf>
    <xf numFmtId="0" fontId="49" fillId="33" borderId="11" xfId="0" applyNumberFormat="1" applyFont="1" applyFill="1" applyBorder="1" applyAlignment="1">
      <alignment vertical="center" wrapText="1" readingOrder="1"/>
    </xf>
    <xf numFmtId="3" fontId="49" fillId="33" borderId="11" xfId="0" applyNumberFormat="1" applyFont="1" applyFill="1" applyBorder="1" applyAlignment="1">
      <alignment vertical="center" wrapText="1" readingOrder="1"/>
    </xf>
    <xf numFmtId="0" fontId="48" fillId="0" borderId="11" xfId="0" applyNumberFormat="1" applyFont="1" applyFill="1" applyBorder="1" applyAlignment="1">
      <alignment vertical="center" wrapText="1" readingOrder="1"/>
    </xf>
    <xf numFmtId="3" fontId="48" fillId="0" borderId="11" xfId="0" applyNumberFormat="1" applyFont="1" applyFill="1" applyBorder="1" applyAlignment="1">
      <alignment vertical="center" wrapText="1" readingOrder="1"/>
    </xf>
    <xf numFmtId="0" fontId="50" fillId="0" borderId="14" xfId="0" applyNumberFormat="1" applyFont="1" applyFill="1" applyBorder="1" applyAlignment="1">
      <alignment horizontal="center" vertical="center" wrapText="1" readingOrder="1"/>
    </xf>
    <xf numFmtId="3" fontId="51" fillId="0" borderId="13" xfId="0" applyNumberFormat="1" applyFont="1" applyFill="1" applyBorder="1" applyAlignment="1">
      <alignment vertical="center" wrapText="1" readingOrder="1"/>
    </xf>
    <xf numFmtId="0" fontId="50" fillId="0" borderId="14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48" fillId="33" borderId="10" xfId="0" applyNumberFormat="1" applyFont="1" applyFill="1" applyBorder="1" applyAlignment="1">
      <alignment horizontal="center" vertical="center" wrapText="1" readingOrder="1"/>
    </xf>
    <xf numFmtId="164" fontId="52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49" fillId="0" borderId="11" xfId="0" applyNumberFormat="1" applyFont="1" applyFill="1" applyBorder="1" applyAlignment="1">
      <alignment horizontal="center" vertical="center" wrapText="1" readingOrder="1"/>
    </xf>
    <xf numFmtId="164" fontId="49" fillId="0" borderId="11" xfId="0" applyNumberFormat="1" applyFont="1" applyFill="1" applyBorder="1" applyAlignment="1">
      <alignment vertical="center" wrapText="1" readingOrder="1"/>
    </xf>
    <xf numFmtId="164" fontId="49" fillId="33" borderId="11" xfId="0" applyNumberFormat="1" applyFont="1" applyFill="1" applyBorder="1" applyAlignment="1">
      <alignment horizontal="center" vertical="center" wrapText="1" readingOrder="1"/>
    </xf>
    <xf numFmtId="164" fontId="49" fillId="33" borderId="11" xfId="0" applyNumberFormat="1" applyFont="1" applyFill="1" applyBorder="1" applyAlignment="1">
      <alignment vertical="center" wrapText="1" readingOrder="1"/>
    </xf>
    <xf numFmtId="164" fontId="48" fillId="0" borderId="11" xfId="0" applyNumberFormat="1" applyFont="1" applyFill="1" applyBorder="1" applyAlignment="1">
      <alignment vertical="center" wrapText="1" readingOrder="1"/>
    </xf>
    <xf numFmtId="164" fontId="48" fillId="0" borderId="11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50" fillId="0" borderId="15" xfId="0" applyNumberFormat="1" applyFont="1" applyFill="1" applyBorder="1" applyAlignment="1">
      <alignment vertical="center" wrapText="1" readingOrder="1"/>
    </xf>
    <xf numFmtId="164" fontId="50" fillId="0" borderId="15" xfId="0" applyNumberFormat="1" applyFont="1" applyFill="1" applyBorder="1" applyAlignment="1">
      <alignment horizontal="center" vertical="center" wrapText="1" readingOrder="1"/>
    </xf>
    <xf numFmtId="164" fontId="50" fillId="0" borderId="15" xfId="0" applyNumberFormat="1" applyFont="1" applyFill="1" applyBorder="1" applyAlignment="1">
      <alignment horizontal="left" vertical="center" wrapText="1" readingOrder="1"/>
    </xf>
    <xf numFmtId="164" fontId="50" fillId="0" borderId="12" xfId="0" applyNumberFormat="1" applyFont="1" applyFill="1" applyBorder="1" applyAlignment="1">
      <alignment vertical="center" wrapText="1" readingOrder="1"/>
    </xf>
    <xf numFmtId="164" fontId="50" fillId="0" borderId="12" xfId="0" applyNumberFormat="1" applyFont="1" applyFill="1" applyBorder="1" applyAlignment="1">
      <alignment horizontal="center" vertical="center" wrapText="1" readingOrder="1"/>
    </xf>
    <xf numFmtId="164" fontId="50" fillId="0" borderId="12" xfId="0" applyNumberFormat="1" applyFont="1" applyFill="1" applyBorder="1" applyAlignment="1">
      <alignment horizontal="left" vertical="center" wrapText="1" readingOrder="1"/>
    </xf>
    <xf numFmtId="164" fontId="50" fillId="0" borderId="16" xfId="0" applyNumberFormat="1" applyFont="1" applyFill="1" applyBorder="1" applyAlignment="1">
      <alignment vertical="center" wrapText="1" readingOrder="1"/>
    </xf>
    <xf numFmtId="164" fontId="50" fillId="0" borderId="16" xfId="0" applyNumberFormat="1" applyFont="1" applyFill="1" applyBorder="1" applyAlignment="1">
      <alignment horizontal="center" vertical="center" wrapText="1" readingOrder="1"/>
    </xf>
    <xf numFmtId="164" fontId="50" fillId="0" borderId="16" xfId="0" applyNumberFormat="1" applyFont="1" applyFill="1" applyBorder="1" applyAlignment="1">
      <alignment horizontal="left" vertical="center" wrapText="1" readingOrder="1"/>
    </xf>
    <xf numFmtId="164" fontId="48" fillId="33" borderId="10" xfId="0" applyNumberFormat="1" applyFont="1" applyFill="1" applyBorder="1" applyAlignment="1">
      <alignment vertical="center" wrapText="1" readingOrder="1"/>
    </xf>
    <xf numFmtId="164" fontId="49" fillId="33" borderId="10" xfId="0" applyNumberFormat="1" applyFont="1" applyFill="1" applyBorder="1" applyAlignment="1">
      <alignment vertical="center" wrapText="1" readingOrder="1"/>
    </xf>
    <xf numFmtId="164" fontId="49" fillId="0" borderId="0" xfId="0" applyNumberFormat="1" applyFont="1" applyFill="1" applyBorder="1" applyAlignment="1">
      <alignment horizontal="center" vertical="center" wrapText="1" readingOrder="1"/>
    </xf>
    <xf numFmtId="164" fontId="49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48" fillId="0" borderId="17" xfId="0" applyNumberFormat="1" applyFont="1" applyFill="1" applyBorder="1" applyAlignment="1">
      <alignment vertical="center" wrapText="1" readingOrder="1"/>
    </xf>
    <xf numFmtId="0" fontId="50" fillId="0" borderId="12" xfId="0" applyNumberFormat="1" applyFont="1" applyFill="1" applyBorder="1" applyAlignment="1">
      <alignment horizontal="left" vertical="center" wrapText="1" indent="1" readingOrder="1"/>
    </xf>
    <xf numFmtId="0" fontId="48" fillId="33" borderId="11" xfId="0" applyNumberFormat="1" applyFont="1" applyFill="1" applyBorder="1" applyAlignment="1">
      <alignment vertical="center" wrapText="1" readingOrder="1"/>
    </xf>
    <xf numFmtId="0" fontId="48" fillId="33" borderId="11" xfId="0" applyNumberFormat="1" applyFont="1" applyFill="1" applyBorder="1" applyAlignment="1">
      <alignment horizontal="center" vertical="center" wrapText="1" readingOrder="1"/>
    </xf>
    <xf numFmtId="3" fontId="48" fillId="33" borderId="11" xfId="0" applyNumberFormat="1" applyFont="1" applyFill="1" applyBorder="1" applyAlignment="1">
      <alignment vertical="center" wrapText="1" readingOrder="1"/>
    </xf>
    <xf numFmtId="0" fontId="50" fillId="0" borderId="14" xfId="0" applyNumberFormat="1" applyFont="1" applyFill="1" applyBorder="1" applyAlignment="1">
      <alignment horizontal="left" vertical="center" wrapText="1" indent="1" readingOrder="1"/>
    </xf>
    <xf numFmtId="0" fontId="50" fillId="0" borderId="10" xfId="0" applyNumberFormat="1" applyFont="1" applyFill="1" applyBorder="1" applyAlignment="1">
      <alignment vertical="center" wrapText="1" readingOrder="1"/>
    </xf>
    <xf numFmtId="0" fontId="50" fillId="0" borderId="10" xfId="0" applyNumberFormat="1" applyFont="1" applyFill="1" applyBorder="1" applyAlignment="1">
      <alignment horizontal="center" vertical="center" wrapText="1" readingOrder="1"/>
    </xf>
    <xf numFmtId="0" fontId="50" fillId="0" borderId="10" xfId="0" applyNumberFormat="1" applyFont="1" applyFill="1" applyBorder="1" applyAlignment="1">
      <alignment horizontal="left" vertical="center" wrapText="1" readingOrder="1"/>
    </xf>
    <xf numFmtId="0" fontId="49" fillId="0" borderId="0" xfId="0" applyNumberFormat="1" applyFont="1" applyFill="1" applyBorder="1" applyAlignment="1">
      <alignment horizontal="center" vertical="center" wrapText="1" readingOrder="1"/>
    </xf>
    <xf numFmtId="3" fontId="49" fillId="0" borderId="0" xfId="0" applyNumberFormat="1" applyFont="1" applyFill="1" applyBorder="1" applyAlignment="1">
      <alignment vertical="center" wrapText="1" readingOrder="1"/>
    </xf>
    <xf numFmtId="164" fontId="50" fillId="0" borderId="13" xfId="0" applyNumberFormat="1" applyFont="1" applyFill="1" applyBorder="1" applyAlignment="1">
      <alignment vertical="center" wrapText="1" readingOrder="1"/>
    </xf>
    <xf numFmtId="164" fontId="48" fillId="0" borderId="1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0" fillId="0" borderId="12" xfId="0" applyNumberFormat="1" applyFont="1" applyFill="1" applyBorder="1" applyAlignment="1">
      <alignment horizontal="left" vertical="center" wrapText="1" indent="1" readingOrder="1"/>
    </xf>
    <xf numFmtId="164" fontId="49" fillId="33" borderId="18" xfId="0" applyNumberFormat="1" applyFont="1" applyFill="1" applyBorder="1" applyAlignment="1">
      <alignment horizontal="center" vertical="center" wrapText="1" readingOrder="1"/>
    </xf>
    <xf numFmtId="164" fontId="49" fillId="33" borderId="19" xfId="0" applyNumberFormat="1" applyFont="1" applyFill="1" applyBorder="1" applyAlignment="1">
      <alignment horizontal="center" vertical="center" wrapText="1" readingOrder="1"/>
    </xf>
    <xf numFmtId="164" fontId="49" fillId="33" borderId="20" xfId="0" applyNumberFormat="1" applyFont="1" applyFill="1" applyBorder="1" applyAlignment="1">
      <alignment horizontal="center" vertical="center" wrapText="1" readingOrder="1"/>
    </xf>
    <xf numFmtId="164" fontId="6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9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T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5">
        <row r="6">
          <cell r="C6" t="str">
            <v>A-2-0-3-50-3</v>
          </cell>
          <cell r="M6" t="str">
            <v>20</v>
          </cell>
          <cell r="O6" t="str">
            <v>IMPUESTO PREDIAL</v>
          </cell>
          <cell r="Z6">
            <v>5442262.32</v>
          </cell>
        </row>
        <row r="7">
          <cell r="C7" t="str">
            <v>A-2-0-3-50-90</v>
          </cell>
          <cell r="M7" t="str">
            <v>20</v>
          </cell>
          <cell r="O7" t="str">
            <v>OTROS IMPUESTOS</v>
          </cell>
          <cell r="Z7">
            <v>676037.87</v>
          </cell>
        </row>
        <row r="8">
          <cell r="C8" t="str">
            <v>A-2-0-3-51-2</v>
          </cell>
          <cell r="M8" t="str">
            <v>20</v>
          </cell>
          <cell r="O8" t="str">
            <v>SANCIONES</v>
          </cell>
          <cell r="Z8">
            <v>0</v>
          </cell>
        </row>
        <row r="9">
          <cell r="C9" t="str">
            <v>A-2-0-4-1-3</v>
          </cell>
          <cell r="M9" t="str">
            <v>20</v>
          </cell>
          <cell r="O9" t="str">
            <v>HERRAMIENTAS</v>
          </cell>
          <cell r="Z9">
            <v>0</v>
          </cell>
        </row>
        <row r="10">
          <cell r="C10" t="str">
            <v>A-2-0-4-4-15</v>
          </cell>
          <cell r="M10" t="str">
            <v>20</v>
          </cell>
          <cell r="O10" t="str">
            <v>PAPELERIA, UTILES DE ESCRITORIO Y OFICINA</v>
          </cell>
          <cell r="Z10">
            <v>0</v>
          </cell>
        </row>
        <row r="11">
          <cell r="C11" t="str">
            <v>A-2-0-4-4-17</v>
          </cell>
          <cell r="M11" t="str">
            <v>20</v>
          </cell>
          <cell r="O11" t="str">
            <v>PRODUCTOS DE ASEO Y LIMPIEZA</v>
          </cell>
          <cell r="Z11">
            <v>1573015</v>
          </cell>
        </row>
        <row r="12">
          <cell r="C12" t="str">
            <v>A-2-0-4-4-18</v>
          </cell>
          <cell r="M12" t="str">
            <v>20</v>
          </cell>
          <cell r="O12" t="str">
            <v>PRODUCTOS DE CAFETERIA Y RESTAURANTE</v>
          </cell>
          <cell r="Z12">
            <v>1521020</v>
          </cell>
        </row>
        <row r="13">
          <cell r="C13" t="str">
            <v>A-2-0-4-4-23</v>
          </cell>
          <cell r="M13" t="str">
            <v>20</v>
          </cell>
          <cell r="O13" t="str">
            <v>OTROS MATERIALES Y SUMINISTROS</v>
          </cell>
          <cell r="Z13">
            <v>0</v>
          </cell>
        </row>
        <row r="14">
          <cell r="C14" t="str">
            <v>A-2-0-4-5-8</v>
          </cell>
          <cell r="M14" t="str">
            <v>20</v>
          </cell>
          <cell r="O14" t="str">
            <v>SERVICIO DE ASEO</v>
          </cell>
          <cell r="Z14">
            <v>39804449.32</v>
          </cell>
        </row>
        <row r="15">
          <cell r="C15" t="str">
            <v>A-2-0-4-5-9</v>
          </cell>
          <cell r="M15" t="str">
            <v>20</v>
          </cell>
          <cell r="O15" t="str">
            <v>SERVICIO DE CAFETERIA Y RESTAURANTE</v>
          </cell>
          <cell r="Z15">
            <v>0</v>
          </cell>
        </row>
        <row r="16">
          <cell r="C16" t="str">
            <v>A-2-0-4-6-7</v>
          </cell>
          <cell r="M16" t="str">
            <v>20</v>
          </cell>
          <cell r="O16" t="str">
            <v>TRANSPORTE</v>
          </cell>
          <cell r="Z16">
            <v>0</v>
          </cell>
        </row>
        <row r="17">
          <cell r="C17" t="str">
            <v>A-2-0-4-7-1</v>
          </cell>
          <cell r="M17" t="str">
            <v>20</v>
          </cell>
          <cell r="O17" t="str">
            <v>ADQUISICION DE LIBROS Y REVISTAS</v>
          </cell>
          <cell r="Z17">
            <v>0</v>
          </cell>
        </row>
        <row r="18">
          <cell r="C18" t="str">
            <v>A-2-0-4-7-5</v>
          </cell>
          <cell r="M18" t="str">
            <v>20</v>
          </cell>
          <cell r="O18" t="str">
            <v>SUSCRIPCIONES</v>
          </cell>
          <cell r="Z18">
            <v>0</v>
          </cell>
        </row>
        <row r="19">
          <cell r="C19" t="str">
            <v>A-2-0-4-7-6</v>
          </cell>
          <cell r="M19" t="str">
            <v>20</v>
          </cell>
          <cell r="O19" t="str">
            <v>OTROS GASTOS POR IMPRESOS Y PUBLICACIONES</v>
          </cell>
          <cell r="Z19">
            <v>0</v>
          </cell>
        </row>
        <row r="20">
          <cell r="C20" t="str">
            <v>A-2-0-4-10-1</v>
          </cell>
          <cell r="M20" t="str">
            <v>20</v>
          </cell>
          <cell r="O20" t="str">
            <v>ARRENDAMIENTOS BIENES MUEBLES</v>
          </cell>
          <cell r="Z20">
            <v>0</v>
          </cell>
        </row>
        <row r="21">
          <cell r="C21" t="str">
            <v>A-2-0-4-22-1</v>
          </cell>
          <cell r="M21" t="str">
            <v>20</v>
          </cell>
          <cell r="O21" t="str">
            <v>COMISIONES BANCARIAS</v>
          </cell>
          <cell r="Z21">
            <v>1755097.73</v>
          </cell>
        </row>
        <row r="22">
          <cell r="C22" t="str">
            <v>A-2-0-4-41-13</v>
          </cell>
          <cell r="M22" t="str">
            <v>20</v>
          </cell>
          <cell r="O22" t="str">
            <v>OTROS GASTOS POR ADQUISICION DE SERVICIOS</v>
          </cell>
          <cell r="Z22">
            <v>0</v>
          </cell>
        </row>
        <row r="23">
          <cell r="C23" t="str">
            <v>A-3-2-1-1</v>
          </cell>
          <cell r="M23" t="str">
            <v>20</v>
          </cell>
          <cell r="O23" t="str">
            <v>CUOTA DE AUDITAJE CONTRANAL</v>
          </cell>
          <cell r="Z23">
            <v>0</v>
          </cell>
        </row>
        <row r="24">
          <cell r="C24" t="str">
            <v>A-3-6-1-1</v>
          </cell>
          <cell r="M24" t="str">
            <v>20</v>
          </cell>
          <cell r="O24" t="str">
            <v>SENTENCIAS Y CONCILIACIONES</v>
          </cell>
          <cell r="Z24">
            <v>0</v>
          </cell>
        </row>
        <row r="25">
          <cell r="C25" t="str">
            <v>C-310-1000-1</v>
          </cell>
          <cell r="M25" t="str">
            <v>20</v>
          </cell>
          <cell r="O25" t="str">
            <v>ACTUALIZACION DE ESTUDIOS Y ENCUESTAS DE PROPOSITOS MULTIPLES</v>
          </cell>
          <cell r="Z25">
            <v>120616002.75</v>
          </cell>
        </row>
        <row r="26">
          <cell r="Z26">
            <v>172105372.99</v>
          </cell>
        </row>
      </sheetData>
      <sheetData sheetId="6">
        <row r="5">
          <cell r="C5" t="str">
            <v>A-2-0-3-50-2</v>
          </cell>
          <cell r="M5" t="str">
            <v>20</v>
          </cell>
          <cell r="O5" t="str">
            <v>IMPUESTO DE VEHICULO</v>
          </cell>
          <cell r="Z5">
            <v>1376</v>
          </cell>
        </row>
        <row r="6">
          <cell r="C6" t="str">
            <v>A-2-0-3-50-3</v>
          </cell>
          <cell r="M6" t="str">
            <v>20</v>
          </cell>
          <cell r="O6" t="str">
            <v>IMPUESTO PREDIAL</v>
          </cell>
          <cell r="Z6">
            <v>687.27</v>
          </cell>
        </row>
        <row r="7">
          <cell r="C7" t="str">
            <v>A-2-0-3-50-90</v>
          </cell>
          <cell r="M7" t="str">
            <v>20</v>
          </cell>
          <cell r="O7" t="str">
            <v>OTROS IMPUESTOS</v>
          </cell>
          <cell r="Z7">
            <v>115011.55</v>
          </cell>
        </row>
        <row r="8">
          <cell r="C8" t="str">
            <v>A-2-0-3-51-2</v>
          </cell>
          <cell r="M8" t="str">
            <v>20</v>
          </cell>
          <cell r="O8" t="str">
            <v>SANCIONES</v>
          </cell>
          <cell r="Z8">
            <v>0</v>
          </cell>
        </row>
        <row r="9">
          <cell r="C9" t="str">
            <v>A-2-0-4-1-3</v>
          </cell>
          <cell r="M9" t="str">
            <v>20</v>
          </cell>
          <cell r="O9" t="str">
            <v>HERRAMIENTAS</v>
          </cell>
          <cell r="Z9">
            <v>0</v>
          </cell>
        </row>
        <row r="10">
          <cell r="C10" t="str">
            <v>A-2-0-4-4-15</v>
          </cell>
          <cell r="M10" t="str">
            <v>20</v>
          </cell>
          <cell r="O10" t="str">
            <v>PAPELERIA, UTILES DE ESCRITORIO Y OFICINA</v>
          </cell>
          <cell r="Z10">
            <v>0</v>
          </cell>
        </row>
        <row r="11">
          <cell r="C11" t="str">
            <v>A-2-0-4-4-17</v>
          </cell>
          <cell r="M11" t="str">
            <v>20</v>
          </cell>
          <cell r="O11" t="str">
            <v>PRODUCTOS DE ASEO Y LIMPIEZA</v>
          </cell>
          <cell r="Z11">
            <v>2657155</v>
          </cell>
        </row>
        <row r="12">
          <cell r="C12" t="str">
            <v>A-2-0-4-4-18</v>
          </cell>
          <cell r="M12" t="str">
            <v>20</v>
          </cell>
          <cell r="O12" t="str">
            <v>PRODUCTOS DE CAFETERIA Y RESTAURANTE</v>
          </cell>
          <cell r="Z12">
            <v>2295562</v>
          </cell>
        </row>
        <row r="13">
          <cell r="C13" t="str">
            <v>A-2-0-4-4-23</v>
          </cell>
          <cell r="M13" t="str">
            <v>20</v>
          </cell>
          <cell r="O13" t="str">
            <v>OTROS MATERIALES Y SUMINISTROS</v>
          </cell>
          <cell r="Z13">
            <v>0</v>
          </cell>
        </row>
        <row r="14">
          <cell r="C14" t="str">
            <v>A-2-0-4-5-8</v>
          </cell>
          <cell r="M14" t="str">
            <v>20</v>
          </cell>
          <cell r="O14" t="str">
            <v>SERVICIO DE ASEO</v>
          </cell>
          <cell r="Z14">
            <v>30685878.1</v>
          </cell>
        </row>
        <row r="15">
          <cell r="C15" t="str">
            <v>A-2-0-4-5-9</v>
          </cell>
          <cell r="M15" t="str">
            <v>20</v>
          </cell>
          <cell r="O15" t="str">
            <v>SERVICIO DE CAFETERIA Y RESTAURANTE</v>
          </cell>
          <cell r="Z15">
            <v>0</v>
          </cell>
        </row>
        <row r="16">
          <cell r="C16" t="str">
            <v>A-2-0-4-6-7</v>
          </cell>
          <cell r="M16" t="str">
            <v>20</v>
          </cell>
          <cell r="O16" t="str">
            <v>TRANSPORTE</v>
          </cell>
          <cell r="Z16">
            <v>0</v>
          </cell>
        </row>
        <row r="17">
          <cell r="C17" t="str">
            <v>A-2-0-4-7-1</v>
          </cell>
          <cell r="M17" t="str">
            <v>20</v>
          </cell>
          <cell r="O17" t="str">
            <v>ADQUISICION DE LIBROS Y REVISTAS</v>
          </cell>
          <cell r="Z17">
            <v>0</v>
          </cell>
        </row>
        <row r="18">
          <cell r="C18" t="str">
            <v>A-2-0-4-7-5</v>
          </cell>
          <cell r="M18" t="str">
            <v>20</v>
          </cell>
          <cell r="O18" t="str">
            <v>SUSCRIPCIONES</v>
          </cell>
          <cell r="Z18">
            <v>0</v>
          </cell>
        </row>
        <row r="19">
          <cell r="C19" t="str">
            <v>A-2-0-4-7-6</v>
          </cell>
          <cell r="M19" t="str">
            <v>20</v>
          </cell>
          <cell r="O19" t="str">
            <v>OTROS GASTOS POR IMPRESOS Y PUBLICACIONES</v>
          </cell>
          <cell r="Z19">
            <v>0</v>
          </cell>
        </row>
        <row r="20">
          <cell r="C20" t="str">
            <v>A-2-0-4-10-1</v>
          </cell>
          <cell r="M20" t="str">
            <v>20</v>
          </cell>
          <cell r="O20" t="str">
            <v>ARRENDAMIENTOS BIENES MUEBLES</v>
          </cell>
          <cell r="Z20">
            <v>0</v>
          </cell>
        </row>
        <row r="21">
          <cell r="C21" t="str">
            <v>A-2-0-4-22-1</v>
          </cell>
          <cell r="M21" t="str">
            <v>20</v>
          </cell>
          <cell r="O21" t="str">
            <v>COMISIONES BANCARIAS</v>
          </cell>
          <cell r="Z21">
            <v>44037.93</v>
          </cell>
        </row>
        <row r="22">
          <cell r="C22" t="str">
            <v>A-2-0-4-41-13</v>
          </cell>
          <cell r="M22" t="str">
            <v>20</v>
          </cell>
          <cell r="O22" t="str">
            <v>OTROS GASTOS POR ADQUISICION DE SERVICIOS</v>
          </cell>
          <cell r="Z22">
            <v>0</v>
          </cell>
        </row>
        <row r="23">
          <cell r="C23" t="str">
            <v>A-3-2-1-1</v>
          </cell>
          <cell r="M23" t="str">
            <v>20</v>
          </cell>
          <cell r="O23" t="str">
            <v>CUOTA DE AUDITAJE CONTRANAL</v>
          </cell>
          <cell r="Z23">
            <v>0</v>
          </cell>
        </row>
        <row r="24">
          <cell r="C24" t="str">
            <v>A-3-6-1-1</v>
          </cell>
          <cell r="M24" t="str">
            <v>20</v>
          </cell>
          <cell r="O24" t="str">
            <v>SENTENCIAS Y CONCILIACIONES</v>
          </cell>
          <cell r="Z24">
            <v>0</v>
          </cell>
        </row>
        <row r="25">
          <cell r="C25" t="str">
            <v>C-310-1000-1</v>
          </cell>
          <cell r="M25" t="str">
            <v>20</v>
          </cell>
          <cell r="O25" t="str">
            <v>ACTUALIZACION DE ESTUDIOS Y ENCUESTAS DE PROPOSITOS MULTIPLES</v>
          </cell>
          <cell r="Z25">
            <v>199690619.28</v>
          </cell>
        </row>
        <row r="26">
          <cell r="Z26">
            <v>235490327.13</v>
          </cell>
        </row>
      </sheetData>
      <sheetData sheetId="7">
        <row r="5">
          <cell r="C5" t="str">
            <v>A-2-0-3-50-2</v>
          </cell>
          <cell r="M5" t="str">
            <v>20</v>
          </cell>
          <cell r="O5" t="str">
            <v>IMPUESTO DE VEHICULO</v>
          </cell>
          <cell r="Z5">
            <v>0</v>
          </cell>
        </row>
        <row r="6">
          <cell r="C6" t="str">
            <v>A-2-0-3-50-3</v>
          </cell>
          <cell r="M6" t="str">
            <v>20</v>
          </cell>
          <cell r="O6" t="str">
            <v>IMPUESTO PREDIAL</v>
          </cell>
          <cell r="Z6">
            <v>0</v>
          </cell>
        </row>
        <row r="7">
          <cell r="C7" t="str">
            <v>A-2-0-3-50-90</v>
          </cell>
          <cell r="M7" t="str">
            <v>20</v>
          </cell>
          <cell r="O7" t="str">
            <v>OTROS IMPUESTOS</v>
          </cell>
          <cell r="Z7">
            <v>0</v>
          </cell>
        </row>
        <row r="8">
          <cell r="C8" t="str">
            <v>A-2-0-3-51-2</v>
          </cell>
          <cell r="M8" t="str">
            <v>20</v>
          </cell>
          <cell r="O8" t="str">
            <v>SANCIONES</v>
          </cell>
          <cell r="Z8">
            <v>587340</v>
          </cell>
        </row>
        <row r="9">
          <cell r="C9" t="str">
            <v>A-2-0-4-1-3</v>
          </cell>
          <cell r="M9" t="str">
            <v>20</v>
          </cell>
          <cell r="O9" t="str">
            <v>HERRAMIENTAS</v>
          </cell>
          <cell r="Z9">
            <v>0</v>
          </cell>
        </row>
        <row r="10">
          <cell r="C10" t="str">
            <v>A-2-0-4-4-15</v>
          </cell>
          <cell r="M10" t="str">
            <v>20</v>
          </cell>
          <cell r="O10" t="str">
            <v>PAPELERIA, UTILES DE ESCRITORIO Y OFICINA</v>
          </cell>
          <cell r="Z10">
            <v>0</v>
          </cell>
        </row>
        <row r="11">
          <cell r="C11" t="str">
            <v>A-2-0-4-4-17</v>
          </cell>
          <cell r="M11" t="str">
            <v>20</v>
          </cell>
          <cell r="O11" t="str">
            <v>PRODUCTOS DE ASEO Y LIMPIEZA</v>
          </cell>
          <cell r="Z11">
            <v>7938874</v>
          </cell>
        </row>
        <row r="12">
          <cell r="C12" t="str">
            <v>A-2-0-4-4-18</v>
          </cell>
          <cell r="M12" t="str">
            <v>20</v>
          </cell>
          <cell r="O12" t="str">
            <v>PRODUCTOS DE CAFETERIA Y RESTAURANTE</v>
          </cell>
          <cell r="Z12">
            <v>4564337</v>
          </cell>
        </row>
        <row r="13">
          <cell r="C13" t="str">
            <v>A-2-0-4-4-23</v>
          </cell>
          <cell r="M13" t="str">
            <v>20</v>
          </cell>
          <cell r="O13" t="str">
            <v>OTROS MATERIALES Y SUMINISTROS</v>
          </cell>
          <cell r="Z13">
            <v>0</v>
          </cell>
        </row>
      </sheetData>
      <sheetData sheetId="11">
        <row r="37">
          <cell r="C37" t="str">
            <v>A-2-0-4-2-1</v>
          </cell>
          <cell r="M37" t="str">
            <v>21</v>
          </cell>
          <cell r="O37" t="str">
            <v>EQUIPOS Y MAQUINAS PARA OFICINA</v>
          </cell>
          <cell r="X37">
            <v>0</v>
          </cell>
          <cell r="Z37">
            <v>0</v>
          </cell>
        </row>
        <row r="38">
          <cell r="C38" t="str">
            <v>A-2-0-4-2-2</v>
          </cell>
          <cell r="M38" t="str">
            <v>21</v>
          </cell>
          <cell r="O38" t="str">
            <v>MOBILIARIO Y ENSERES</v>
          </cell>
          <cell r="X38">
            <v>0</v>
          </cell>
          <cell r="Z38">
            <v>0</v>
          </cell>
        </row>
        <row r="39">
          <cell r="C39" t="str">
            <v>A-2-0-4-4-1</v>
          </cell>
          <cell r="M39" t="str">
            <v>21</v>
          </cell>
          <cell r="O39" t="str">
            <v>COMBUSTIBLE Y LUBRICANTES</v>
          </cell>
          <cell r="X39">
            <v>1294141.78</v>
          </cell>
          <cell r="Z39">
            <v>1294141.78</v>
          </cell>
        </row>
        <row r="40">
          <cell r="C40" t="str">
            <v>A-2-0-4-4-6</v>
          </cell>
          <cell r="M40" t="str">
            <v>21</v>
          </cell>
          <cell r="O40" t="str">
            <v>LLANTAS Y ACCESORIOS</v>
          </cell>
          <cell r="X40">
            <v>0</v>
          </cell>
          <cell r="Z40">
            <v>0</v>
          </cell>
        </row>
        <row r="41">
          <cell r="C41" t="str">
            <v>A-2-0-4-4-15</v>
          </cell>
          <cell r="M41" t="str">
            <v>21</v>
          </cell>
          <cell r="O41" t="str">
            <v>PAPELERIA, UTILES DE ESCRITORIO Y OFICINA</v>
          </cell>
          <cell r="X41">
            <v>0</v>
          </cell>
          <cell r="Z41">
            <v>0</v>
          </cell>
        </row>
        <row r="42">
          <cell r="C42" t="str">
            <v>A-2-0-4-4-17</v>
          </cell>
          <cell r="M42" t="str">
            <v>21</v>
          </cell>
          <cell r="O42" t="str">
            <v>PRODUCTOS DE ASEO Y LIMPIEZA</v>
          </cell>
          <cell r="X42">
            <v>530922.59</v>
          </cell>
          <cell r="Z42">
            <v>530922.59</v>
          </cell>
        </row>
        <row r="43">
          <cell r="C43" t="str">
            <v>A-2-0-4-4-18</v>
          </cell>
          <cell r="M43" t="str">
            <v>21</v>
          </cell>
          <cell r="O43" t="str">
            <v>PRODUCTOS DE CAFETERIA Y RESTAURANTE</v>
          </cell>
          <cell r="X43">
            <v>0</v>
          </cell>
          <cell r="Z43">
            <v>0</v>
          </cell>
        </row>
        <row r="44">
          <cell r="C44" t="str">
            <v>A-2-0-4-4-20</v>
          </cell>
          <cell r="M44" t="str">
            <v>21</v>
          </cell>
          <cell r="O44" t="str">
            <v>REPUESTOS</v>
          </cell>
          <cell r="X44">
            <v>1252100.38</v>
          </cell>
          <cell r="Z44">
            <v>1252100.38</v>
          </cell>
        </row>
        <row r="45">
          <cell r="C45" t="str">
            <v>A-2-0-4-5-1</v>
          </cell>
          <cell r="M45" t="str">
            <v>21</v>
          </cell>
          <cell r="O45" t="str">
            <v>MANTENIMIENTO DE BIENES INMUEBLES</v>
          </cell>
          <cell r="X45">
            <v>504216.72</v>
          </cell>
          <cell r="Z45">
            <v>504216.72</v>
          </cell>
        </row>
        <row r="46">
          <cell r="C46" t="str">
            <v>A-2-0-4-5-2</v>
          </cell>
          <cell r="M46" t="str">
            <v>21</v>
          </cell>
          <cell r="O46" t="str">
            <v>MANTENIMIENTO DE BIENES MUEBLES, EQUIPOS Y ENSERES</v>
          </cell>
          <cell r="X46">
            <v>4197475.93</v>
          </cell>
          <cell r="Z46">
            <v>4197475.93</v>
          </cell>
        </row>
        <row r="47">
          <cell r="C47" t="str">
            <v>A-2-0-4-5-6</v>
          </cell>
          <cell r="M47" t="str">
            <v>21</v>
          </cell>
          <cell r="O47" t="str">
            <v>MANTENIMIENTO EQUIPO DE NAVEGACION Y TRANSPORTE</v>
          </cell>
          <cell r="X47">
            <v>1493994</v>
          </cell>
          <cell r="Z47">
            <v>1493994</v>
          </cell>
        </row>
        <row r="48">
          <cell r="C48" t="str">
            <v>A-2-0-4-5-8</v>
          </cell>
          <cell r="M48" t="str">
            <v>21</v>
          </cell>
          <cell r="O48" t="str">
            <v>SERVICIO DE ASEO</v>
          </cell>
          <cell r="X48">
            <v>45652589.2</v>
          </cell>
          <cell r="Z48">
            <v>45652589.2</v>
          </cell>
        </row>
        <row r="49">
          <cell r="C49" t="str">
            <v>A-2-0-4-6-5</v>
          </cell>
          <cell r="M49" t="str">
            <v>21</v>
          </cell>
          <cell r="O49" t="str">
            <v>SERVICIOS DE TRANSMISION DE INFORMACION</v>
          </cell>
          <cell r="X49">
            <v>456815.85</v>
          </cell>
          <cell r="Z49">
            <v>456815.85</v>
          </cell>
        </row>
        <row r="50">
          <cell r="C50" t="str">
            <v>A-2-0-4-6-7</v>
          </cell>
          <cell r="M50" t="str">
            <v>21</v>
          </cell>
          <cell r="O50" t="str">
            <v>TRANSPORTE</v>
          </cell>
          <cell r="X50">
            <v>957767.9</v>
          </cell>
          <cell r="Z50">
            <v>957767.9</v>
          </cell>
        </row>
        <row r="51">
          <cell r="C51" t="str">
            <v>A-2-0-4-7-5</v>
          </cell>
          <cell r="M51" t="str">
            <v>21</v>
          </cell>
          <cell r="O51" t="str">
            <v>SUSCRIPCIONES</v>
          </cell>
          <cell r="X51">
            <v>0</v>
          </cell>
          <cell r="Z51">
            <v>0</v>
          </cell>
        </row>
      </sheetData>
      <sheetData sheetId="12">
        <row r="11">
          <cell r="D11">
            <v>1580</v>
          </cell>
          <cell r="E11">
            <v>510.376</v>
          </cell>
          <cell r="F11">
            <v>1309.35603</v>
          </cell>
          <cell r="G11">
            <v>781.01997</v>
          </cell>
          <cell r="H11">
            <v>3.71342</v>
          </cell>
          <cell r="I11">
            <v>60.50558</v>
          </cell>
          <cell r="J11">
            <v>0</v>
          </cell>
          <cell r="K11">
            <v>-0.61603</v>
          </cell>
          <cell r="L11">
            <v>147.588</v>
          </cell>
          <cell r="M11">
            <v>569.9</v>
          </cell>
          <cell r="N11">
            <v>-0.071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2</v>
          </cell>
          <cell r="V11">
            <v>62.148</v>
          </cell>
          <cell r="W11">
            <v>0</v>
          </cell>
          <cell r="X11">
            <v>-0.61603</v>
          </cell>
          <cell r="Y11">
            <v>147.588</v>
          </cell>
          <cell r="Z11">
            <v>569.9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62.148</v>
          </cell>
          <cell r="AK11">
            <v>0</v>
          </cell>
          <cell r="AL11">
            <v>0</v>
          </cell>
          <cell r="AM11">
            <v>717.488</v>
          </cell>
          <cell r="AN11">
            <v>1.376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62.148</v>
          </cell>
          <cell r="AX11">
            <v>0</v>
          </cell>
          <cell r="AY11">
            <v>0</v>
          </cell>
          <cell r="AZ11">
            <v>717.488</v>
          </cell>
          <cell r="BA11">
            <v>1.376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145920</v>
          </cell>
          <cell r="E12">
            <v>10865.185099999999</v>
          </cell>
          <cell r="F12">
            <v>1356.12703</v>
          </cell>
          <cell r="G12">
            <v>155429.07807</v>
          </cell>
          <cell r="H12">
            <v>11523.866199999999</v>
          </cell>
          <cell r="I12">
            <v>28455.167</v>
          </cell>
          <cell r="J12">
            <v>84019.304</v>
          </cell>
          <cell r="K12">
            <v>26115.11407</v>
          </cell>
          <cell r="L12">
            <v>0</v>
          </cell>
          <cell r="M12">
            <v>5315.6268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5873.9267</v>
          </cell>
          <cell r="V12">
            <v>26371.50094</v>
          </cell>
          <cell r="W12">
            <v>86168.793</v>
          </cell>
          <cell r="X12">
            <v>31699.23063</v>
          </cell>
          <cell r="Y12">
            <v>0</v>
          </cell>
          <cell r="Z12">
            <v>5315.6268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5464.379440000001</v>
          </cell>
          <cell r="AI12">
            <v>26371.50094</v>
          </cell>
          <cell r="AJ12">
            <v>86168.793</v>
          </cell>
          <cell r="AK12">
            <v>31978.408</v>
          </cell>
          <cell r="AL12">
            <v>0</v>
          </cell>
          <cell r="AM12">
            <v>5442.262320000001</v>
          </cell>
          <cell r="AN12">
            <v>0.6872699999999999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5464.379440000001</v>
          </cell>
          <cell r="AV12">
            <v>26371.50094</v>
          </cell>
          <cell r="AW12">
            <v>86168.793</v>
          </cell>
          <cell r="AX12">
            <v>31978.408</v>
          </cell>
          <cell r="AY12">
            <v>0</v>
          </cell>
          <cell r="AZ12">
            <v>5442.262320000001</v>
          </cell>
          <cell r="BA12">
            <v>0.6872699999999999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12500</v>
          </cell>
          <cell r="E13">
            <v>5353.739</v>
          </cell>
          <cell r="F13">
            <v>5736.65704</v>
          </cell>
          <cell r="G13">
            <v>12117.081960000001</v>
          </cell>
          <cell r="H13">
            <v>409.23490000000004</v>
          </cell>
          <cell r="I13">
            <v>1906.144</v>
          </cell>
          <cell r="J13">
            <v>4963</v>
          </cell>
          <cell r="K13">
            <v>-229.84763</v>
          </cell>
          <cell r="L13">
            <v>726.448</v>
          </cell>
          <cell r="M13">
            <v>11.201450000000001</v>
          </cell>
          <cell r="N13">
            <v>114.709</v>
          </cell>
          <cell r="O13">
            <v>0</v>
          </cell>
          <cell r="P13">
            <v>1172</v>
          </cell>
          <cell r="Q13">
            <v>-646.83769</v>
          </cell>
          <cell r="R13">
            <v>0</v>
          </cell>
          <cell r="S13">
            <v>0</v>
          </cell>
          <cell r="U13">
            <v>88.732</v>
          </cell>
          <cell r="V13">
            <v>14.576</v>
          </cell>
          <cell r="W13">
            <v>5308.43222</v>
          </cell>
          <cell r="X13">
            <v>-19.88373</v>
          </cell>
          <cell r="Y13">
            <v>723.56</v>
          </cell>
          <cell r="Z13">
            <v>684.35132</v>
          </cell>
          <cell r="AA13">
            <v>115</v>
          </cell>
          <cell r="AB13">
            <v>0</v>
          </cell>
          <cell r="AC13">
            <v>1508.39622</v>
          </cell>
          <cell r="AD13">
            <v>0</v>
          </cell>
          <cell r="AE13">
            <v>0</v>
          </cell>
          <cell r="AF13">
            <v>0</v>
          </cell>
          <cell r="AH13">
            <v>48.732</v>
          </cell>
          <cell r="AI13">
            <v>14.576</v>
          </cell>
          <cell r="AJ13">
            <v>5308.43222</v>
          </cell>
          <cell r="AK13">
            <v>20.036</v>
          </cell>
          <cell r="AL13">
            <v>723.56</v>
          </cell>
          <cell r="AM13">
            <v>676.03787</v>
          </cell>
          <cell r="AN13">
            <v>115.01155</v>
          </cell>
          <cell r="AO13">
            <v>0</v>
          </cell>
          <cell r="AP13">
            <v>1508.39622</v>
          </cell>
          <cell r="AQ13">
            <v>0</v>
          </cell>
          <cell r="AR13">
            <v>0</v>
          </cell>
          <cell r="AS13">
            <v>0</v>
          </cell>
          <cell r="AU13">
            <v>48.732</v>
          </cell>
          <cell r="AV13">
            <v>14.576</v>
          </cell>
          <cell r="AW13">
            <v>5308.43222</v>
          </cell>
          <cell r="AX13">
            <v>20.036</v>
          </cell>
          <cell r="AY13">
            <v>723.56</v>
          </cell>
          <cell r="AZ13">
            <v>676.03787</v>
          </cell>
          <cell r="BA13">
            <v>115.01155</v>
          </cell>
          <cell r="BB13">
            <v>0</v>
          </cell>
          <cell r="BC13">
            <v>1508.39622</v>
          </cell>
          <cell r="BD13">
            <v>0</v>
          </cell>
          <cell r="BE13">
            <v>0</v>
          </cell>
          <cell r="BF13">
            <v>0</v>
          </cell>
        </row>
        <row r="15">
          <cell r="E15">
            <v>1567.06</v>
          </cell>
          <cell r="G15">
            <v>1567.06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391.56</v>
          </cell>
          <cell r="M15">
            <v>0</v>
          </cell>
          <cell r="N15">
            <v>0</v>
          </cell>
          <cell r="O15">
            <v>587.34</v>
          </cell>
          <cell r="P15">
            <v>585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390</v>
          </cell>
          <cell r="Z15">
            <v>1.56</v>
          </cell>
          <cell r="AA15">
            <v>0</v>
          </cell>
          <cell r="AB15">
            <v>587.34</v>
          </cell>
          <cell r="AC15">
            <v>585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390</v>
          </cell>
          <cell r="AM15">
            <v>0</v>
          </cell>
          <cell r="AN15">
            <v>0</v>
          </cell>
          <cell r="AO15">
            <v>587.34</v>
          </cell>
          <cell r="AP15">
            <v>0</v>
          </cell>
          <cell r="AQ15">
            <v>585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390</v>
          </cell>
          <cell r="AZ15">
            <v>0</v>
          </cell>
          <cell r="BA15">
            <v>0</v>
          </cell>
          <cell r="BB15">
            <v>587.34</v>
          </cell>
          <cell r="BC15">
            <v>0</v>
          </cell>
          <cell r="BD15">
            <v>585</v>
          </cell>
          <cell r="BE15">
            <v>0</v>
          </cell>
          <cell r="BF15">
            <v>0</v>
          </cell>
        </row>
        <row r="18">
          <cell r="D18">
            <v>2000</v>
          </cell>
          <cell r="G18">
            <v>2000</v>
          </cell>
          <cell r="H18">
            <v>8</v>
          </cell>
          <cell r="I18">
            <v>0</v>
          </cell>
          <cell r="J18">
            <v>0</v>
          </cell>
          <cell r="K18">
            <v>-0.03187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8</v>
          </cell>
          <cell r="V18">
            <v>0</v>
          </cell>
          <cell r="W18">
            <v>0</v>
          </cell>
          <cell r="X18">
            <v>-0.03187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G19">
            <v>0</v>
          </cell>
          <cell r="Q19">
            <v>0</v>
          </cell>
          <cell r="AC19">
            <v>0</v>
          </cell>
          <cell r="AD19">
            <v>0</v>
          </cell>
          <cell r="AQ19">
            <v>0</v>
          </cell>
          <cell r="BD19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2000</v>
          </cell>
          <cell r="G24">
            <v>2000</v>
          </cell>
          <cell r="H24">
            <v>0</v>
          </cell>
          <cell r="I24">
            <v>2000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750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254.56219000000002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750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254.56219000000002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750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254.56219000000002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50280.255</v>
          </cell>
          <cell r="G25">
            <v>50280.255</v>
          </cell>
          <cell r="H25">
            <v>20507.245300000002</v>
          </cell>
          <cell r="I25">
            <v>6754.88205</v>
          </cell>
          <cell r="J25">
            <v>21131.937</v>
          </cell>
          <cell r="K25">
            <v>61.10558</v>
          </cell>
          <cell r="L25">
            <v>0</v>
          </cell>
          <cell r="M25">
            <v>0</v>
          </cell>
          <cell r="N25">
            <v>499.6658</v>
          </cell>
          <cell r="O25">
            <v>0</v>
          </cell>
          <cell r="P25">
            <v>32</v>
          </cell>
          <cell r="Q25">
            <v>-1529.53739</v>
          </cell>
          <cell r="R25">
            <v>0</v>
          </cell>
          <cell r="S25">
            <v>0</v>
          </cell>
          <cell r="U25">
            <v>0</v>
          </cell>
          <cell r="V25">
            <v>24670.559</v>
          </cell>
          <cell r="W25">
            <v>18531.13055</v>
          </cell>
          <cell r="X25">
            <v>3666.69769</v>
          </cell>
          <cell r="Y25">
            <v>0</v>
          </cell>
          <cell r="Z25">
            <v>3.277</v>
          </cell>
          <cell r="AA25">
            <v>528.2618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275.892</v>
          </cell>
          <cell r="AK25">
            <v>1.10558</v>
          </cell>
          <cell r="AL25">
            <v>1419.347</v>
          </cell>
          <cell r="AM25">
            <v>1573.015</v>
          </cell>
          <cell r="AN25">
            <v>2657.155</v>
          </cell>
          <cell r="AO25">
            <v>7938.874</v>
          </cell>
          <cell r="AP25">
            <v>2694.783</v>
          </cell>
          <cell r="AQ25">
            <v>6675.496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275.892</v>
          </cell>
          <cell r="AX25">
            <v>1.10558</v>
          </cell>
          <cell r="AY25">
            <v>1419.347</v>
          </cell>
          <cell r="AZ25">
            <v>1573.015</v>
          </cell>
          <cell r="BA25">
            <v>2657.155</v>
          </cell>
          <cell r="BB25">
            <v>7938.874</v>
          </cell>
          <cell r="BC25">
            <v>2694.783</v>
          </cell>
          <cell r="BD25">
            <v>6675.496</v>
          </cell>
          <cell r="BE25">
            <v>0</v>
          </cell>
          <cell r="BF25">
            <v>0</v>
          </cell>
        </row>
        <row r="26">
          <cell r="D26">
            <v>1000</v>
          </cell>
          <cell r="E26">
            <v>40825.611</v>
          </cell>
          <cell r="F26">
            <v>411.808</v>
          </cell>
          <cell r="G26">
            <v>41413.803</v>
          </cell>
          <cell r="H26">
            <v>19149.22298</v>
          </cell>
          <cell r="I26">
            <v>6286.93802</v>
          </cell>
          <cell r="J26">
            <v>12971.277</v>
          </cell>
          <cell r="K26">
            <v>-800.26076</v>
          </cell>
          <cell r="L26">
            <v>0</v>
          </cell>
          <cell r="M26">
            <v>0</v>
          </cell>
          <cell r="N26">
            <v>499.6658</v>
          </cell>
          <cell r="O26">
            <v>0</v>
          </cell>
          <cell r="P26">
            <v>36.50622</v>
          </cell>
          <cell r="Q26">
            <v>-104.559</v>
          </cell>
          <cell r="R26">
            <v>0</v>
          </cell>
          <cell r="S26">
            <v>0</v>
          </cell>
          <cell r="U26">
            <v>4</v>
          </cell>
          <cell r="V26">
            <v>21706.3938</v>
          </cell>
          <cell r="W26">
            <v>14994.26702</v>
          </cell>
          <cell r="X26">
            <v>739.16088</v>
          </cell>
          <cell r="Y26">
            <v>0</v>
          </cell>
          <cell r="Z26">
            <v>3.277</v>
          </cell>
          <cell r="AA26">
            <v>528.2618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314.744</v>
          </cell>
          <cell r="AK26">
            <v>1.12882</v>
          </cell>
          <cell r="AL26">
            <v>1352.12</v>
          </cell>
          <cell r="AM26">
            <v>1521.02</v>
          </cell>
          <cell r="AN26">
            <v>2295.562</v>
          </cell>
          <cell r="AO26">
            <v>4564.337</v>
          </cell>
          <cell r="AP26">
            <v>2308.185</v>
          </cell>
          <cell r="AQ26">
            <v>5554.538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314.744</v>
          </cell>
          <cell r="AX26">
            <v>1.12882</v>
          </cell>
          <cell r="AY26">
            <v>1352.12</v>
          </cell>
          <cell r="AZ26">
            <v>1521.02</v>
          </cell>
          <cell r="BA26">
            <v>2295.562</v>
          </cell>
          <cell r="BB26">
            <v>4564.337</v>
          </cell>
          <cell r="BC26">
            <v>2308.185</v>
          </cell>
          <cell r="BD26">
            <v>5554.538</v>
          </cell>
          <cell r="BE26">
            <v>0</v>
          </cell>
          <cell r="BF26">
            <v>0</v>
          </cell>
        </row>
        <row r="27">
          <cell r="E27">
            <v>4816.5</v>
          </cell>
          <cell r="G27">
            <v>4816.5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26000</v>
          </cell>
          <cell r="E28">
            <v>2327.584</v>
          </cell>
          <cell r="F28">
            <v>22894.113</v>
          </cell>
          <cell r="G28">
            <v>5433.471</v>
          </cell>
          <cell r="H28">
            <v>104</v>
          </cell>
          <cell r="I28">
            <v>0</v>
          </cell>
          <cell r="J28">
            <v>0</v>
          </cell>
          <cell r="K28">
            <v>-78.36864</v>
          </cell>
          <cell r="L28">
            <v>0</v>
          </cell>
          <cell r="M28">
            <v>3334.107</v>
          </cell>
          <cell r="N28">
            <v>0</v>
          </cell>
          <cell r="O28">
            <v>-1382.739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104</v>
          </cell>
          <cell r="V28">
            <v>0</v>
          </cell>
          <cell r="W28">
            <v>0</v>
          </cell>
          <cell r="X28">
            <v>-78.36864</v>
          </cell>
          <cell r="Y28">
            <v>0</v>
          </cell>
          <cell r="Z28">
            <v>0</v>
          </cell>
          <cell r="AA28">
            <v>0</v>
          </cell>
          <cell r="AB28">
            <v>1951.368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1951.368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1951.368</v>
          </cell>
          <cell r="BD28">
            <v>0</v>
          </cell>
          <cell r="BE28">
            <v>0</v>
          </cell>
          <cell r="BF28">
            <v>0</v>
          </cell>
        </row>
        <row r="30">
          <cell r="G30">
            <v>0</v>
          </cell>
          <cell r="Q30">
            <v>0</v>
          </cell>
          <cell r="AC30">
            <v>0</v>
          </cell>
          <cell r="AD30">
            <v>0</v>
          </cell>
          <cell r="AQ30">
            <v>0</v>
          </cell>
          <cell r="BD30">
            <v>0</v>
          </cell>
        </row>
        <row r="31">
          <cell r="E31">
            <v>3216.5</v>
          </cell>
          <cell r="G31">
            <v>3216.5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598667.583</v>
          </cell>
          <cell r="E33">
            <v>17094.113</v>
          </cell>
          <cell r="F33">
            <v>101054.64199999999</v>
          </cell>
          <cell r="G33">
            <v>514707.054</v>
          </cell>
          <cell r="H33">
            <v>259128.58535</v>
          </cell>
          <cell r="I33">
            <v>87288.14065</v>
          </cell>
          <cell r="J33">
            <v>147052.99881999998</v>
          </cell>
          <cell r="K33">
            <v>-5851.9574299999995</v>
          </cell>
          <cell r="L33">
            <v>0</v>
          </cell>
          <cell r="M33">
            <v>0</v>
          </cell>
          <cell r="N33">
            <v>3829.992</v>
          </cell>
          <cell r="O33">
            <v>0</v>
          </cell>
          <cell r="P33">
            <v>665.09774</v>
          </cell>
          <cell r="Q33">
            <v>0</v>
          </cell>
          <cell r="R33">
            <v>0</v>
          </cell>
          <cell r="S33">
            <v>0</v>
          </cell>
          <cell r="U33">
            <v>23720.443</v>
          </cell>
          <cell r="V33">
            <v>280390.98904</v>
          </cell>
          <cell r="W33">
            <v>176216.84272999997</v>
          </cell>
          <cell r="X33">
            <v>6425.27176</v>
          </cell>
          <cell r="Y33">
            <v>75.44762</v>
          </cell>
          <cell r="Z33">
            <v>60.2117</v>
          </cell>
          <cell r="AA33">
            <v>4181.24277</v>
          </cell>
          <cell r="AB33">
            <v>65.32652</v>
          </cell>
          <cell r="AC33">
            <v>98.78744999999999</v>
          </cell>
          <cell r="AD33">
            <v>203.71488</v>
          </cell>
          <cell r="AE33">
            <v>0</v>
          </cell>
          <cell r="AF33">
            <v>0</v>
          </cell>
          <cell r="AH33">
            <v>0</v>
          </cell>
          <cell r="AI33">
            <v>4059.1090099999997</v>
          </cell>
          <cell r="AJ33">
            <v>14853.65662</v>
          </cell>
          <cell r="AK33">
            <v>18916.69076</v>
          </cell>
          <cell r="AL33">
            <v>24072.42044</v>
          </cell>
          <cell r="AM33">
            <v>39804.44932</v>
          </cell>
          <cell r="AN33">
            <v>30685.8781</v>
          </cell>
          <cell r="AO33">
            <v>61319.55721</v>
          </cell>
          <cell r="AP33">
            <v>34175.27155</v>
          </cell>
          <cell r="AQ33">
            <v>69818.91775</v>
          </cell>
          <cell r="AR33">
            <v>0</v>
          </cell>
          <cell r="AS33">
            <v>0</v>
          </cell>
          <cell r="AU33">
            <v>0</v>
          </cell>
          <cell r="AV33">
            <v>4059.1090099999997</v>
          </cell>
          <cell r="AW33">
            <v>14853.65662</v>
          </cell>
          <cell r="AX33">
            <v>18916.69076</v>
          </cell>
          <cell r="AY33">
            <v>24072.42044</v>
          </cell>
          <cell r="AZ33">
            <v>39804.44932</v>
          </cell>
          <cell r="BA33">
            <v>30685.8781</v>
          </cell>
          <cell r="BB33">
            <v>61319.55721</v>
          </cell>
          <cell r="BC33">
            <v>34175.27155</v>
          </cell>
          <cell r="BD33">
            <v>69818.91775</v>
          </cell>
          <cell r="BE33">
            <v>0</v>
          </cell>
          <cell r="BF33">
            <v>0</v>
          </cell>
        </row>
        <row r="34">
          <cell r="D34">
            <v>11000</v>
          </cell>
          <cell r="G34">
            <v>11000</v>
          </cell>
          <cell r="H34">
            <v>44</v>
          </cell>
          <cell r="I34">
            <v>10000</v>
          </cell>
          <cell r="J34">
            <v>0</v>
          </cell>
          <cell r="K34">
            <v>-0.1753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44</v>
          </cell>
          <cell r="V34">
            <v>0</v>
          </cell>
          <cell r="W34">
            <v>2000</v>
          </cell>
          <cell r="X34">
            <v>-0.1753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526.62511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2000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526.62511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2000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526.62511</v>
          </cell>
          <cell r="BD34">
            <v>0</v>
          </cell>
          <cell r="BE34">
            <v>0</v>
          </cell>
          <cell r="BF34">
            <v>0</v>
          </cell>
        </row>
        <row r="36">
          <cell r="G36">
            <v>0</v>
          </cell>
          <cell r="Q36">
            <v>0</v>
          </cell>
          <cell r="AC36">
            <v>0</v>
          </cell>
          <cell r="AD36">
            <v>0</v>
          </cell>
          <cell r="AQ36">
            <v>0</v>
          </cell>
          <cell r="BD36">
            <v>0</v>
          </cell>
        </row>
        <row r="37">
          <cell r="E37">
            <v>1500</v>
          </cell>
          <cell r="G37">
            <v>1500</v>
          </cell>
          <cell r="H37">
            <v>0</v>
          </cell>
          <cell r="I37">
            <v>1500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500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211.844</v>
          </cell>
          <cell r="AD37">
            <v>0</v>
          </cell>
          <cell r="AE37">
            <v>0</v>
          </cell>
          <cell r="AF37">
            <v>0</v>
          </cell>
          <cell r="AH37">
            <v>0</v>
          </cell>
          <cell r="AI37">
            <v>0</v>
          </cell>
          <cell r="AJ37">
            <v>500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211.844</v>
          </cell>
          <cell r="AQ37">
            <v>0</v>
          </cell>
          <cell r="AR37">
            <v>0</v>
          </cell>
          <cell r="AS37">
            <v>0</v>
          </cell>
          <cell r="AU37">
            <v>0</v>
          </cell>
          <cell r="AV37">
            <v>0</v>
          </cell>
          <cell r="AW37">
            <v>500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211.844</v>
          </cell>
          <cell r="BD37">
            <v>0</v>
          </cell>
          <cell r="BE37">
            <v>0</v>
          </cell>
          <cell r="BF37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40">
          <cell r="E40">
            <v>300</v>
          </cell>
          <cell r="G40">
            <v>300</v>
          </cell>
          <cell r="H40">
            <v>0</v>
          </cell>
          <cell r="I40">
            <v>300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150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150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150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12800</v>
          </cell>
          <cell r="F41">
            <v>9894.24</v>
          </cell>
          <cell r="G41">
            <v>2905.76</v>
          </cell>
          <cell r="H41">
            <v>51.2</v>
          </cell>
          <cell r="I41">
            <v>0</v>
          </cell>
          <cell r="J41">
            <v>0</v>
          </cell>
          <cell r="K41">
            <v>-0.20398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2500</v>
          </cell>
          <cell r="Q41">
            <v>0</v>
          </cell>
          <cell r="R41">
            <v>0</v>
          </cell>
          <cell r="S41">
            <v>0</v>
          </cell>
          <cell r="U41">
            <v>51.2</v>
          </cell>
          <cell r="V41">
            <v>0</v>
          </cell>
          <cell r="W41">
            <v>0</v>
          </cell>
          <cell r="X41">
            <v>-0.20398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989.735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E42">
            <v>1000</v>
          </cell>
          <cell r="G42">
            <v>1000</v>
          </cell>
          <cell r="H42">
            <v>0</v>
          </cell>
          <cell r="I42">
            <v>1000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1000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1000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1000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4">
          <cell r="E44">
            <v>1000</v>
          </cell>
          <cell r="G44">
            <v>1000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1000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932.33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928.346</v>
          </cell>
          <cell r="AQ44">
            <v>3.71338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928.346</v>
          </cell>
          <cell r="BD44">
            <v>3.71338</v>
          </cell>
          <cell r="BE44">
            <v>0</v>
          </cell>
          <cell r="BF44">
            <v>0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D49">
            <v>5000</v>
          </cell>
          <cell r="G49">
            <v>5000</v>
          </cell>
          <cell r="H49">
            <v>20</v>
          </cell>
          <cell r="I49">
            <v>0</v>
          </cell>
          <cell r="J49">
            <v>0</v>
          </cell>
          <cell r="K49">
            <v>-0.07968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1300</v>
          </cell>
          <cell r="Q49">
            <v>0</v>
          </cell>
          <cell r="R49">
            <v>0</v>
          </cell>
          <cell r="S49">
            <v>0</v>
          </cell>
          <cell r="U49">
            <v>20</v>
          </cell>
          <cell r="V49">
            <v>0</v>
          </cell>
          <cell r="W49">
            <v>0</v>
          </cell>
          <cell r="X49">
            <v>-0.07968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1300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G51">
            <v>0</v>
          </cell>
          <cell r="Q51">
            <v>0</v>
          </cell>
          <cell r="AC51">
            <v>0</v>
          </cell>
          <cell r="AD51">
            <v>0</v>
          </cell>
          <cell r="AQ51">
            <v>0</v>
          </cell>
          <cell r="BD51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5">
          <cell r="D55">
            <v>20713.447</v>
          </cell>
          <cell r="G55">
            <v>20713.447</v>
          </cell>
          <cell r="H55">
            <v>82.85378999999999</v>
          </cell>
          <cell r="I55">
            <v>0</v>
          </cell>
          <cell r="J55">
            <v>0</v>
          </cell>
          <cell r="K55">
            <v>14999.6699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82.85378999999999</v>
          </cell>
          <cell r="V55">
            <v>0</v>
          </cell>
          <cell r="W55">
            <v>0</v>
          </cell>
          <cell r="X55">
            <v>11157.199630000001</v>
          </cell>
          <cell r="Y55">
            <v>137.738</v>
          </cell>
          <cell r="Z55">
            <v>1709.9166599999999</v>
          </cell>
          <cell r="AA55">
            <v>36.511</v>
          </cell>
          <cell r="AB55">
            <v>389.37055</v>
          </cell>
          <cell r="AC55">
            <v>17.342</v>
          </cell>
          <cell r="AD55">
            <v>365.929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11157.52973</v>
          </cell>
          <cell r="AL55">
            <v>137.738</v>
          </cell>
          <cell r="AM55">
            <v>1755.09773</v>
          </cell>
          <cell r="AN55">
            <v>44.03793</v>
          </cell>
          <cell r="AO55">
            <v>389.37055</v>
          </cell>
          <cell r="AP55">
            <v>17.342</v>
          </cell>
          <cell r="AQ55">
            <v>365.929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11157.52973</v>
          </cell>
          <cell r="AY55">
            <v>137.738</v>
          </cell>
          <cell r="AZ55">
            <v>1755.09773</v>
          </cell>
          <cell r="BA55">
            <v>44.03793</v>
          </cell>
          <cell r="BB55">
            <v>389.37055</v>
          </cell>
          <cell r="BC55">
            <v>17.342</v>
          </cell>
          <cell r="BD55">
            <v>365.929</v>
          </cell>
          <cell r="BE55">
            <v>0</v>
          </cell>
          <cell r="BF55">
            <v>0</v>
          </cell>
        </row>
        <row r="57">
          <cell r="D57">
            <v>3100</v>
          </cell>
          <cell r="G57">
            <v>3100</v>
          </cell>
          <cell r="H57">
            <v>12.4</v>
          </cell>
          <cell r="I57">
            <v>0</v>
          </cell>
          <cell r="J57">
            <v>0</v>
          </cell>
          <cell r="K57">
            <v>-0.0494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12.4</v>
          </cell>
          <cell r="V57">
            <v>0</v>
          </cell>
          <cell r="W57">
            <v>0</v>
          </cell>
          <cell r="X57">
            <v>-0.0494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9">
          <cell r="D59">
            <v>23690</v>
          </cell>
          <cell r="G59">
            <v>23690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12991.024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12991.024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12991.024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12991.024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0">
          <cell r="D60">
            <v>67300</v>
          </cell>
          <cell r="G60">
            <v>67300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22596.737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22596.737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22506.71</v>
          </cell>
          <cell r="AQ60">
            <v>90.027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22506.71</v>
          </cell>
          <cell r="BD60">
            <v>90.027</v>
          </cell>
          <cell r="BE60">
            <v>0</v>
          </cell>
          <cell r="BF60">
            <v>0</v>
          </cell>
        </row>
        <row r="62">
          <cell r="D62">
            <v>7281000</v>
          </cell>
          <cell r="G62">
            <v>7281000</v>
          </cell>
          <cell r="H62">
            <v>540725.692</v>
          </cell>
          <cell r="I62">
            <v>674505.605</v>
          </cell>
          <cell r="J62">
            <v>109591.978</v>
          </cell>
          <cell r="K62">
            <v>235957.649</v>
          </cell>
          <cell r="L62">
            <v>211978.3431</v>
          </cell>
          <cell r="M62">
            <v>296187.68569</v>
          </cell>
          <cell r="N62">
            <v>1148646.2942899999</v>
          </cell>
          <cell r="O62">
            <v>880027.89448</v>
          </cell>
          <cell r="P62">
            <v>816593.66001</v>
          </cell>
          <cell r="Q62">
            <v>102953.97537999999</v>
          </cell>
          <cell r="R62">
            <v>0</v>
          </cell>
          <cell r="S62">
            <v>0</v>
          </cell>
          <cell r="U62">
            <v>421956.927</v>
          </cell>
          <cell r="V62">
            <v>576509.625</v>
          </cell>
          <cell r="W62">
            <v>257808.67296</v>
          </cell>
          <cell r="X62">
            <v>205847.19934</v>
          </cell>
          <cell r="Y62">
            <v>18018.917</v>
          </cell>
          <cell r="Z62">
            <v>397768.03234</v>
          </cell>
          <cell r="AA62">
            <v>248484.2004</v>
          </cell>
          <cell r="AB62">
            <v>1226702.92614</v>
          </cell>
          <cell r="AC62">
            <v>1254458.3571</v>
          </cell>
          <cell r="AD62">
            <v>283686.43539999996</v>
          </cell>
          <cell r="AE62">
            <v>0</v>
          </cell>
          <cell r="AF62">
            <v>0</v>
          </cell>
          <cell r="AH62">
            <v>0</v>
          </cell>
          <cell r="AI62">
            <v>287497.447</v>
          </cell>
          <cell r="AJ62">
            <v>236929.60496</v>
          </cell>
          <cell r="AK62">
            <v>135897.59249</v>
          </cell>
          <cell r="AL62">
            <v>131903.73122</v>
          </cell>
          <cell r="AM62">
            <v>120131.10584999999</v>
          </cell>
          <cell r="AN62">
            <v>199690.61928</v>
          </cell>
          <cell r="AO62">
            <v>341806.14903</v>
          </cell>
          <cell r="AP62">
            <v>489810.72572000005</v>
          </cell>
          <cell r="AQ62">
            <v>732787.7275</v>
          </cell>
          <cell r="AR62">
            <v>0</v>
          </cell>
          <cell r="AS62">
            <v>0</v>
          </cell>
          <cell r="AU62">
            <v>0</v>
          </cell>
          <cell r="AV62">
            <v>287497.447</v>
          </cell>
          <cell r="AW62">
            <v>236929.60496</v>
          </cell>
          <cell r="AX62">
            <v>135412.69559000002</v>
          </cell>
          <cell r="AY62">
            <v>131903.73122</v>
          </cell>
          <cell r="AZ62">
            <v>120616.00275</v>
          </cell>
          <cell r="BA62">
            <v>199690.61928</v>
          </cell>
          <cell r="BB62">
            <v>339906.14903</v>
          </cell>
          <cell r="BC62">
            <v>491566.31156</v>
          </cell>
          <cell r="BD62">
            <v>730876.9986599999</v>
          </cell>
          <cell r="BE62">
            <v>0</v>
          </cell>
          <cell r="BF6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5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3">
          <cell r="D13">
            <v>2680.321</v>
          </cell>
          <cell r="E13">
            <v>2680.321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2680.321</v>
          </cell>
        </row>
        <row r="14">
          <cell r="D14">
            <v>8</v>
          </cell>
          <cell r="E14">
            <v>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8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D20">
            <v>6639.552</v>
          </cell>
          <cell r="E20">
            <v>6639.552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6639.552</v>
          </cell>
        </row>
        <row r="22">
          <cell r="D22">
            <v>198.748</v>
          </cell>
          <cell r="E22">
            <v>198.748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198.748</v>
          </cell>
        </row>
        <row r="24">
          <cell r="D24">
            <v>144.406</v>
          </cell>
          <cell r="E24">
            <v>144.406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144.406</v>
          </cell>
        </row>
        <row r="26">
          <cell r="D26">
            <v>495.484</v>
          </cell>
          <cell r="E26">
            <v>495.484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495.484</v>
          </cell>
        </row>
        <row r="28">
          <cell r="D28">
            <v>152.13305</v>
          </cell>
          <cell r="E28">
            <v>152.13305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152.13305</v>
          </cell>
        </row>
        <row r="31">
          <cell r="D31">
            <v>920.3153100000001</v>
          </cell>
          <cell r="E31">
            <v>920.3153100000001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920.3153100000001</v>
          </cell>
        </row>
        <row r="33">
          <cell r="D33">
            <v>6.768</v>
          </cell>
          <cell r="E33">
            <v>6.768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6.768</v>
          </cell>
        </row>
        <row r="34">
          <cell r="D34">
            <v>533.94529</v>
          </cell>
          <cell r="E34">
            <v>533.94529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533.94529</v>
          </cell>
        </row>
        <row r="35">
          <cell r="D35">
            <v>192.158</v>
          </cell>
          <cell r="E35">
            <v>192.158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192.158</v>
          </cell>
        </row>
        <row r="36">
          <cell r="D36">
            <v>45169.37195</v>
          </cell>
          <cell r="E36">
            <v>45169.37195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45169.37195</v>
          </cell>
        </row>
        <row r="38">
          <cell r="D38">
            <v>196.508</v>
          </cell>
          <cell r="E38">
            <v>196.508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196.508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3">
          <cell r="D43">
            <v>1.596</v>
          </cell>
          <cell r="E43">
            <v>1.596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1.596</v>
          </cell>
        </row>
        <row r="44">
          <cell r="D44">
            <v>24.528</v>
          </cell>
          <cell r="E44">
            <v>24.528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24.528</v>
          </cell>
        </row>
        <row r="45">
          <cell r="D45">
            <v>49698.611</v>
          </cell>
          <cell r="E45">
            <v>49698.611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49698.611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1">
          <cell r="D51">
            <v>895528.7530599999</v>
          </cell>
          <cell r="E51">
            <v>893605.9910599999</v>
          </cell>
          <cell r="F51">
            <v>1922.76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895528.7510599999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5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3">
          <cell r="D13">
            <v>6355.679</v>
          </cell>
          <cell r="E13">
            <v>0</v>
          </cell>
          <cell r="F13">
            <v>2080.134</v>
          </cell>
          <cell r="G13">
            <v>2293.212</v>
          </cell>
          <cell r="H13">
            <v>0</v>
          </cell>
          <cell r="I13">
            <v>1946.329</v>
          </cell>
          <cell r="J13">
            <v>25.141779999999997</v>
          </cell>
          <cell r="K13">
            <v>0.10056999999999999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2080.134</v>
          </cell>
          <cell r="T13">
            <v>2293.212</v>
          </cell>
          <cell r="U13">
            <v>0</v>
          </cell>
          <cell r="V13">
            <v>1946.329</v>
          </cell>
          <cell r="W13">
            <v>25.141779999999997</v>
          </cell>
          <cell r="X13">
            <v>0.10056999999999999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32124.55108</v>
          </cell>
          <cell r="E15">
            <v>0</v>
          </cell>
          <cell r="F15">
            <v>19447.593</v>
          </cell>
          <cell r="G15">
            <v>0</v>
          </cell>
          <cell r="H15">
            <v>10035.206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1315.873</v>
          </cell>
          <cell r="O15">
            <v>0</v>
          </cell>
          <cell r="P15">
            <v>0</v>
          </cell>
          <cell r="R15">
            <v>0</v>
          </cell>
          <cell r="S15">
            <v>19447.593</v>
          </cell>
          <cell r="T15">
            <v>0</v>
          </cell>
          <cell r="U15">
            <v>10035.206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1315.873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1522.616</v>
          </cell>
          <cell r="E20">
            <v>0</v>
          </cell>
          <cell r="F20">
            <v>167.328</v>
          </cell>
          <cell r="G20">
            <v>94.574</v>
          </cell>
          <cell r="H20">
            <v>0</v>
          </cell>
          <cell r="I20">
            <v>278.96</v>
          </cell>
          <cell r="J20">
            <v>0</v>
          </cell>
          <cell r="K20">
            <v>216.19</v>
          </cell>
          <cell r="L20">
            <v>486.379</v>
          </cell>
          <cell r="M20">
            <v>157.123</v>
          </cell>
          <cell r="N20">
            <v>81.746</v>
          </cell>
          <cell r="O20">
            <v>0</v>
          </cell>
          <cell r="P20">
            <v>0</v>
          </cell>
          <cell r="R20">
            <v>0</v>
          </cell>
          <cell r="S20">
            <v>167.328</v>
          </cell>
          <cell r="T20">
            <v>94.574</v>
          </cell>
          <cell r="U20">
            <v>0</v>
          </cell>
          <cell r="V20">
            <v>278.96</v>
          </cell>
          <cell r="W20">
            <v>0</v>
          </cell>
          <cell r="X20">
            <v>216.19</v>
          </cell>
          <cell r="Y20">
            <v>486.379</v>
          </cell>
          <cell r="Z20">
            <v>157.123</v>
          </cell>
          <cell r="AA20">
            <v>81.746</v>
          </cell>
          <cell r="AB20">
            <v>0</v>
          </cell>
          <cell r="AC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7">
          <cell r="D27">
            <v>380.361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43546.978200000005</v>
          </cell>
          <cell r="E34">
            <v>5510.7165</v>
          </cell>
          <cell r="F34">
            <v>18939.82717</v>
          </cell>
          <cell r="G34">
            <v>18980.75177</v>
          </cell>
          <cell r="H34">
            <v>40.56617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5510.7165</v>
          </cell>
          <cell r="S34">
            <v>18939.82717</v>
          </cell>
          <cell r="T34">
            <v>18980.75177</v>
          </cell>
          <cell r="U34">
            <v>40.56617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2">
          <cell r="D42">
            <v>168929.82312000002</v>
          </cell>
          <cell r="E42">
            <v>612.44</v>
          </cell>
          <cell r="F42">
            <v>57447.109</v>
          </cell>
          <cell r="G42">
            <v>1354.88586</v>
          </cell>
          <cell r="H42">
            <v>3635.751</v>
          </cell>
          <cell r="I42">
            <v>3050.667</v>
          </cell>
          <cell r="J42">
            <v>4211.444</v>
          </cell>
          <cell r="K42">
            <v>5762.388</v>
          </cell>
          <cell r="L42">
            <v>13273.137</v>
          </cell>
          <cell r="M42">
            <v>974.27136</v>
          </cell>
          <cell r="N42">
            <v>3.692</v>
          </cell>
          <cell r="O42">
            <v>0</v>
          </cell>
          <cell r="P42">
            <v>0</v>
          </cell>
          <cell r="R42">
            <v>612.44</v>
          </cell>
          <cell r="S42">
            <v>57447.109</v>
          </cell>
          <cell r="T42">
            <v>1354.88586</v>
          </cell>
          <cell r="U42">
            <v>3635.751</v>
          </cell>
          <cell r="V42">
            <v>3050.667</v>
          </cell>
          <cell r="W42">
            <v>4211.444</v>
          </cell>
          <cell r="X42">
            <v>5762.388</v>
          </cell>
          <cell r="Y42">
            <v>13273.137</v>
          </cell>
          <cell r="Z42">
            <v>974.27136</v>
          </cell>
          <cell r="AA42">
            <v>3.692</v>
          </cell>
          <cell r="AB42">
            <v>0</v>
          </cell>
          <cell r="AC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0"/>
  <sheetViews>
    <sheetView showGridLines="0" showZeros="0" tabSelected="1" zoomScalePageLayoutView="0" workbookViewId="0" topLeftCell="A1">
      <pane xSplit="5" ySplit="28" topLeftCell="F29" activePane="bottomRight" state="frozen"/>
      <selection pane="topLeft" activeCell="A8" sqref="A8"/>
      <selection pane="topRight" activeCell="F8" sqref="F8"/>
      <selection pane="bottomLeft" activeCell="A31" sqref="A31"/>
      <selection pane="bottomRight" activeCell="Q4" sqref="Q1:T16384"/>
    </sheetView>
  </sheetViews>
  <sheetFormatPr defaultColWidth="11.421875" defaultRowHeight="15"/>
  <cols>
    <col min="1" max="1" width="13.7109375" style="32" customWidth="1"/>
    <col min="2" max="2" width="4.28125" style="32" customWidth="1"/>
    <col min="3" max="3" width="56.140625" style="32" bestFit="1" customWidth="1"/>
    <col min="4" max="6" width="11.8515625" style="32" hidden="1" customWidth="1"/>
    <col min="7" max="7" width="11.8515625" style="32" customWidth="1"/>
    <col min="8" max="26" width="11.00390625" style="32" hidden="1" customWidth="1"/>
    <col min="27" max="27" width="11.421875" style="32" hidden="1" customWidth="1"/>
    <col min="28" max="28" width="11.57421875" style="32" hidden="1" customWidth="1"/>
    <col min="29" max="29" width="11.7109375" style="32" hidden="1" customWidth="1"/>
    <col min="30" max="30" width="11.7109375" style="32" customWidth="1"/>
    <col min="31" max="31" width="11.57421875" style="32" hidden="1" customWidth="1"/>
    <col min="32" max="32" width="11.421875" style="32" hidden="1" customWidth="1"/>
    <col min="33" max="33" width="11.57421875" style="32" customWidth="1"/>
    <col min="34" max="42" width="11.00390625" style="32" hidden="1" customWidth="1"/>
    <col min="43" max="43" width="11.00390625" style="32" customWidth="1"/>
    <col min="44" max="45" width="11.00390625" style="32" hidden="1" customWidth="1"/>
    <col min="46" max="46" width="11.00390625" style="32" customWidth="1"/>
    <col min="47" max="55" width="11.00390625" style="32" hidden="1" customWidth="1"/>
    <col min="56" max="56" width="11.00390625" style="32" customWidth="1"/>
    <col min="57" max="58" width="11.00390625" style="32" hidden="1" customWidth="1"/>
    <col min="59" max="59" width="11.00390625" style="32" customWidth="1"/>
    <col min="60" max="66" width="11.421875" style="32" customWidth="1"/>
    <col min="67" max="16384" width="11.421875" style="32" customWidth="1"/>
  </cols>
  <sheetData>
    <row r="1" spans="1:59" ht="20.25">
      <c r="A1" s="79" t="s">
        <v>110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</row>
    <row r="2" spans="1:59" ht="12.7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</row>
    <row r="3" spans="1:59" ht="12.75">
      <c r="A3" s="80" t="s">
        <v>19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</row>
    <row r="4" spans="1:59" ht="12.75">
      <c r="A4" s="33" t="s">
        <v>111</v>
      </c>
      <c r="AU4" s="34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4" t="s">
        <v>191</v>
      </c>
    </row>
    <row r="5" spans="1:59" ht="12.75">
      <c r="A5" s="33" t="s">
        <v>1</v>
      </c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4" t="s">
        <v>2</v>
      </c>
    </row>
    <row r="6" spans="1:59" s="38" customFormat="1" ht="22.5">
      <c r="A6" s="36" t="s">
        <v>3</v>
      </c>
      <c r="B6" s="36" t="s">
        <v>112</v>
      </c>
      <c r="C6" s="36" t="s">
        <v>4</v>
      </c>
      <c r="D6" s="36" t="s">
        <v>20</v>
      </c>
      <c r="E6" s="36" t="s">
        <v>21</v>
      </c>
      <c r="F6" s="36" t="s">
        <v>22</v>
      </c>
      <c r="G6" s="36" t="s">
        <v>23</v>
      </c>
      <c r="H6" s="36" t="s">
        <v>24</v>
      </c>
      <c r="I6" s="36" t="s">
        <v>25</v>
      </c>
      <c r="J6" s="36" t="s">
        <v>26</v>
      </c>
      <c r="K6" s="36" t="s">
        <v>27</v>
      </c>
      <c r="L6" s="36" t="s">
        <v>28</v>
      </c>
      <c r="M6" s="36" t="s">
        <v>29</v>
      </c>
      <c r="N6" s="36" t="s">
        <v>30</v>
      </c>
      <c r="O6" s="36" t="s">
        <v>31</v>
      </c>
      <c r="P6" s="36" t="s">
        <v>32</v>
      </c>
      <c r="Q6" s="36" t="s">
        <v>33</v>
      </c>
      <c r="R6" s="36" t="s">
        <v>34</v>
      </c>
      <c r="S6" s="36" t="s">
        <v>35</v>
      </c>
      <c r="T6" s="36" t="s">
        <v>36</v>
      </c>
      <c r="U6" s="37" t="s">
        <v>37</v>
      </c>
      <c r="V6" s="37" t="s">
        <v>38</v>
      </c>
      <c r="W6" s="37" t="s">
        <v>39</v>
      </c>
      <c r="X6" s="37" t="s">
        <v>40</v>
      </c>
      <c r="Y6" s="37" t="s">
        <v>41</v>
      </c>
      <c r="Z6" s="37" t="s">
        <v>42</v>
      </c>
      <c r="AA6" s="36" t="s">
        <v>43</v>
      </c>
      <c r="AB6" s="36" t="s">
        <v>44</v>
      </c>
      <c r="AC6" s="36" t="s">
        <v>45</v>
      </c>
      <c r="AD6" s="36" t="s">
        <v>46</v>
      </c>
      <c r="AE6" s="36" t="s">
        <v>47</v>
      </c>
      <c r="AF6" s="36" t="s">
        <v>48</v>
      </c>
      <c r="AG6" s="36" t="s">
        <v>49</v>
      </c>
      <c r="AH6" s="36" t="s">
        <v>50</v>
      </c>
      <c r="AI6" s="36" t="s">
        <v>51</v>
      </c>
      <c r="AJ6" s="36" t="s">
        <v>52</v>
      </c>
      <c r="AK6" s="36" t="s">
        <v>53</v>
      </c>
      <c r="AL6" s="36" t="s">
        <v>54</v>
      </c>
      <c r="AM6" s="36" t="s">
        <v>55</v>
      </c>
      <c r="AN6" s="36" t="s">
        <v>56</v>
      </c>
      <c r="AO6" s="36" t="s">
        <v>57</v>
      </c>
      <c r="AP6" s="36" t="s">
        <v>58</v>
      </c>
      <c r="AQ6" s="36" t="s">
        <v>59</v>
      </c>
      <c r="AR6" s="36" t="s">
        <v>60</v>
      </c>
      <c r="AS6" s="36" t="s">
        <v>61</v>
      </c>
      <c r="AT6" s="36" t="s">
        <v>62</v>
      </c>
      <c r="AU6" s="36" t="s">
        <v>5</v>
      </c>
      <c r="AV6" s="36" t="s">
        <v>6</v>
      </c>
      <c r="AW6" s="36" t="s">
        <v>7</v>
      </c>
      <c r="AX6" s="36" t="s">
        <v>8</v>
      </c>
      <c r="AY6" s="36" t="s">
        <v>9</v>
      </c>
      <c r="AZ6" s="36" t="s">
        <v>10</v>
      </c>
      <c r="BA6" s="36" t="s">
        <v>11</v>
      </c>
      <c r="BB6" s="36" t="s">
        <v>12</v>
      </c>
      <c r="BC6" s="36" t="s">
        <v>13</v>
      </c>
      <c r="BD6" s="36" t="s">
        <v>14</v>
      </c>
      <c r="BE6" s="36" t="s">
        <v>15</v>
      </c>
      <c r="BF6" s="36" t="s">
        <v>16</v>
      </c>
      <c r="BG6" s="36" t="s">
        <v>17</v>
      </c>
    </row>
    <row r="7" spans="1:61" ht="12.75">
      <c r="A7" s="40" t="s">
        <v>183</v>
      </c>
      <c r="B7" s="39"/>
      <c r="C7" s="40" t="s">
        <v>113</v>
      </c>
      <c r="D7" s="40">
        <f>SUM(D8,D58)</f>
        <v>931271.03</v>
      </c>
      <c r="E7" s="40">
        <f aca="true" t="shared" si="0" ref="E7:S7">SUM(E8,E58)</f>
        <v>142656.92309999999</v>
      </c>
      <c r="F7" s="40">
        <f t="shared" si="0"/>
        <v>142656.94309999997</v>
      </c>
      <c r="G7" s="40">
        <f t="shared" si="0"/>
        <v>931271.03</v>
      </c>
      <c r="H7" s="40">
        <f t="shared" si="0"/>
        <v>311044.32194000005</v>
      </c>
      <c r="I7" s="40">
        <f t="shared" si="0"/>
        <v>145551.77730000002</v>
      </c>
      <c r="J7" s="40">
        <f t="shared" si="0"/>
        <v>270138.51682</v>
      </c>
      <c r="K7" s="40">
        <f t="shared" si="0"/>
        <v>34214.29883</v>
      </c>
      <c r="L7" s="40">
        <f t="shared" si="0"/>
        <v>1265.596</v>
      </c>
      <c r="M7" s="40">
        <f t="shared" si="0"/>
        <v>9230.83525</v>
      </c>
      <c r="N7" s="40">
        <f t="shared" si="0"/>
        <v>4943.9616</v>
      </c>
      <c r="O7" s="40">
        <f t="shared" si="0"/>
        <v>12195.625</v>
      </c>
      <c r="P7" s="40">
        <f t="shared" si="0"/>
        <v>29887.34096</v>
      </c>
      <c r="Q7" s="40">
        <f t="shared" si="0"/>
        <v>-2280.93408</v>
      </c>
      <c r="R7" s="40">
        <f t="shared" si="0"/>
        <v>0</v>
      </c>
      <c r="S7" s="40">
        <f t="shared" si="0"/>
        <v>0</v>
      </c>
      <c r="T7" s="40">
        <f>SUM(T8,T58)</f>
        <v>816191.33962</v>
      </c>
      <c r="U7" s="40">
        <f aca="true" t="shared" si="1" ref="U7:AF7">SUM(U8,U58)</f>
        <v>30011.555490000002</v>
      </c>
      <c r="V7" s="40">
        <f t="shared" si="1"/>
        <v>353216.16677999997</v>
      </c>
      <c r="W7" s="40">
        <f t="shared" si="1"/>
        <v>305619.46551999997</v>
      </c>
      <c r="X7" s="40">
        <f t="shared" si="1"/>
        <v>53588.151959999996</v>
      </c>
      <c r="Y7" s="40">
        <f t="shared" si="1"/>
        <v>1474.3336199999999</v>
      </c>
      <c r="Z7" s="40">
        <f t="shared" si="1"/>
        <v>8348.12048</v>
      </c>
      <c r="AA7" s="40">
        <f t="shared" si="1"/>
        <v>5389.27737</v>
      </c>
      <c r="AB7" s="40">
        <f t="shared" si="1"/>
        <v>15984.42907</v>
      </c>
      <c r="AC7" s="40">
        <f t="shared" si="1"/>
        <v>26731.62397</v>
      </c>
      <c r="AD7" s="40">
        <f t="shared" si="1"/>
        <v>2859.37888</v>
      </c>
      <c r="AE7" s="40">
        <f t="shared" si="1"/>
        <v>0</v>
      </c>
      <c r="AF7" s="40">
        <f t="shared" si="1"/>
        <v>0</v>
      </c>
      <c r="AG7" s="40">
        <f>SUM(AG8,AG58)</f>
        <v>803222.5031399999</v>
      </c>
      <c r="AH7" s="40">
        <f aca="true" t="shared" si="2" ref="AH7:AS7">SUM(AH8,AH58)</f>
        <v>5513.111440000001</v>
      </c>
      <c r="AI7" s="40">
        <f t="shared" si="2"/>
        <v>30445.185950000003</v>
      </c>
      <c r="AJ7" s="40">
        <f t="shared" si="2"/>
        <v>111383.66584</v>
      </c>
      <c r="AK7" s="40">
        <f t="shared" si="2"/>
        <v>62074.89889</v>
      </c>
      <c r="AL7" s="40">
        <f t="shared" si="2"/>
        <v>28095.185440000005</v>
      </c>
      <c r="AM7" s="40">
        <f t="shared" si="2"/>
        <v>51489.370240000004</v>
      </c>
      <c r="AN7" s="40">
        <f t="shared" si="2"/>
        <v>35799.707850000006</v>
      </c>
      <c r="AO7" s="40">
        <f t="shared" si="2"/>
        <v>87790.50276</v>
      </c>
      <c r="AP7" s="40">
        <f t="shared" si="2"/>
        <v>67083.43307</v>
      </c>
      <c r="AQ7" s="40">
        <f t="shared" si="2"/>
        <v>83093.62113</v>
      </c>
      <c r="AR7" s="40">
        <f t="shared" si="2"/>
        <v>0</v>
      </c>
      <c r="AS7" s="40">
        <f t="shared" si="2"/>
        <v>0</v>
      </c>
      <c r="AT7" s="40">
        <f>SUM(AT8,AT58)</f>
        <v>562768.68261</v>
      </c>
      <c r="AU7" s="40">
        <f aca="true" t="shared" si="3" ref="AU7:BF7">SUM(AU8,AU58)</f>
        <v>5513.111440000001</v>
      </c>
      <c r="AV7" s="40">
        <f t="shared" si="3"/>
        <v>30445.185950000003</v>
      </c>
      <c r="AW7" s="40">
        <f t="shared" si="3"/>
        <v>111383.66584</v>
      </c>
      <c r="AX7" s="40">
        <f t="shared" si="3"/>
        <v>62074.89889</v>
      </c>
      <c r="AY7" s="40">
        <f t="shared" si="3"/>
        <v>28095.185440000005</v>
      </c>
      <c r="AZ7" s="40">
        <f t="shared" si="3"/>
        <v>51489.370240000004</v>
      </c>
      <c r="BA7" s="40">
        <f t="shared" si="3"/>
        <v>35799.707850000006</v>
      </c>
      <c r="BB7" s="40">
        <f t="shared" si="3"/>
        <v>87790.50276</v>
      </c>
      <c r="BC7" s="40">
        <f t="shared" si="3"/>
        <v>67083.43307</v>
      </c>
      <c r="BD7" s="40">
        <f t="shared" si="3"/>
        <v>83093.62113</v>
      </c>
      <c r="BE7" s="40">
        <f t="shared" si="3"/>
        <v>0</v>
      </c>
      <c r="BF7" s="40">
        <f t="shared" si="3"/>
        <v>0</v>
      </c>
      <c r="BG7" s="40">
        <f>SUM(BG8,BG58)</f>
        <v>562768.68261</v>
      </c>
      <c r="BH7" s="38"/>
      <c r="BI7" s="38"/>
    </row>
    <row r="8" spans="1:61" s="35" customFormat="1" ht="12.75">
      <c r="A8" s="42" t="s">
        <v>184</v>
      </c>
      <c r="B8" s="41"/>
      <c r="C8" s="42" t="s">
        <v>114</v>
      </c>
      <c r="D8" s="42">
        <f>+D9+D16</f>
        <v>840281.03</v>
      </c>
      <c r="E8" s="42">
        <f aca="true" t="shared" si="4" ref="E8:S8">+E9+E16</f>
        <v>142656.92309999999</v>
      </c>
      <c r="F8" s="42">
        <f t="shared" si="4"/>
        <v>142656.94309999997</v>
      </c>
      <c r="G8" s="42">
        <f t="shared" si="4"/>
        <v>840281.03</v>
      </c>
      <c r="H8" s="42">
        <f t="shared" si="4"/>
        <v>311044.32194000005</v>
      </c>
      <c r="I8" s="42">
        <f t="shared" si="4"/>
        <v>145551.77730000002</v>
      </c>
      <c r="J8" s="42">
        <f t="shared" si="4"/>
        <v>270138.51682</v>
      </c>
      <c r="K8" s="42">
        <f t="shared" si="4"/>
        <v>34214.29883</v>
      </c>
      <c r="L8" s="42">
        <f t="shared" si="4"/>
        <v>1265.596</v>
      </c>
      <c r="M8" s="42">
        <f t="shared" si="4"/>
        <v>9230.83525</v>
      </c>
      <c r="N8" s="42">
        <f t="shared" si="4"/>
        <v>4943.9616</v>
      </c>
      <c r="O8" s="42">
        <f t="shared" si="4"/>
        <v>-795.399</v>
      </c>
      <c r="P8" s="42">
        <f t="shared" si="4"/>
        <v>7290.60396</v>
      </c>
      <c r="Q8" s="42">
        <f t="shared" si="4"/>
        <v>-2280.93408</v>
      </c>
      <c r="R8" s="42">
        <f t="shared" si="4"/>
        <v>0</v>
      </c>
      <c r="S8" s="42">
        <f t="shared" si="4"/>
        <v>0</v>
      </c>
      <c r="T8" s="42">
        <f>+T9+T16</f>
        <v>780603.5786199999</v>
      </c>
      <c r="U8" s="42">
        <f aca="true" t="shared" si="5" ref="U8:AF8">+U9+U16</f>
        <v>30011.555490000002</v>
      </c>
      <c r="V8" s="42">
        <f t="shared" si="5"/>
        <v>353216.16677999997</v>
      </c>
      <c r="W8" s="42">
        <f t="shared" si="5"/>
        <v>305619.46551999997</v>
      </c>
      <c r="X8" s="42">
        <f t="shared" si="5"/>
        <v>53588.151959999996</v>
      </c>
      <c r="Y8" s="42">
        <f t="shared" si="5"/>
        <v>1474.3336199999999</v>
      </c>
      <c r="Z8" s="42">
        <f t="shared" si="5"/>
        <v>8348.12048</v>
      </c>
      <c r="AA8" s="42">
        <f t="shared" si="5"/>
        <v>5389.27737</v>
      </c>
      <c r="AB8" s="42">
        <f t="shared" si="5"/>
        <v>2993.4050700000003</v>
      </c>
      <c r="AC8" s="42">
        <f t="shared" si="5"/>
        <v>4134.88697</v>
      </c>
      <c r="AD8" s="42">
        <f t="shared" si="5"/>
        <v>2859.37888</v>
      </c>
      <c r="AE8" s="42">
        <f t="shared" si="5"/>
        <v>0</v>
      </c>
      <c r="AF8" s="42">
        <f t="shared" si="5"/>
        <v>0</v>
      </c>
      <c r="AG8" s="42">
        <f>+AG9+AG16</f>
        <v>767634.7421399999</v>
      </c>
      <c r="AH8" s="42">
        <f aca="true" t="shared" si="6" ref="AH8:AS8">+AH9+AH16</f>
        <v>5513.111440000001</v>
      </c>
      <c r="AI8" s="42">
        <f t="shared" si="6"/>
        <v>30445.185950000003</v>
      </c>
      <c r="AJ8" s="42">
        <f t="shared" si="6"/>
        <v>111383.66584</v>
      </c>
      <c r="AK8" s="42">
        <f t="shared" si="6"/>
        <v>62074.89889</v>
      </c>
      <c r="AL8" s="42">
        <f t="shared" si="6"/>
        <v>28095.185440000005</v>
      </c>
      <c r="AM8" s="42">
        <f t="shared" si="6"/>
        <v>51489.370240000004</v>
      </c>
      <c r="AN8" s="42">
        <f t="shared" si="6"/>
        <v>35799.707850000006</v>
      </c>
      <c r="AO8" s="42">
        <f t="shared" si="6"/>
        <v>74799.47876</v>
      </c>
      <c r="AP8" s="42">
        <f t="shared" si="6"/>
        <v>44576.72306999999</v>
      </c>
      <c r="AQ8" s="42">
        <f t="shared" si="6"/>
        <v>83003.59413</v>
      </c>
      <c r="AR8" s="42">
        <f t="shared" si="6"/>
        <v>0</v>
      </c>
      <c r="AS8" s="42">
        <f t="shared" si="6"/>
        <v>0</v>
      </c>
      <c r="AT8" s="42">
        <f>+AT9+AT16</f>
        <v>527180.9216100001</v>
      </c>
      <c r="AU8" s="42">
        <f aca="true" t="shared" si="7" ref="AU8:BF8">+AU9+AU16</f>
        <v>5513.111440000001</v>
      </c>
      <c r="AV8" s="42">
        <f t="shared" si="7"/>
        <v>30445.185950000003</v>
      </c>
      <c r="AW8" s="42">
        <f t="shared" si="7"/>
        <v>111383.66584</v>
      </c>
      <c r="AX8" s="42">
        <f t="shared" si="7"/>
        <v>62074.89889</v>
      </c>
      <c r="AY8" s="42">
        <f t="shared" si="7"/>
        <v>28095.185440000005</v>
      </c>
      <c r="AZ8" s="42">
        <f t="shared" si="7"/>
        <v>51489.370240000004</v>
      </c>
      <c r="BA8" s="42">
        <f t="shared" si="7"/>
        <v>35799.707850000006</v>
      </c>
      <c r="BB8" s="42">
        <f t="shared" si="7"/>
        <v>74799.47876</v>
      </c>
      <c r="BC8" s="42">
        <f t="shared" si="7"/>
        <v>44576.72306999999</v>
      </c>
      <c r="BD8" s="42">
        <f t="shared" si="7"/>
        <v>83003.59413</v>
      </c>
      <c r="BE8" s="42">
        <f t="shared" si="7"/>
        <v>0</v>
      </c>
      <c r="BF8" s="42">
        <f t="shared" si="7"/>
        <v>0</v>
      </c>
      <c r="BG8" s="42">
        <f>+BG9+BG16</f>
        <v>527180.9216100001</v>
      </c>
      <c r="BH8" s="38"/>
      <c r="BI8" s="38"/>
    </row>
    <row r="9" spans="1:61" s="45" customFormat="1" ht="11.25">
      <c r="A9" s="43" t="s">
        <v>115</v>
      </c>
      <c r="B9" s="44">
        <v>20</v>
      </c>
      <c r="C9" s="43" t="s">
        <v>116</v>
      </c>
      <c r="D9" s="43">
        <f>+D10+D14</f>
        <v>160000</v>
      </c>
      <c r="E9" s="43">
        <f aca="true" t="shared" si="8" ref="E9:S9">+E10+E14</f>
        <v>18296.3601</v>
      </c>
      <c r="F9" s="43">
        <f t="shared" si="8"/>
        <v>8402.1401</v>
      </c>
      <c r="G9" s="43">
        <f t="shared" si="8"/>
        <v>169894.24</v>
      </c>
      <c r="H9" s="43">
        <f t="shared" si="8"/>
        <v>11936.814519999998</v>
      </c>
      <c r="I9" s="43">
        <f t="shared" si="8"/>
        <v>30421.816580000002</v>
      </c>
      <c r="J9" s="43">
        <f t="shared" si="8"/>
        <v>88982.304</v>
      </c>
      <c r="K9" s="43">
        <f t="shared" si="8"/>
        <v>25884.65041</v>
      </c>
      <c r="L9" s="43">
        <f t="shared" si="8"/>
        <v>1265.596</v>
      </c>
      <c r="M9" s="43">
        <f t="shared" si="8"/>
        <v>5896.728249999999</v>
      </c>
      <c r="N9" s="43">
        <f t="shared" si="8"/>
        <v>114.638</v>
      </c>
      <c r="O9" s="43">
        <f t="shared" si="8"/>
        <v>587.34</v>
      </c>
      <c r="P9" s="43">
        <f t="shared" si="8"/>
        <v>1757</v>
      </c>
      <c r="Q9" s="43">
        <f t="shared" si="8"/>
        <v>-646.83769</v>
      </c>
      <c r="R9" s="43">
        <f t="shared" si="8"/>
        <v>0</v>
      </c>
      <c r="S9" s="43">
        <f t="shared" si="8"/>
        <v>0</v>
      </c>
      <c r="T9" s="43">
        <f>+T10+T14</f>
        <v>166200.05007</v>
      </c>
      <c r="U9" s="43">
        <f aca="true" t="shared" si="9" ref="U9:AF9">+U10+U14</f>
        <v>5964.6587</v>
      </c>
      <c r="V9" s="43">
        <f t="shared" si="9"/>
        <v>26448.224940000004</v>
      </c>
      <c r="W9" s="43">
        <f t="shared" si="9"/>
        <v>91477.22522000001</v>
      </c>
      <c r="X9" s="43">
        <f t="shared" si="9"/>
        <v>31678.730869999996</v>
      </c>
      <c r="Y9" s="43">
        <f t="shared" si="9"/>
        <v>1261.148</v>
      </c>
      <c r="Z9" s="43">
        <f t="shared" si="9"/>
        <v>6571.43812</v>
      </c>
      <c r="AA9" s="43">
        <f t="shared" si="9"/>
        <v>115</v>
      </c>
      <c r="AB9" s="43">
        <f t="shared" si="9"/>
        <v>587.34</v>
      </c>
      <c r="AC9" s="43">
        <f t="shared" si="9"/>
        <v>2093.39622</v>
      </c>
      <c r="AD9" s="43">
        <f t="shared" si="9"/>
        <v>0</v>
      </c>
      <c r="AE9" s="43">
        <f t="shared" si="9"/>
        <v>0</v>
      </c>
      <c r="AF9" s="43">
        <f t="shared" si="9"/>
        <v>0</v>
      </c>
      <c r="AG9" s="43">
        <f>+AG10+AG14</f>
        <v>166197.16207</v>
      </c>
      <c r="AH9" s="43">
        <f aca="true" t="shared" si="10" ref="AH9:AS9">+AH10+AH14</f>
        <v>5513.111440000001</v>
      </c>
      <c r="AI9" s="43">
        <f t="shared" si="10"/>
        <v>26386.076940000003</v>
      </c>
      <c r="AJ9" s="43">
        <f t="shared" si="10"/>
        <v>91539.37322000001</v>
      </c>
      <c r="AK9" s="43">
        <f t="shared" si="10"/>
        <v>31998.444</v>
      </c>
      <c r="AL9" s="43">
        <f t="shared" si="10"/>
        <v>1113.56</v>
      </c>
      <c r="AM9" s="43">
        <f t="shared" si="10"/>
        <v>6835.788190000001</v>
      </c>
      <c r="AN9" s="43">
        <f t="shared" si="10"/>
        <v>117.07482</v>
      </c>
      <c r="AO9" s="43">
        <f t="shared" si="10"/>
        <v>587.34</v>
      </c>
      <c r="AP9" s="43">
        <f t="shared" si="10"/>
        <v>1508.39622</v>
      </c>
      <c r="AQ9" s="43">
        <f t="shared" si="10"/>
        <v>585</v>
      </c>
      <c r="AR9" s="43">
        <f t="shared" si="10"/>
        <v>0</v>
      </c>
      <c r="AS9" s="43">
        <f t="shared" si="10"/>
        <v>0</v>
      </c>
      <c r="AT9" s="43">
        <f>+AT10+AT14</f>
        <v>166184.16483</v>
      </c>
      <c r="AU9" s="43">
        <f aca="true" t="shared" si="11" ref="AU9:BF9">+AU10+AU14</f>
        <v>5513.111440000001</v>
      </c>
      <c r="AV9" s="43">
        <f t="shared" si="11"/>
        <v>26386.076940000003</v>
      </c>
      <c r="AW9" s="43">
        <f t="shared" si="11"/>
        <v>91539.37322000001</v>
      </c>
      <c r="AX9" s="43">
        <f t="shared" si="11"/>
        <v>31998.444</v>
      </c>
      <c r="AY9" s="43">
        <f t="shared" si="11"/>
        <v>1113.56</v>
      </c>
      <c r="AZ9" s="43">
        <f t="shared" si="11"/>
        <v>6835.788190000001</v>
      </c>
      <c r="BA9" s="43">
        <f t="shared" si="11"/>
        <v>117.07482</v>
      </c>
      <c r="BB9" s="43">
        <f t="shared" si="11"/>
        <v>587.34</v>
      </c>
      <c r="BC9" s="43">
        <f t="shared" si="11"/>
        <v>1508.39622</v>
      </c>
      <c r="BD9" s="43">
        <f t="shared" si="11"/>
        <v>585</v>
      </c>
      <c r="BE9" s="43">
        <f t="shared" si="11"/>
        <v>0</v>
      </c>
      <c r="BF9" s="43">
        <f t="shared" si="11"/>
        <v>0</v>
      </c>
      <c r="BG9" s="43">
        <f>+BG10+BG14</f>
        <v>166184.16483</v>
      </c>
      <c r="BH9" s="38"/>
      <c r="BI9" s="38"/>
    </row>
    <row r="10" spans="1:61" s="45" customFormat="1" ht="11.25">
      <c r="A10" s="43" t="s">
        <v>175</v>
      </c>
      <c r="B10" s="44" t="s">
        <v>118</v>
      </c>
      <c r="C10" s="43" t="s">
        <v>176</v>
      </c>
      <c r="D10" s="43">
        <f>SUM(D11:D13)</f>
        <v>160000</v>
      </c>
      <c r="E10" s="43">
        <f aca="true" t="shared" si="12" ref="E10:S10">SUM(E11:E13)</f>
        <v>16729.3001</v>
      </c>
      <c r="F10" s="43">
        <f t="shared" si="12"/>
        <v>8402.1401</v>
      </c>
      <c r="G10" s="43">
        <f t="shared" si="12"/>
        <v>168327.18</v>
      </c>
      <c r="H10" s="43">
        <f t="shared" si="12"/>
        <v>11936.814519999998</v>
      </c>
      <c r="I10" s="43">
        <f t="shared" si="12"/>
        <v>30421.816580000002</v>
      </c>
      <c r="J10" s="43">
        <f t="shared" si="12"/>
        <v>88982.304</v>
      </c>
      <c r="K10" s="43">
        <f t="shared" si="12"/>
        <v>25884.65041</v>
      </c>
      <c r="L10" s="43">
        <f t="shared" si="12"/>
        <v>874.036</v>
      </c>
      <c r="M10" s="43">
        <f t="shared" si="12"/>
        <v>5896.728249999999</v>
      </c>
      <c r="N10" s="43">
        <f t="shared" si="12"/>
        <v>114.638</v>
      </c>
      <c r="O10" s="43">
        <f t="shared" si="12"/>
        <v>0</v>
      </c>
      <c r="P10" s="43">
        <f t="shared" si="12"/>
        <v>1172</v>
      </c>
      <c r="Q10" s="43">
        <f t="shared" si="12"/>
        <v>-646.83769</v>
      </c>
      <c r="R10" s="43">
        <f t="shared" si="12"/>
        <v>0</v>
      </c>
      <c r="S10" s="43">
        <f t="shared" si="12"/>
        <v>0</v>
      </c>
      <c r="T10" s="43">
        <f>SUM(T11:T13)</f>
        <v>164636.15007</v>
      </c>
      <c r="U10" s="43">
        <f aca="true" t="shared" si="13" ref="U10:AF10">SUM(U11:U13)</f>
        <v>5964.6587</v>
      </c>
      <c r="V10" s="43">
        <f t="shared" si="13"/>
        <v>26448.224940000004</v>
      </c>
      <c r="W10" s="43">
        <f t="shared" si="13"/>
        <v>91477.22522000001</v>
      </c>
      <c r="X10" s="43">
        <f t="shared" si="13"/>
        <v>31678.730869999996</v>
      </c>
      <c r="Y10" s="43">
        <f t="shared" si="13"/>
        <v>871.1479999999999</v>
      </c>
      <c r="Z10" s="43">
        <f t="shared" si="13"/>
        <v>6569.878119999999</v>
      </c>
      <c r="AA10" s="43">
        <f t="shared" si="13"/>
        <v>115</v>
      </c>
      <c r="AB10" s="43">
        <f t="shared" si="13"/>
        <v>0</v>
      </c>
      <c r="AC10" s="43">
        <f t="shared" si="13"/>
        <v>1508.39622</v>
      </c>
      <c r="AD10" s="43">
        <f t="shared" si="13"/>
        <v>0</v>
      </c>
      <c r="AE10" s="43">
        <f t="shared" si="13"/>
        <v>0</v>
      </c>
      <c r="AF10" s="43">
        <f t="shared" si="13"/>
        <v>0</v>
      </c>
      <c r="AG10" s="43">
        <f>SUM(AG11:AG13)</f>
        <v>164633.26207</v>
      </c>
      <c r="AH10" s="43">
        <f aca="true" t="shared" si="14" ref="AH10:AS10">SUM(AH11:AH13)</f>
        <v>5513.111440000001</v>
      </c>
      <c r="AI10" s="43">
        <f t="shared" si="14"/>
        <v>26386.076940000003</v>
      </c>
      <c r="AJ10" s="43">
        <f t="shared" si="14"/>
        <v>91539.37322000001</v>
      </c>
      <c r="AK10" s="43">
        <f t="shared" si="14"/>
        <v>31998.444</v>
      </c>
      <c r="AL10" s="43">
        <f t="shared" si="14"/>
        <v>723.56</v>
      </c>
      <c r="AM10" s="43">
        <f t="shared" si="14"/>
        <v>6835.788190000001</v>
      </c>
      <c r="AN10" s="43">
        <f t="shared" si="14"/>
        <v>117.07482</v>
      </c>
      <c r="AO10" s="43">
        <f t="shared" si="14"/>
        <v>0</v>
      </c>
      <c r="AP10" s="43">
        <f t="shared" si="14"/>
        <v>1508.39622</v>
      </c>
      <c r="AQ10" s="43">
        <f t="shared" si="14"/>
        <v>0</v>
      </c>
      <c r="AR10" s="43">
        <f t="shared" si="14"/>
        <v>0</v>
      </c>
      <c r="AS10" s="43">
        <f t="shared" si="14"/>
        <v>0</v>
      </c>
      <c r="AT10" s="43">
        <f>SUM(AT11:AT13)</f>
        <v>164621.82483</v>
      </c>
      <c r="AU10" s="43">
        <f aca="true" t="shared" si="15" ref="AU10:BF10">SUM(AU11:AU13)</f>
        <v>5513.111440000001</v>
      </c>
      <c r="AV10" s="43">
        <f t="shared" si="15"/>
        <v>26386.076940000003</v>
      </c>
      <c r="AW10" s="43">
        <f t="shared" si="15"/>
        <v>91539.37322000001</v>
      </c>
      <c r="AX10" s="43">
        <f t="shared" si="15"/>
        <v>31998.444</v>
      </c>
      <c r="AY10" s="43">
        <f t="shared" si="15"/>
        <v>723.56</v>
      </c>
      <c r="AZ10" s="43">
        <f t="shared" si="15"/>
        <v>6835.788190000001</v>
      </c>
      <c r="BA10" s="43">
        <f t="shared" si="15"/>
        <v>117.07482</v>
      </c>
      <c r="BB10" s="43">
        <f t="shared" si="15"/>
        <v>0</v>
      </c>
      <c r="BC10" s="43">
        <f t="shared" si="15"/>
        <v>1508.39622</v>
      </c>
      <c r="BD10" s="43">
        <f t="shared" si="15"/>
        <v>0</v>
      </c>
      <c r="BE10" s="43">
        <f t="shared" si="15"/>
        <v>0</v>
      </c>
      <c r="BF10" s="43">
        <f t="shared" si="15"/>
        <v>0</v>
      </c>
      <c r="BG10" s="73">
        <f>SUM(BG11:BG13)</f>
        <v>164621.82483</v>
      </c>
      <c r="BH10" s="38"/>
      <c r="BI10" s="38"/>
    </row>
    <row r="11" spans="1:59" s="38" customFormat="1" ht="11.25">
      <c r="A11" s="46" t="s">
        <v>117</v>
      </c>
      <c r="B11" s="47" t="s">
        <v>118</v>
      </c>
      <c r="C11" s="48" t="s">
        <v>119</v>
      </c>
      <c r="D11" s="46">
        <f>+'[2]Informe_Fondane'!D11</f>
        <v>1580</v>
      </c>
      <c r="E11" s="46">
        <f>+'[2]Informe_Fondane'!E11</f>
        <v>510.376</v>
      </c>
      <c r="F11" s="46">
        <f>+'[2]Informe_Fondane'!F11</f>
        <v>1309.35603</v>
      </c>
      <c r="G11" s="46">
        <f>+'[2]Informe_Fondane'!G11</f>
        <v>781.01997</v>
      </c>
      <c r="H11" s="46">
        <f>+'[2]Informe_Fondane'!H11</f>
        <v>3.71342</v>
      </c>
      <c r="I11" s="46">
        <f>+'[2]Informe_Fondane'!I11</f>
        <v>60.50558</v>
      </c>
      <c r="J11" s="46">
        <f>+'[2]Informe_Fondane'!J11</f>
        <v>0</v>
      </c>
      <c r="K11" s="46">
        <f>+'[2]Informe_Fondane'!K11</f>
        <v>-0.61603</v>
      </c>
      <c r="L11" s="46">
        <f>+'[2]Informe_Fondane'!L11</f>
        <v>147.588</v>
      </c>
      <c r="M11" s="46">
        <f>+'[2]Informe_Fondane'!M11</f>
        <v>569.9</v>
      </c>
      <c r="N11" s="46">
        <f>+'[2]Informe_Fondane'!N11</f>
        <v>-0.071</v>
      </c>
      <c r="O11" s="46">
        <f>+'[2]Informe_Fondane'!O11</f>
        <v>0</v>
      </c>
      <c r="P11" s="46">
        <f>+'[2]Informe_Fondane'!P11</f>
        <v>0</v>
      </c>
      <c r="Q11" s="46">
        <f>+'[2]Informe_Fondane'!Q11</f>
        <v>0</v>
      </c>
      <c r="R11" s="46">
        <f>+'[2]Informe_Fondane'!R11</f>
        <v>0</v>
      </c>
      <c r="S11" s="46">
        <f>+'[2]Informe_Fondane'!S11</f>
        <v>0</v>
      </c>
      <c r="T11" s="46">
        <f>SUM(H11:S11)</f>
        <v>781.01997</v>
      </c>
      <c r="U11" s="46">
        <f>+'[2]Informe_Fondane'!U11</f>
        <v>2</v>
      </c>
      <c r="V11" s="46">
        <f>+'[2]Informe_Fondane'!V11</f>
        <v>62.148</v>
      </c>
      <c r="W11" s="46">
        <f>+'[2]Informe_Fondane'!W11</f>
        <v>0</v>
      </c>
      <c r="X11" s="46">
        <f>+'[2]Informe_Fondane'!X11</f>
        <v>-0.61603</v>
      </c>
      <c r="Y11" s="46">
        <f>+'[2]Informe_Fondane'!Y11</f>
        <v>147.588</v>
      </c>
      <c r="Z11" s="46">
        <f>+'[2]Informe_Fondane'!Z11</f>
        <v>569.9</v>
      </c>
      <c r="AA11" s="46">
        <f>+'[2]Informe_Fondane'!AA11</f>
        <v>0</v>
      </c>
      <c r="AB11" s="46">
        <f>+'[2]Informe_Fondane'!AB11</f>
        <v>0</v>
      </c>
      <c r="AC11" s="46">
        <f>+'[2]Informe_Fondane'!AC11</f>
        <v>0</v>
      </c>
      <c r="AD11" s="46">
        <f>+'[2]Informe_Fondane'!AD11</f>
        <v>0</v>
      </c>
      <c r="AE11" s="46">
        <f>+'[2]Informe_Fondane'!AE11</f>
        <v>0</v>
      </c>
      <c r="AF11" s="46">
        <f>+'[2]Informe_Fondane'!AF11</f>
        <v>0</v>
      </c>
      <c r="AG11" s="46">
        <f>SUM(U11:AF11)</f>
        <v>781.01997</v>
      </c>
      <c r="AH11" s="46">
        <f>+'[2]Informe_Fondane'!AH11</f>
        <v>0</v>
      </c>
      <c r="AI11" s="46">
        <f>+'[2]Informe_Fondane'!AI11</f>
        <v>0</v>
      </c>
      <c r="AJ11" s="46">
        <f>+'[2]Informe_Fondane'!AJ11</f>
        <v>62.148</v>
      </c>
      <c r="AK11" s="46">
        <f>+'[2]Informe_Fondane'!AK11</f>
        <v>0</v>
      </c>
      <c r="AL11" s="46">
        <f>+'[2]Informe_Fondane'!AL11</f>
        <v>0</v>
      </c>
      <c r="AM11" s="46">
        <f>+'[2]Informe_Fondane'!AM11</f>
        <v>717.488</v>
      </c>
      <c r="AN11" s="46">
        <f>+'[2]Informe_Fondane'!AN11</f>
        <v>1.376</v>
      </c>
      <c r="AO11" s="46">
        <f>+'[2]Informe_Fondane'!AO11</f>
        <v>0</v>
      </c>
      <c r="AP11" s="46">
        <f>+'[2]Informe_Fondane'!AP11</f>
        <v>0</v>
      </c>
      <c r="AQ11" s="46">
        <f>+'[2]Informe_Fondane'!AQ11</f>
        <v>0</v>
      </c>
      <c r="AR11" s="46">
        <f>+'[2]Informe_Fondane'!AR11</f>
        <v>0</v>
      </c>
      <c r="AS11" s="46">
        <f>+'[2]Informe_Fondane'!AS11</f>
        <v>0</v>
      </c>
      <c r="AT11" s="46">
        <f>SUM(AH11:AS11)</f>
        <v>781.0120000000001</v>
      </c>
      <c r="AU11" s="46">
        <f>+'[2]Informe_Fondane'!AU11</f>
        <v>0</v>
      </c>
      <c r="AV11" s="46">
        <f>+'[2]Informe_Fondane'!AV11</f>
        <v>0</v>
      </c>
      <c r="AW11" s="46">
        <f>+'[2]Informe_Fondane'!AW11</f>
        <v>62.148</v>
      </c>
      <c r="AX11" s="46">
        <f>+'[2]Informe_Fondane'!AX11</f>
        <v>0</v>
      </c>
      <c r="AY11" s="46">
        <f>+'[2]Informe_Fondane'!AY11</f>
        <v>0</v>
      </c>
      <c r="AZ11" s="46">
        <f>+'[2]Informe_Fondane'!AZ11</f>
        <v>717.488</v>
      </c>
      <c r="BA11" s="46">
        <f>+'[2]Informe_Fondane'!BA11</f>
        <v>1.376</v>
      </c>
      <c r="BB11" s="46">
        <f>+'[2]Informe_Fondane'!BB11</f>
        <v>0</v>
      </c>
      <c r="BC11" s="46">
        <f>+'[2]Informe_Fondane'!BC11</f>
        <v>0</v>
      </c>
      <c r="BD11" s="46">
        <f>+'[2]Informe_Fondane'!BD11</f>
        <v>0</v>
      </c>
      <c r="BE11" s="46">
        <f>+'[2]Informe_Fondane'!BE11</f>
        <v>0</v>
      </c>
      <c r="BF11" s="46">
        <f>+'[2]Informe_Fondane'!BF11</f>
        <v>0</v>
      </c>
      <c r="BG11" s="46">
        <f>SUM(AU11:BF11)</f>
        <v>781.0120000000001</v>
      </c>
    </row>
    <row r="12" spans="1:59" s="38" customFormat="1" ht="11.25">
      <c r="A12" s="49" t="s">
        <v>120</v>
      </c>
      <c r="B12" s="50" t="s">
        <v>118</v>
      </c>
      <c r="C12" s="51" t="s">
        <v>121</v>
      </c>
      <c r="D12" s="46">
        <f>+'[2]Informe_Fondane'!D12</f>
        <v>145920</v>
      </c>
      <c r="E12" s="46">
        <f>+'[2]Informe_Fondane'!E12</f>
        <v>10865.185099999999</v>
      </c>
      <c r="F12" s="46">
        <f>+'[2]Informe_Fondane'!F12</f>
        <v>1356.12703</v>
      </c>
      <c r="G12" s="46">
        <f>+'[2]Informe_Fondane'!G12</f>
        <v>155429.07807</v>
      </c>
      <c r="H12" s="46">
        <f>+'[2]Informe_Fondane'!H12</f>
        <v>11523.866199999999</v>
      </c>
      <c r="I12" s="46">
        <f>+'[2]Informe_Fondane'!I12</f>
        <v>28455.167</v>
      </c>
      <c r="J12" s="46">
        <f>+'[2]Informe_Fondane'!J12</f>
        <v>84019.304</v>
      </c>
      <c r="K12" s="46">
        <f>+'[2]Informe_Fondane'!K12</f>
        <v>26115.11407</v>
      </c>
      <c r="L12" s="46">
        <f>+'[2]Informe_Fondane'!L12</f>
        <v>0</v>
      </c>
      <c r="M12" s="46">
        <f>+'[2]Informe_Fondane'!M12</f>
        <v>5315.6268</v>
      </c>
      <c r="N12" s="46">
        <f>+'[2]Informe_Fondane'!N12</f>
        <v>0</v>
      </c>
      <c r="O12" s="46">
        <f>+'[2]Informe_Fondane'!O12</f>
        <v>0</v>
      </c>
      <c r="P12" s="46">
        <f>+'[2]Informe_Fondane'!P12</f>
        <v>0</v>
      </c>
      <c r="Q12" s="46">
        <f>+'[2]Informe_Fondane'!Q12</f>
        <v>0</v>
      </c>
      <c r="R12" s="46">
        <f>+'[2]Informe_Fondane'!R12</f>
        <v>0</v>
      </c>
      <c r="S12" s="46">
        <f>+'[2]Informe_Fondane'!S12</f>
        <v>0</v>
      </c>
      <c r="T12" s="46">
        <f>SUM(H12:S12)</f>
        <v>155429.07807000002</v>
      </c>
      <c r="U12" s="46">
        <f>+'[2]Informe_Fondane'!U12</f>
        <v>5873.9267</v>
      </c>
      <c r="V12" s="46">
        <f>+'[2]Informe_Fondane'!V12</f>
        <v>26371.50094</v>
      </c>
      <c r="W12" s="46">
        <f>+'[2]Informe_Fondane'!W12</f>
        <v>86168.793</v>
      </c>
      <c r="X12" s="46">
        <f>+'[2]Informe_Fondane'!X12</f>
        <v>31699.23063</v>
      </c>
      <c r="Y12" s="46">
        <f>+'[2]Informe_Fondane'!Y12</f>
        <v>0</v>
      </c>
      <c r="Z12" s="46">
        <f>+'[2]Informe_Fondane'!Z12</f>
        <v>5315.6268</v>
      </c>
      <c r="AA12" s="46">
        <f>+'[2]Informe_Fondane'!AA12</f>
        <v>0</v>
      </c>
      <c r="AB12" s="46">
        <f>+'[2]Informe_Fondane'!AB12</f>
        <v>0</v>
      </c>
      <c r="AC12" s="46">
        <f>+'[2]Informe_Fondane'!AC12</f>
        <v>0</v>
      </c>
      <c r="AD12" s="46">
        <f>+'[2]Informe_Fondane'!AD12</f>
        <v>0</v>
      </c>
      <c r="AE12" s="46">
        <f>+'[2]Informe_Fondane'!AE12</f>
        <v>0</v>
      </c>
      <c r="AF12" s="46">
        <f>+'[2]Informe_Fondane'!AF12</f>
        <v>0</v>
      </c>
      <c r="AG12" s="46">
        <f>SUM(U12:AF12)</f>
        <v>155429.07807000002</v>
      </c>
      <c r="AH12" s="46">
        <f>+'[2]Informe_Fondane'!AH12</f>
        <v>5464.379440000001</v>
      </c>
      <c r="AI12" s="46">
        <f>+'[2]Informe_Fondane'!AI12</f>
        <v>26371.50094</v>
      </c>
      <c r="AJ12" s="46">
        <f>+'[2]Informe_Fondane'!AJ12</f>
        <v>86168.793</v>
      </c>
      <c r="AK12" s="46">
        <f>+'[2]Informe_Fondane'!AK12</f>
        <v>31978.408</v>
      </c>
      <c r="AL12" s="46">
        <f>+'[2]Informe_Fondane'!AL12</f>
        <v>0</v>
      </c>
      <c r="AM12" s="46">
        <f>+'[2]Informe_Fondane'!AM12</f>
        <v>5442.262320000001</v>
      </c>
      <c r="AN12" s="46">
        <f>+'[2]Informe_Fondane'!AN12</f>
        <v>0.6872699999999999</v>
      </c>
      <c r="AO12" s="46">
        <f>+'[2]Informe_Fondane'!AO12</f>
        <v>0</v>
      </c>
      <c r="AP12" s="46">
        <f>+'[2]Informe_Fondane'!AP12</f>
        <v>0</v>
      </c>
      <c r="AQ12" s="46">
        <f>+'[2]Informe_Fondane'!AQ12</f>
        <v>0</v>
      </c>
      <c r="AR12" s="46">
        <f>+'[2]Informe_Fondane'!AR12</f>
        <v>0</v>
      </c>
      <c r="AS12" s="46">
        <f>+'[2]Informe_Fondane'!AS12</f>
        <v>0</v>
      </c>
      <c r="AT12" s="46">
        <f>SUM(AH12:AS12)</f>
        <v>155426.03097000002</v>
      </c>
      <c r="AU12" s="46">
        <f>+'[2]Informe_Fondane'!AU12</f>
        <v>5464.379440000001</v>
      </c>
      <c r="AV12" s="46">
        <f>+'[2]Informe_Fondane'!AV12</f>
        <v>26371.50094</v>
      </c>
      <c r="AW12" s="46">
        <f>+'[2]Informe_Fondane'!AW12</f>
        <v>86168.793</v>
      </c>
      <c r="AX12" s="46">
        <f>+'[2]Informe_Fondane'!AX12</f>
        <v>31978.408</v>
      </c>
      <c r="AY12" s="46">
        <f>+'[2]Informe_Fondane'!AY12</f>
        <v>0</v>
      </c>
      <c r="AZ12" s="46">
        <f>+'[2]Informe_Fondane'!AZ12</f>
        <v>5442.262320000001</v>
      </c>
      <c r="BA12" s="46">
        <f>+'[2]Informe_Fondane'!BA12</f>
        <v>0.6872699999999999</v>
      </c>
      <c r="BB12" s="46">
        <f>+'[2]Informe_Fondane'!BB12</f>
        <v>0</v>
      </c>
      <c r="BC12" s="46">
        <f>+'[2]Informe_Fondane'!BC12</f>
        <v>0</v>
      </c>
      <c r="BD12" s="46">
        <f>+'[2]Informe_Fondane'!BD12</f>
        <v>0</v>
      </c>
      <c r="BE12" s="46">
        <f>+'[2]Informe_Fondane'!BE12</f>
        <v>0</v>
      </c>
      <c r="BF12" s="46">
        <f>+'[2]Informe_Fondane'!BF12</f>
        <v>0</v>
      </c>
      <c r="BG12" s="46">
        <f>SUM(AU12:BF12)</f>
        <v>155426.03097000002</v>
      </c>
    </row>
    <row r="13" spans="1:59" s="38" customFormat="1" ht="11.25">
      <c r="A13" s="49" t="s">
        <v>122</v>
      </c>
      <c r="B13" s="50" t="s">
        <v>118</v>
      </c>
      <c r="C13" s="51" t="s">
        <v>123</v>
      </c>
      <c r="D13" s="46">
        <f>+'[2]Informe_Fondane'!D13</f>
        <v>12500</v>
      </c>
      <c r="E13" s="46">
        <f>+'[2]Informe_Fondane'!E13</f>
        <v>5353.739</v>
      </c>
      <c r="F13" s="46">
        <f>+'[2]Informe_Fondane'!F13</f>
        <v>5736.65704</v>
      </c>
      <c r="G13" s="46">
        <f>+'[2]Informe_Fondane'!G13</f>
        <v>12117.081960000001</v>
      </c>
      <c r="H13" s="46">
        <f>+'[2]Informe_Fondane'!H13</f>
        <v>409.23490000000004</v>
      </c>
      <c r="I13" s="46">
        <f>+'[2]Informe_Fondane'!I13</f>
        <v>1906.144</v>
      </c>
      <c r="J13" s="46">
        <f>+'[2]Informe_Fondane'!J13</f>
        <v>4963</v>
      </c>
      <c r="K13" s="46">
        <f>+'[2]Informe_Fondane'!K13</f>
        <v>-229.84763</v>
      </c>
      <c r="L13" s="46">
        <f>+'[2]Informe_Fondane'!L13</f>
        <v>726.448</v>
      </c>
      <c r="M13" s="46">
        <f>+'[2]Informe_Fondane'!M13</f>
        <v>11.201450000000001</v>
      </c>
      <c r="N13" s="46">
        <f>+'[2]Informe_Fondane'!N13</f>
        <v>114.709</v>
      </c>
      <c r="O13" s="46">
        <f>+'[2]Informe_Fondane'!O13</f>
        <v>0</v>
      </c>
      <c r="P13" s="46">
        <f>+'[2]Informe_Fondane'!P13</f>
        <v>1172</v>
      </c>
      <c r="Q13" s="46">
        <f>+'[2]Informe_Fondane'!Q13</f>
        <v>-646.83769</v>
      </c>
      <c r="R13" s="46">
        <f>+'[2]Informe_Fondane'!R13</f>
        <v>0</v>
      </c>
      <c r="S13" s="46">
        <f>+'[2]Informe_Fondane'!S13</f>
        <v>0</v>
      </c>
      <c r="T13" s="46">
        <f>SUM(H13:S13)</f>
        <v>8426.052029999999</v>
      </c>
      <c r="U13" s="46">
        <f>+'[2]Informe_Fondane'!U13</f>
        <v>88.732</v>
      </c>
      <c r="V13" s="46">
        <f>+'[2]Informe_Fondane'!V13</f>
        <v>14.576</v>
      </c>
      <c r="W13" s="46">
        <f>+'[2]Informe_Fondane'!W13</f>
        <v>5308.43222</v>
      </c>
      <c r="X13" s="46">
        <f>+'[2]Informe_Fondane'!X13</f>
        <v>-19.88373</v>
      </c>
      <c r="Y13" s="46">
        <f>+'[2]Informe_Fondane'!Y13</f>
        <v>723.56</v>
      </c>
      <c r="Z13" s="46">
        <f>+'[2]Informe_Fondane'!Z13</f>
        <v>684.35132</v>
      </c>
      <c r="AA13" s="46">
        <f>+'[2]Informe_Fondane'!AA13</f>
        <v>115</v>
      </c>
      <c r="AB13" s="46">
        <f>+'[2]Informe_Fondane'!AB13</f>
        <v>0</v>
      </c>
      <c r="AC13" s="46">
        <f>+'[2]Informe_Fondane'!AC13</f>
        <v>1508.39622</v>
      </c>
      <c r="AD13" s="46">
        <f>+'[2]Informe_Fondane'!AD13</f>
        <v>0</v>
      </c>
      <c r="AE13" s="46">
        <f>+'[2]Informe_Fondane'!AE13</f>
        <v>0</v>
      </c>
      <c r="AF13" s="46">
        <f>+'[2]Informe_Fondane'!AF13</f>
        <v>0</v>
      </c>
      <c r="AG13" s="46">
        <f>SUM(U13:AF13)</f>
        <v>8423.16403</v>
      </c>
      <c r="AH13" s="46">
        <f>+'[2]Informe_Fondane'!AH13</f>
        <v>48.732</v>
      </c>
      <c r="AI13" s="46">
        <f>+'[2]Informe_Fondane'!AI13</f>
        <v>14.576</v>
      </c>
      <c r="AJ13" s="46">
        <f>+'[2]Informe_Fondane'!AJ13</f>
        <v>5308.43222</v>
      </c>
      <c r="AK13" s="46">
        <f>+'[2]Informe_Fondane'!AK13</f>
        <v>20.036</v>
      </c>
      <c r="AL13" s="46">
        <f>+'[2]Informe_Fondane'!AL13</f>
        <v>723.56</v>
      </c>
      <c r="AM13" s="46">
        <f>+'[2]Informe_Fondane'!AM13</f>
        <v>676.03787</v>
      </c>
      <c r="AN13" s="46">
        <f>+'[2]Informe_Fondane'!AN13</f>
        <v>115.01155</v>
      </c>
      <c r="AO13" s="46">
        <f>+'[2]Informe_Fondane'!AO13</f>
        <v>0</v>
      </c>
      <c r="AP13" s="46">
        <f>+'[2]Informe_Fondane'!AP13</f>
        <v>1508.39622</v>
      </c>
      <c r="AQ13" s="46">
        <f>+'[2]Informe_Fondane'!AQ13</f>
        <v>0</v>
      </c>
      <c r="AR13" s="46">
        <f>+'[2]Informe_Fondane'!AR13</f>
        <v>0</v>
      </c>
      <c r="AS13" s="46">
        <f>+'[2]Informe_Fondane'!AS13</f>
        <v>0</v>
      </c>
      <c r="AT13" s="46">
        <f>SUM(AH13:AS13)</f>
        <v>8414.78186</v>
      </c>
      <c r="AU13" s="46">
        <f>+'[2]Informe_Fondane'!AU13</f>
        <v>48.732</v>
      </c>
      <c r="AV13" s="46">
        <f>+'[2]Informe_Fondane'!AV13</f>
        <v>14.576</v>
      </c>
      <c r="AW13" s="46">
        <f>+'[2]Informe_Fondane'!AW13</f>
        <v>5308.43222</v>
      </c>
      <c r="AX13" s="46">
        <f>+'[2]Informe_Fondane'!AX13</f>
        <v>20.036</v>
      </c>
      <c r="AY13" s="46">
        <f>+'[2]Informe_Fondane'!AY13</f>
        <v>723.56</v>
      </c>
      <c r="AZ13" s="46">
        <f>+'[2]Informe_Fondane'!AZ13</f>
        <v>676.03787</v>
      </c>
      <c r="BA13" s="46">
        <f>+'[2]Informe_Fondane'!BA13</f>
        <v>115.01155</v>
      </c>
      <c r="BB13" s="46">
        <f>+'[2]Informe_Fondane'!BB13</f>
        <v>0</v>
      </c>
      <c r="BC13" s="46">
        <f>+'[2]Informe_Fondane'!BC13</f>
        <v>1508.39622</v>
      </c>
      <c r="BD13" s="46">
        <f>+'[2]Informe_Fondane'!BD13</f>
        <v>0</v>
      </c>
      <c r="BE13" s="46">
        <f>+'[2]Informe_Fondane'!BE13</f>
        <v>0</v>
      </c>
      <c r="BF13" s="46">
        <f>+'[2]Informe_Fondane'!BF13</f>
        <v>0</v>
      </c>
      <c r="BG13" s="46">
        <f>SUM(AU13:BF13)</f>
        <v>8414.78186</v>
      </c>
    </row>
    <row r="14" spans="1:61" s="45" customFormat="1" ht="11.25">
      <c r="A14" s="43" t="s">
        <v>177</v>
      </c>
      <c r="B14" s="44" t="s">
        <v>118</v>
      </c>
      <c r="C14" s="43" t="s">
        <v>179</v>
      </c>
      <c r="D14" s="43">
        <f>+D15</f>
        <v>0</v>
      </c>
      <c r="E14" s="43">
        <f aca="true" t="shared" si="16" ref="E14:S14">+E15</f>
        <v>1567.06</v>
      </c>
      <c r="F14" s="43">
        <f t="shared" si="16"/>
        <v>0</v>
      </c>
      <c r="G14" s="43">
        <f t="shared" si="16"/>
        <v>1567.06</v>
      </c>
      <c r="H14" s="43">
        <f t="shared" si="16"/>
        <v>0</v>
      </c>
      <c r="I14" s="43">
        <f t="shared" si="16"/>
        <v>0</v>
      </c>
      <c r="J14" s="43">
        <f t="shared" si="16"/>
        <v>0</v>
      </c>
      <c r="K14" s="43">
        <f t="shared" si="16"/>
        <v>0</v>
      </c>
      <c r="L14" s="43">
        <f t="shared" si="16"/>
        <v>391.56</v>
      </c>
      <c r="M14" s="43">
        <f t="shared" si="16"/>
        <v>0</v>
      </c>
      <c r="N14" s="43">
        <f t="shared" si="16"/>
        <v>0</v>
      </c>
      <c r="O14" s="43">
        <f t="shared" si="16"/>
        <v>587.34</v>
      </c>
      <c r="P14" s="43">
        <f t="shared" si="16"/>
        <v>585</v>
      </c>
      <c r="Q14" s="43">
        <f t="shared" si="16"/>
        <v>0</v>
      </c>
      <c r="R14" s="43">
        <f t="shared" si="16"/>
        <v>0</v>
      </c>
      <c r="S14" s="43">
        <f t="shared" si="16"/>
        <v>0</v>
      </c>
      <c r="T14" s="43">
        <f aca="true" t="shared" si="17" ref="T14:BG14">+T15</f>
        <v>1563.9</v>
      </c>
      <c r="U14" s="43">
        <f t="shared" si="17"/>
        <v>0</v>
      </c>
      <c r="V14" s="43">
        <f t="shared" si="17"/>
        <v>0</v>
      </c>
      <c r="W14" s="43">
        <f t="shared" si="17"/>
        <v>0</v>
      </c>
      <c r="X14" s="43">
        <f t="shared" si="17"/>
        <v>0</v>
      </c>
      <c r="Y14" s="43">
        <f t="shared" si="17"/>
        <v>390</v>
      </c>
      <c r="Z14" s="43">
        <f t="shared" si="17"/>
        <v>1.56</v>
      </c>
      <c r="AA14" s="43">
        <f t="shared" si="17"/>
        <v>0</v>
      </c>
      <c r="AB14" s="43">
        <f t="shared" si="17"/>
        <v>587.34</v>
      </c>
      <c r="AC14" s="43">
        <f t="shared" si="17"/>
        <v>585</v>
      </c>
      <c r="AD14" s="43">
        <f t="shared" si="17"/>
        <v>0</v>
      </c>
      <c r="AE14" s="43">
        <f t="shared" si="17"/>
        <v>0</v>
      </c>
      <c r="AF14" s="43">
        <f t="shared" si="17"/>
        <v>0</v>
      </c>
      <c r="AG14" s="43">
        <f t="shared" si="17"/>
        <v>1563.9</v>
      </c>
      <c r="AH14" s="43">
        <f t="shared" si="17"/>
        <v>0</v>
      </c>
      <c r="AI14" s="43">
        <f t="shared" si="17"/>
        <v>0</v>
      </c>
      <c r="AJ14" s="43">
        <f t="shared" si="17"/>
        <v>0</v>
      </c>
      <c r="AK14" s="43">
        <f t="shared" si="17"/>
        <v>0</v>
      </c>
      <c r="AL14" s="43">
        <f t="shared" si="17"/>
        <v>390</v>
      </c>
      <c r="AM14" s="43">
        <f t="shared" si="17"/>
        <v>0</v>
      </c>
      <c r="AN14" s="43">
        <f t="shared" si="17"/>
        <v>0</v>
      </c>
      <c r="AO14" s="43">
        <f t="shared" si="17"/>
        <v>587.34</v>
      </c>
      <c r="AP14" s="43">
        <f t="shared" si="17"/>
        <v>0</v>
      </c>
      <c r="AQ14" s="43">
        <f t="shared" si="17"/>
        <v>585</v>
      </c>
      <c r="AR14" s="43">
        <f t="shared" si="17"/>
        <v>0</v>
      </c>
      <c r="AS14" s="43">
        <f t="shared" si="17"/>
        <v>0</v>
      </c>
      <c r="AT14" s="43">
        <f t="shared" si="17"/>
        <v>1562.3400000000001</v>
      </c>
      <c r="AU14" s="43">
        <f t="shared" si="17"/>
        <v>0</v>
      </c>
      <c r="AV14" s="43">
        <f t="shared" si="17"/>
        <v>0</v>
      </c>
      <c r="AW14" s="43">
        <f t="shared" si="17"/>
        <v>0</v>
      </c>
      <c r="AX14" s="43">
        <f t="shared" si="17"/>
        <v>0</v>
      </c>
      <c r="AY14" s="43">
        <f t="shared" si="17"/>
        <v>390</v>
      </c>
      <c r="AZ14" s="43">
        <f t="shared" si="17"/>
        <v>0</v>
      </c>
      <c r="BA14" s="43">
        <f t="shared" si="17"/>
        <v>0</v>
      </c>
      <c r="BB14" s="43">
        <f t="shared" si="17"/>
        <v>587.34</v>
      </c>
      <c r="BC14" s="43">
        <f t="shared" si="17"/>
        <v>0</v>
      </c>
      <c r="BD14" s="43">
        <f t="shared" si="17"/>
        <v>585</v>
      </c>
      <c r="BE14" s="43">
        <f t="shared" si="17"/>
        <v>0</v>
      </c>
      <c r="BF14" s="43">
        <f t="shared" si="17"/>
        <v>0</v>
      </c>
      <c r="BG14" s="43">
        <f t="shared" si="17"/>
        <v>1562.3400000000001</v>
      </c>
      <c r="BH14" s="38"/>
      <c r="BI14" s="38"/>
    </row>
    <row r="15" spans="1:59" s="38" customFormat="1" ht="11.25">
      <c r="A15" s="46" t="s">
        <v>178</v>
      </c>
      <c r="B15" s="47" t="s">
        <v>118</v>
      </c>
      <c r="C15" s="48" t="s">
        <v>180</v>
      </c>
      <c r="D15" s="46">
        <f>+'[2]Informe_Fondane'!D15</f>
        <v>0</v>
      </c>
      <c r="E15" s="46">
        <f>+'[2]Informe_Fondane'!E15</f>
        <v>1567.06</v>
      </c>
      <c r="F15" s="46">
        <f>+'[2]Informe_Fondane'!F15</f>
        <v>0</v>
      </c>
      <c r="G15" s="46">
        <f>+'[2]Informe_Fondane'!G15</f>
        <v>1567.06</v>
      </c>
      <c r="H15" s="46">
        <f>+'[2]Informe_Fondane'!H15</f>
        <v>0</v>
      </c>
      <c r="I15" s="46">
        <f>+'[2]Informe_Fondane'!I15</f>
        <v>0</v>
      </c>
      <c r="J15" s="46">
        <f>+'[2]Informe_Fondane'!J15</f>
        <v>0</v>
      </c>
      <c r="K15" s="46">
        <f>+'[2]Informe_Fondane'!K15</f>
        <v>0</v>
      </c>
      <c r="L15" s="46">
        <f>+'[2]Informe_Fondane'!L15</f>
        <v>391.56</v>
      </c>
      <c r="M15" s="46">
        <f>+'[2]Informe_Fondane'!M15</f>
        <v>0</v>
      </c>
      <c r="N15" s="46">
        <f>+'[2]Informe_Fondane'!N15</f>
        <v>0</v>
      </c>
      <c r="O15" s="46">
        <f>+'[2]Informe_Fondane'!O15</f>
        <v>587.34</v>
      </c>
      <c r="P15" s="46">
        <f>+'[2]Informe_Fondane'!P15</f>
        <v>585</v>
      </c>
      <c r="Q15" s="46">
        <f>+'[2]Informe_Fondane'!Q15</f>
        <v>0</v>
      </c>
      <c r="R15" s="46">
        <f>+'[2]Informe_Fondane'!R15</f>
        <v>0</v>
      </c>
      <c r="S15" s="46">
        <f>+'[2]Informe_Fondane'!S15</f>
        <v>0</v>
      </c>
      <c r="T15" s="46">
        <f>SUM(H15:S15)</f>
        <v>1563.9</v>
      </c>
      <c r="U15" s="46">
        <f>+'[2]Informe_Fondane'!U15</f>
        <v>0</v>
      </c>
      <c r="V15" s="46">
        <f>+'[2]Informe_Fondane'!V15</f>
        <v>0</v>
      </c>
      <c r="W15" s="46">
        <f>+'[2]Informe_Fondane'!W15</f>
        <v>0</v>
      </c>
      <c r="X15" s="46">
        <f>+'[2]Informe_Fondane'!X15</f>
        <v>0</v>
      </c>
      <c r="Y15" s="46">
        <f>+'[2]Informe_Fondane'!Y15</f>
        <v>390</v>
      </c>
      <c r="Z15" s="46">
        <f>+'[2]Informe_Fondane'!Z15</f>
        <v>1.56</v>
      </c>
      <c r="AA15" s="46">
        <f>+'[2]Informe_Fondane'!AA15</f>
        <v>0</v>
      </c>
      <c r="AB15" s="46">
        <f>+'[2]Informe_Fondane'!AB15</f>
        <v>587.34</v>
      </c>
      <c r="AC15" s="46">
        <f>+'[2]Informe_Fondane'!AC15</f>
        <v>585</v>
      </c>
      <c r="AD15" s="46">
        <f>+'[2]Informe_Fondane'!AD15</f>
        <v>0</v>
      </c>
      <c r="AE15" s="46">
        <f>+'[2]Informe_Fondane'!AE15</f>
        <v>0</v>
      </c>
      <c r="AF15" s="46">
        <f>+'[2]Informe_Fondane'!AF15</f>
        <v>0</v>
      </c>
      <c r="AG15" s="46">
        <f>SUM(U15:AF15)</f>
        <v>1563.9</v>
      </c>
      <c r="AH15" s="46">
        <f>+'[2]Informe_Fondane'!AH15</f>
        <v>0</v>
      </c>
      <c r="AI15" s="46">
        <f>+'[2]Informe_Fondane'!AI15</f>
        <v>0</v>
      </c>
      <c r="AJ15" s="46">
        <f>+'[2]Informe_Fondane'!AJ15</f>
        <v>0</v>
      </c>
      <c r="AK15" s="46">
        <f>+'[2]Informe_Fondane'!AK15</f>
        <v>0</v>
      </c>
      <c r="AL15" s="46">
        <f>+'[2]Informe_Fondane'!AL15</f>
        <v>390</v>
      </c>
      <c r="AM15" s="46">
        <f>+'[2]Informe_Fondane'!AM15</f>
        <v>0</v>
      </c>
      <c r="AN15" s="46">
        <f>+'[2]Informe_Fondane'!AN15</f>
        <v>0</v>
      </c>
      <c r="AO15" s="46">
        <f>+'[2]Informe_Fondane'!AO15</f>
        <v>587.34</v>
      </c>
      <c r="AP15" s="46">
        <f>+'[2]Informe_Fondane'!AP15</f>
        <v>0</v>
      </c>
      <c r="AQ15" s="46">
        <f>+'[2]Informe_Fondane'!AQ15</f>
        <v>585</v>
      </c>
      <c r="AR15" s="46">
        <f>+'[2]Informe_Fondane'!AR15</f>
        <v>0</v>
      </c>
      <c r="AS15" s="46">
        <f>+'[2]Informe_Fondane'!AS15</f>
        <v>0</v>
      </c>
      <c r="AT15" s="46">
        <f>SUM(AH15:AS15)</f>
        <v>1562.3400000000001</v>
      </c>
      <c r="AU15" s="46">
        <f>+'[2]Informe_Fondane'!AU15</f>
        <v>0</v>
      </c>
      <c r="AV15" s="46">
        <f>+'[2]Informe_Fondane'!AV15</f>
        <v>0</v>
      </c>
      <c r="AW15" s="46">
        <f>+'[2]Informe_Fondane'!AW15</f>
        <v>0</v>
      </c>
      <c r="AX15" s="46">
        <f>+'[2]Informe_Fondane'!AX15</f>
        <v>0</v>
      </c>
      <c r="AY15" s="46">
        <f>+'[2]Informe_Fondane'!AY15</f>
        <v>390</v>
      </c>
      <c r="AZ15" s="46">
        <f>+'[2]Informe_Fondane'!AZ15</f>
        <v>0</v>
      </c>
      <c r="BA15" s="46">
        <f>+'[2]Informe_Fondane'!BA15</f>
        <v>0</v>
      </c>
      <c r="BB15" s="46">
        <f>+'[2]Informe_Fondane'!BB15</f>
        <v>587.34</v>
      </c>
      <c r="BC15" s="46">
        <f>+'[2]Informe_Fondane'!BC15</f>
        <v>0</v>
      </c>
      <c r="BD15" s="46">
        <f>+'[2]Informe_Fondane'!BD15</f>
        <v>585</v>
      </c>
      <c r="BE15" s="46">
        <f>+'[2]Informe_Fondane'!BE15</f>
        <v>0</v>
      </c>
      <c r="BF15" s="46">
        <f>+'[2]Informe_Fondane'!BF15</f>
        <v>0</v>
      </c>
      <c r="BG15" s="46">
        <f>SUM(AU15:BF15)</f>
        <v>1562.3400000000001</v>
      </c>
    </row>
    <row r="16" spans="1:61" s="35" customFormat="1" ht="12.75">
      <c r="A16" s="42" t="s">
        <v>181</v>
      </c>
      <c r="B16" s="41"/>
      <c r="C16" s="42" t="s">
        <v>182</v>
      </c>
      <c r="D16" s="42">
        <f aca="true" t="shared" si="18" ref="D16:BG16">SUM(D17,D20,D22,D29,D35,D39,D43,D48,D50,D52,D54,D56)</f>
        <v>680281.03</v>
      </c>
      <c r="E16" s="42">
        <f t="shared" si="18"/>
        <v>124360.563</v>
      </c>
      <c r="F16" s="42">
        <f t="shared" si="18"/>
        <v>134254.80299999999</v>
      </c>
      <c r="G16" s="42">
        <f t="shared" si="18"/>
        <v>670386.79</v>
      </c>
      <c r="H16" s="42">
        <f t="shared" si="18"/>
        <v>299107.50742000004</v>
      </c>
      <c r="I16" s="42">
        <f t="shared" si="18"/>
        <v>115129.96072</v>
      </c>
      <c r="J16" s="42">
        <f t="shared" si="18"/>
        <v>181156.21282</v>
      </c>
      <c r="K16" s="42">
        <f t="shared" si="18"/>
        <v>8329.648420000001</v>
      </c>
      <c r="L16" s="42">
        <f t="shared" si="18"/>
        <v>0</v>
      </c>
      <c r="M16" s="42">
        <f t="shared" si="18"/>
        <v>3334.107</v>
      </c>
      <c r="N16" s="42">
        <f t="shared" si="18"/>
        <v>4829.3236</v>
      </c>
      <c r="O16" s="42">
        <f t="shared" si="18"/>
        <v>-1382.739</v>
      </c>
      <c r="P16" s="42">
        <f t="shared" si="18"/>
        <v>5533.60396</v>
      </c>
      <c r="Q16" s="42">
        <f t="shared" si="18"/>
        <v>-1634.09639</v>
      </c>
      <c r="R16" s="42">
        <f t="shared" si="18"/>
        <v>0</v>
      </c>
      <c r="S16" s="42">
        <f t="shared" si="18"/>
        <v>0</v>
      </c>
      <c r="T16" s="42">
        <f t="shared" si="18"/>
        <v>614403.5285499999</v>
      </c>
      <c r="U16" s="42">
        <f t="shared" si="18"/>
        <v>24046.896790000003</v>
      </c>
      <c r="V16" s="42">
        <f t="shared" si="18"/>
        <v>326767.94184</v>
      </c>
      <c r="W16" s="42">
        <f t="shared" si="18"/>
        <v>214142.24029999998</v>
      </c>
      <c r="X16" s="42">
        <f t="shared" si="18"/>
        <v>21909.42109</v>
      </c>
      <c r="Y16" s="42">
        <f t="shared" si="18"/>
        <v>213.18562</v>
      </c>
      <c r="Z16" s="42">
        <f t="shared" si="18"/>
        <v>1776.6823599999998</v>
      </c>
      <c r="AA16" s="42">
        <f t="shared" si="18"/>
        <v>5274.27737</v>
      </c>
      <c r="AB16" s="42">
        <f t="shared" si="18"/>
        <v>2406.06507</v>
      </c>
      <c r="AC16" s="42">
        <f t="shared" si="18"/>
        <v>2041.49075</v>
      </c>
      <c r="AD16" s="42">
        <f t="shared" si="18"/>
        <v>2859.37888</v>
      </c>
      <c r="AE16" s="42">
        <f t="shared" si="18"/>
        <v>0</v>
      </c>
      <c r="AF16" s="42">
        <f t="shared" si="18"/>
        <v>0</v>
      </c>
      <c r="AG16" s="42">
        <f t="shared" si="18"/>
        <v>601437.5800699999</v>
      </c>
      <c r="AH16" s="42">
        <f t="shared" si="18"/>
        <v>0</v>
      </c>
      <c r="AI16" s="42">
        <f t="shared" si="18"/>
        <v>4059.1090099999997</v>
      </c>
      <c r="AJ16" s="42">
        <f t="shared" si="18"/>
        <v>19844.29262</v>
      </c>
      <c r="AK16" s="42">
        <f t="shared" si="18"/>
        <v>30076.45489</v>
      </c>
      <c r="AL16" s="42">
        <f t="shared" si="18"/>
        <v>26981.625440000003</v>
      </c>
      <c r="AM16" s="42">
        <f t="shared" si="18"/>
        <v>44653.582050000005</v>
      </c>
      <c r="AN16" s="42">
        <f t="shared" si="18"/>
        <v>35682.633030000005</v>
      </c>
      <c r="AO16" s="42">
        <f t="shared" si="18"/>
        <v>74212.13876</v>
      </c>
      <c r="AP16" s="42">
        <f t="shared" si="18"/>
        <v>43068.32684999999</v>
      </c>
      <c r="AQ16" s="42">
        <f t="shared" si="18"/>
        <v>82418.59413</v>
      </c>
      <c r="AR16" s="42">
        <f t="shared" si="18"/>
        <v>0</v>
      </c>
      <c r="AS16" s="42">
        <f t="shared" si="18"/>
        <v>0</v>
      </c>
      <c r="AT16" s="42">
        <f t="shared" si="18"/>
        <v>360996.75678000005</v>
      </c>
      <c r="AU16" s="42">
        <f t="shared" si="18"/>
        <v>0</v>
      </c>
      <c r="AV16" s="42">
        <f t="shared" si="18"/>
        <v>4059.1090099999997</v>
      </c>
      <c r="AW16" s="42">
        <f t="shared" si="18"/>
        <v>19844.29262</v>
      </c>
      <c r="AX16" s="42">
        <f t="shared" si="18"/>
        <v>30076.45489</v>
      </c>
      <c r="AY16" s="42">
        <f t="shared" si="18"/>
        <v>26981.625440000003</v>
      </c>
      <c r="AZ16" s="42">
        <f t="shared" si="18"/>
        <v>44653.582050000005</v>
      </c>
      <c r="BA16" s="42">
        <f t="shared" si="18"/>
        <v>35682.633030000005</v>
      </c>
      <c r="BB16" s="42">
        <f t="shared" si="18"/>
        <v>74212.13876</v>
      </c>
      <c r="BC16" s="42">
        <f t="shared" si="18"/>
        <v>43068.32684999999</v>
      </c>
      <c r="BD16" s="42">
        <f t="shared" si="18"/>
        <v>82418.59413</v>
      </c>
      <c r="BE16" s="42">
        <f t="shared" si="18"/>
        <v>0</v>
      </c>
      <c r="BF16" s="42">
        <f t="shared" si="18"/>
        <v>0</v>
      </c>
      <c r="BG16" s="42">
        <f t="shared" si="18"/>
        <v>360996.75678000005</v>
      </c>
      <c r="BH16" s="38"/>
      <c r="BI16" s="38"/>
    </row>
    <row r="17" spans="1:61" s="45" customFormat="1" ht="11.25">
      <c r="A17" s="43" t="s">
        <v>63</v>
      </c>
      <c r="B17" s="44">
        <v>20</v>
      </c>
      <c r="C17" s="43" t="s">
        <v>64</v>
      </c>
      <c r="D17" s="43">
        <f>SUM(D18:D19)</f>
        <v>2000</v>
      </c>
      <c r="E17" s="43">
        <f aca="true" t="shared" si="19" ref="E17:S17">SUM(E18:E19)</f>
        <v>0</v>
      </c>
      <c r="F17" s="43">
        <f t="shared" si="19"/>
        <v>0</v>
      </c>
      <c r="G17" s="43">
        <f t="shared" si="19"/>
        <v>2000</v>
      </c>
      <c r="H17" s="43">
        <f t="shared" si="19"/>
        <v>8</v>
      </c>
      <c r="I17" s="43">
        <f t="shared" si="19"/>
        <v>0</v>
      </c>
      <c r="J17" s="43">
        <f t="shared" si="19"/>
        <v>0</v>
      </c>
      <c r="K17" s="43">
        <f t="shared" si="19"/>
        <v>-0.03187</v>
      </c>
      <c r="L17" s="43">
        <f t="shared" si="19"/>
        <v>0</v>
      </c>
      <c r="M17" s="43">
        <f t="shared" si="19"/>
        <v>0</v>
      </c>
      <c r="N17" s="43">
        <f t="shared" si="19"/>
        <v>0</v>
      </c>
      <c r="O17" s="43">
        <f t="shared" si="19"/>
        <v>0</v>
      </c>
      <c r="P17" s="43">
        <f t="shared" si="19"/>
        <v>0</v>
      </c>
      <c r="Q17" s="43">
        <f t="shared" si="19"/>
        <v>0</v>
      </c>
      <c r="R17" s="43">
        <f t="shared" si="19"/>
        <v>0</v>
      </c>
      <c r="S17" s="43">
        <f t="shared" si="19"/>
        <v>0</v>
      </c>
      <c r="T17" s="43">
        <f>SUM(T18:T19)</f>
        <v>7.96813</v>
      </c>
      <c r="U17" s="43">
        <f aca="true" t="shared" si="20" ref="U17:AF17">SUM(U18:U19)</f>
        <v>8</v>
      </c>
      <c r="V17" s="43">
        <f t="shared" si="20"/>
        <v>0</v>
      </c>
      <c r="W17" s="43">
        <f t="shared" si="20"/>
        <v>0</v>
      </c>
      <c r="X17" s="43">
        <f t="shared" si="20"/>
        <v>-0.03187</v>
      </c>
      <c r="Y17" s="43">
        <f t="shared" si="20"/>
        <v>0</v>
      </c>
      <c r="Z17" s="43">
        <f t="shared" si="20"/>
        <v>0</v>
      </c>
      <c r="AA17" s="43">
        <f t="shared" si="20"/>
        <v>0</v>
      </c>
      <c r="AB17" s="43">
        <f t="shared" si="20"/>
        <v>0</v>
      </c>
      <c r="AC17" s="43">
        <f t="shared" si="20"/>
        <v>0</v>
      </c>
      <c r="AD17" s="43">
        <f t="shared" si="20"/>
        <v>0</v>
      </c>
      <c r="AE17" s="43">
        <f t="shared" si="20"/>
        <v>0</v>
      </c>
      <c r="AF17" s="43">
        <f t="shared" si="20"/>
        <v>0</v>
      </c>
      <c r="AG17" s="43">
        <f>SUM(AG18:AG19)</f>
        <v>7.96813</v>
      </c>
      <c r="AH17" s="43">
        <f aca="true" t="shared" si="21" ref="AH17:AS17">SUM(AH18:AH19)</f>
        <v>0</v>
      </c>
      <c r="AI17" s="43">
        <f t="shared" si="21"/>
        <v>0</v>
      </c>
      <c r="AJ17" s="43">
        <f t="shared" si="21"/>
        <v>0</v>
      </c>
      <c r="AK17" s="43">
        <f t="shared" si="21"/>
        <v>0</v>
      </c>
      <c r="AL17" s="43">
        <f t="shared" si="21"/>
        <v>0</v>
      </c>
      <c r="AM17" s="43">
        <f t="shared" si="21"/>
        <v>0</v>
      </c>
      <c r="AN17" s="43">
        <f t="shared" si="21"/>
        <v>0</v>
      </c>
      <c r="AO17" s="43">
        <f t="shared" si="21"/>
        <v>0</v>
      </c>
      <c r="AP17" s="43">
        <f t="shared" si="21"/>
        <v>0</v>
      </c>
      <c r="AQ17" s="43">
        <f t="shared" si="21"/>
        <v>0</v>
      </c>
      <c r="AR17" s="43">
        <f t="shared" si="21"/>
        <v>0</v>
      </c>
      <c r="AS17" s="43">
        <f t="shared" si="21"/>
        <v>0</v>
      </c>
      <c r="AT17" s="43">
        <f>SUM(AT18:AT19)</f>
        <v>0</v>
      </c>
      <c r="AU17" s="43">
        <f aca="true" t="shared" si="22" ref="AU17:BF17">SUM(AU18:AU19)</f>
        <v>0</v>
      </c>
      <c r="AV17" s="43">
        <f t="shared" si="22"/>
        <v>0</v>
      </c>
      <c r="AW17" s="43">
        <f t="shared" si="22"/>
        <v>0</v>
      </c>
      <c r="AX17" s="43">
        <f t="shared" si="22"/>
        <v>0</v>
      </c>
      <c r="AY17" s="43">
        <f t="shared" si="22"/>
        <v>0</v>
      </c>
      <c r="AZ17" s="43">
        <f t="shared" si="22"/>
        <v>0</v>
      </c>
      <c r="BA17" s="43">
        <f t="shared" si="22"/>
        <v>0</v>
      </c>
      <c r="BB17" s="43">
        <f t="shared" si="22"/>
        <v>0</v>
      </c>
      <c r="BC17" s="43">
        <f t="shared" si="22"/>
        <v>0</v>
      </c>
      <c r="BD17" s="43">
        <f t="shared" si="22"/>
        <v>0</v>
      </c>
      <c r="BE17" s="43">
        <f t="shared" si="22"/>
        <v>0</v>
      </c>
      <c r="BF17" s="43">
        <f t="shared" si="22"/>
        <v>0</v>
      </c>
      <c r="BG17" s="43">
        <f>SUM(BG18:BG19)</f>
        <v>0</v>
      </c>
      <c r="BH17" s="38"/>
      <c r="BI17" s="38"/>
    </row>
    <row r="18" spans="1:59" s="38" customFormat="1" ht="11.25">
      <c r="A18" s="49" t="s">
        <v>124</v>
      </c>
      <c r="B18" s="50" t="s">
        <v>118</v>
      </c>
      <c r="C18" s="75" t="s">
        <v>125</v>
      </c>
      <c r="D18" s="46">
        <f>+'[2]Informe_Fondane'!D18</f>
        <v>2000</v>
      </c>
      <c r="E18" s="46">
        <f>+'[2]Informe_Fondane'!E18</f>
        <v>0</v>
      </c>
      <c r="F18" s="46">
        <f>+'[2]Informe_Fondane'!F18</f>
        <v>0</v>
      </c>
      <c r="G18" s="46">
        <f>+'[2]Informe_Fondane'!G18</f>
        <v>2000</v>
      </c>
      <c r="H18" s="46">
        <f>+'[2]Informe_Fondane'!H18</f>
        <v>8</v>
      </c>
      <c r="I18" s="46">
        <f>+'[2]Informe_Fondane'!I18</f>
        <v>0</v>
      </c>
      <c r="J18" s="46">
        <f>+'[2]Informe_Fondane'!J18</f>
        <v>0</v>
      </c>
      <c r="K18" s="46">
        <f>+'[2]Informe_Fondane'!K18</f>
        <v>-0.03187</v>
      </c>
      <c r="L18" s="46">
        <f>+'[2]Informe_Fondane'!L18</f>
        <v>0</v>
      </c>
      <c r="M18" s="46">
        <f>+'[2]Informe_Fondane'!M18</f>
        <v>0</v>
      </c>
      <c r="N18" s="46">
        <f>+'[2]Informe_Fondane'!N18</f>
        <v>0</v>
      </c>
      <c r="O18" s="46">
        <f>+'[2]Informe_Fondane'!O18</f>
        <v>0</v>
      </c>
      <c r="P18" s="46">
        <f>+'[2]Informe_Fondane'!P18</f>
        <v>0</v>
      </c>
      <c r="Q18" s="46">
        <f>+'[2]Informe_Fondane'!Q18</f>
        <v>0</v>
      </c>
      <c r="R18" s="46">
        <f>+'[2]Informe_Fondane'!R18</f>
        <v>0</v>
      </c>
      <c r="S18" s="46">
        <f>+'[2]Informe_Fondane'!S18</f>
        <v>0</v>
      </c>
      <c r="T18" s="46">
        <f>SUM(H18:S18)</f>
        <v>7.96813</v>
      </c>
      <c r="U18" s="46">
        <f>+'[2]Informe_Fondane'!U18</f>
        <v>8</v>
      </c>
      <c r="V18" s="46">
        <f>+'[2]Informe_Fondane'!V18</f>
        <v>0</v>
      </c>
      <c r="W18" s="46">
        <f>+'[2]Informe_Fondane'!W18</f>
        <v>0</v>
      </c>
      <c r="X18" s="46">
        <f>+'[2]Informe_Fondane'!X18</f>
        <v>-0.03187</v>
      </c>
      <c r="Y18" s="46">
        <f>+'[2]Informe_Fondane'!Y18</f>
        <v>0</v>
      </c>
      <c r="Z18" s="46">
        <f>+'[2]Informe_Fondane'!Z18</f>
        <v>0</v>
      </c>
      <c r="AA18" s="46">
        <f>+'[2]Informe_Fondane'!AA18</f>
        <v>0</v>
      </c>
      <c r="AB18" s="46">
        <f>+'[2]Informe_Fondane'!AB18</f>
        <v>0</v>
      </c>
      <c r="AC18" s="46">
        <f>+'[2]Informe_Fondane'!AC18</f>
        <v>0</v>
      </c>
      <c r="AD18" s="46">
        <f>+'[2]Informe_Fondane'!AD18</f>
        <v>0</v>
      </c>
      <c r="AE18" s="46">
        <f>+'[2]Informe_Fondane'!AE18</f>
        <v>0</v>
      </c>
      <c r="AF18" s="46">
        <f>+'[2]Informe_Fondane'!AF18</f>
        <v>0</v>
      </c>
      <c r="AG18" s="46">
        <f>SUM(U18:AF18)</f>
        <v>7.96813</v>
      </c>
      <c r="AH18" s="46">
        <f>+'[2]Informe_Fondane'!AH18</f>
        <v>0</v>
      </c>
      <c r="AI18" s="46">
        <f>+'[2]Informe_Fondane'!AI18</f>
        <v>0</v>
      </c>
      <c r="AJ18" s="46">
        <f>+'[2]Informe_Fondane'!AJ18</f>
        <v>0</v>
      </c>
      <c r="AK18" s="46">
        <f>+'[2]Informe_Fondane'!AK18</f>
        <v>0</v>
      </c>
      <c r="AL18" s="46">
        <f>+'[2]Informe_Fondane'!AL18</f>
        <v>0</v>
      </c>
      <c r="AM18" s="46">
        <f>+'[2]Informe_Fondane'!AM18</f>
        <v>0</v>
      </c>
      <c r="AN18" s="46">
        <f>+'[2]Informe_Fondane'!AN18</f>
        <v>0</v>
      </c>
      <c r="AO18" s="46">
        <f>+'[2]Informe_Fondane'!AO18</f>
        <v>0</v>
      </c>
      <c r="AP18" s="46">
        <f>+'[2]Informe_Fondane'!AP18</f>
        <v>0</v>
      </c>
      <c r="AQ18" s="46">
        <f>+'[2]Informe_Fondane'!AQ18</f>
        <v>0</v>
      </c>
      <c r="AR18" s="46">
        <f>+'[2]Informe_Fondane'!AR18</f>
        <v>0</v>
      </c>
      <c r="AS18" s="46">
        <f>+'[2]Informe_Fondane'!AS18</f>
        <v>0</v>
      </c>
      <c r="AT18" s="46">
        <f>SUM(AH18:AS18)</f>
        <v>0</v>
      </c>
      <c r="AU18" s="46">
        <f>+'[2]Informe_Fondane'!AU18</f>
        <v>0</v>
      </c>
      <c r="AV18" s="46">
        <f>+'[2]Informe_Fondane'!AV18</f>
        <v>0</v>
      </c>
      <c r="AW18" s="46">
        <f>+'[2]Informe_Fondane'!AW18</f>
        <v>0</v>
      </c>
      <c r="AX18" s="46">
        <f>+'[2]Informe_Fondane'!AX18</f>
        <v>0</v>
      </c>
      <c r="AY18" s="46">
        <f>+'[2]Informe_Fondane'!AY18</f>
        <v>0</v>
      </c>
      <c r="AZ18" s="46">
        <f>+'[2]Informe_Fondane'!AZ18</f>
        <v>0</v>
      </c>
      <c r="BA18" s="46">
        <f>+'[2]Informe_Fondane'!BA18</f>
        <v>0</v>
      </c>
      <c r="BB18" s="46">
        <f>+'[2]Informe_Fondane'!BB18</f>
        <v>0</v>
      </c>
      <c r="BC18" s="46">
        <f>+'[2]Informe_Fondane'!BC18</f>
        <v>0</v>
      </c>
      <c r="BD18" s="46">
        <f>+'[2]Informe_Fondane'!BD18</f>
        <v>0</v>
      </c>
      <c r="BE18" s="46">
        <f>+'[2]Informe_Fondane'!BE18</f>
        <v>0</v>
      </c>
      <c r="BF18" s="46">
        <f>+'[2]Informe_Fondane'!BF18</f>
        <v>0</v>
      </c>
      <c r="BG18" s="46">
        <f>SUM(AU18:BF18)</f>
        <v>0</v>
      </c>
    </row>
    <row r="19" spans="1:59" s="38" customFormat="1" ht="11.25" hidden="1">
      <c r="A19" s="49" t="s">
        <v>126</v>
      </c>
      <c r="B19" s="50" t="s">
        <v>118</v>
      </c>
      <c r="C19" s="51" t="s">
        <v>127</v>
      </c>
      <c r="D19" s="46">
        <f>+'[2]Informe_Fondane'!D19</f>
        <v>0</v>
      </c>
      <c r="E19" s="46">
        <f>+'[2]Informe_Fondane'!E19</f>
        <v>0</v>
      </c>
      <c r="F19" s="46">
        <f>+'[2]Informe_Fondane'!F19</f>
        <v>0</v>
      </c>
      <c r="G19" s="46">
        <f>+'[2]Informe_Fondane'!G19</f>
        <v>0</v>
      </c>
      <c r="H19" s="46">
        <f>+'[2]Informe_Fondane'!H21</f>
        <v>0</v>
      </c>
      <c r="I19" s="46">
        <f>+'[2]Informe_Fondane'!I21</f>
        <v>0</v>
      </c>
      <c r="J19" s="46">
        <f>+'[2]Informe_Fondane'!J21</f>
        <v>0</v>
      </c>
      <c r="K19" s="46">
        <f>+'[2]Informe_Fondane'!K21</f>
        <v>0</v>
      </c>
      <c r="L19" s="46">
        <f>+'[2]Informe_Fondane'!L21</f>
        <v>0</v>
      </c>
      <c r="M19" s="46">
        <f>+'[2]Informe_Fondane'!M21</f>
        <v>0</v>
      </c>
      <c r="N19" s="46">
        <f>+'[2]Informe_Fondane'!N21</f>
        <v>0</v>
      </c>
      <c r="O19" s="46">
        <f>+'[2]Informe_Fondane'!O21</f>
        <v>0</v>
      </c>
      <c r="P19" s="46">
        <f>+'[2]Informe_Fondane'!P21</f>
        <v>0</v>
      </c>
      <c r="Q19" s="46">
        <f>+'[2]Informe_Fondane'!Q19</f>
        <v>0</v>
      </c>
      <c r="R19" s="46">
        <f>+'[2]Informe_Fondane'!R21</f>
        <v>0</v>
      </c>
      <c r="S19" s="46">
        <f>+'[2]Informe_Fondane'!S21</f>
        <v>0</v>
      </c>
      <c r="T19" s="46">
        <f>SUM(H19:S19)</f>
        <v>0</v>
      </c>
      <c r="U19" s="46">
        <f>+'[2]Informe_Fondane'!U21</f>
        <v>0</v>
      </c>
      <c r="V19" s="46">
        <f>+'[2]Informe_Fondane'!V21</f>
        <v>0</v>
      </c>
      <c r="W19" s="46">
        <f>+'[2]Informe_Fondane'!W21</f>
        <v>0</v>
      </c>
      <c r="X19" s="46">
        <f>+'[2]Informe_Fondane'!X21</f>
        <v>0</v>
      </c>
      <c r="Y19" s="46">
        <f>+'[2]Informe_Fondane'!Y21</f>
        <v>0</v>
      </c>
      <c r="Z19" s="46">
        <f>+'[2]Informe_Fondane'!Z21</f>
        <v>0</v>
      </c>
      <c r="AA19" s="46">
        <f>+'[2]Informe_Fondane'!AA21</f>
        <v>0</v>
      </c>
      <c r="AB19" s="46">
        <f>+'[2]Informe_Fondane'!AB21</f>
        <v>0</v>
      </c>
      <c r="AC19" s="46">
        <f>+'[2]Informe_Fondane'!AC19</f>
        <v>0</v>
      </c>
      <c r="AD19" s="46">
        <f>+'[2]Informe_Fondane'!AD19</f>
        <v>0</v>
      </c>
      <c r="AE19" s="46">
        <f>+'[2]Informe_Fondane'!AE21</f>
        <v>0</v>
      </c>
      <c r="AF19" s="46">
        <f>+'[2]Informe_Fondane'!AF21</f>
        <v>0</v>
      </c>
      <c r="AG19" s="46">
        <f>SUM(U19:AF19)</f>
        <v>0</v>
      </c>
      <c r="AH19" s="46">
        <f>+'[2]Informe_Fondane'!AH21</f>
        <v>0</v>
      </c>
      <c r="AI19" s="46">
        <f>+'[2]Informe_Fondane'!AI21</f>
        <v>0</v>
      </c>
      <c r="AJ19" s="46">
        <f>+'[2]Informe_Fondane'!AJ21</f>
        <v>0</v>
      </c>
      <c r="AK19" s="46">
        <f>+'[2]Informe_Fondane'!AK21</f>
        <v>0</v>
      </c>
      <c r="AL19" s="46">
        <f>+'[2]Informe_Fondane'!AL21</f>
        <v>0</v>
      </c>
      <c r="AM19" s="46">
        <f>+'[2]Informe_Fondane'!AM21</f>
        <v>0</v>
      </c>
      <c r="AN19" s="46">
        <f>+'[2]Informe_Fondane'!AN21</f>
        <v>0</v>
      </c>
      <c r="AO19" s="46">
        <f>+'[2]Informe_Fondane'!AO21</f>
        <v>0</v>
      </c>
      <c r="AP19" s="46">
        <f>+'[2]Informe_Fondane'!AP21</f>
        <v>0</v>
      </c>
      <c r="AQ19" s="46">
        <f>+'[2]Informe_Fondane'!AQ19</f>
        <v>0</v>
      </c>
      <c r="AR19" s="46">
        <f>+'[2]Informe_Fondane'!AR21</f>
        <v>0</v>
      </c>
      <c r="AS19" s="46">
        <f>+'[2]Informe_Fondane'!AS21</f>
        <v>0</v>
      </c>
      <c r="AT19" s="46">
        <f>SUM(AH19:AS19)</f>
        <v>0</v>
      </c>
      <c r="AU19" s="46">
        <f>+'[2]Informe_Fondane'!AU21</f>
        <v>0</v>
      </c>
      <c r="AV19" s="46">
        <f>+'[2]Informe_Fondane'!AV21</f>
        <v>0</v>
      </c>
      <c r="AW19" s="46">
        <f>+'[2]Informe_Fondane'!AW21</f>
        <v>0</v>
      </c>
      <c r="AX19" s="46">
        <f>+'[2]Informe_Fondane'!AX21</f>
        <v>0</v>
      </c>
      <c r="AY19" s="46">
        <f>+'[2]Informe_Fondane'!AY21</f>
        <v>0</v>
      </c>
      <c r="AZ19" s="46">
        <f>+'[2]Informe_Fondane'!AZ21</f>
        <v>0</v>
      </c>
      <c r="BA19" s="46">
        <f>+'[2]Informe_Fondane'!BA21</f>
        <v>0</v>
      </c>
      <c r="BB19" s="46">
        <f>+'[2]Informe_Fondane'!BB21</f>
        <v>0</v>
      </c>
      <c r="BC19" s="46">
        <f>+'[2]Informe_Fondane'!BC21</f>
        <v>0</v>
      </c>
      <c r="BD19" s="46">
        <f>+'[2]Informe_Fondane'!BD19</f>
        <v>0</v>
      </c>
      <c r="BE19" s="46">
        <f>+'[2]Informe_Fondane'!BE21</f>
        <v>0</v>
      </c>
      <c r="BF19" s="46">
        <f>+'[2]Informe_Fondane'!BF21</f>
        <v>0</v>
      </c>
      <c r="BG19" s="46">
        <f>SUM(AU19:BF19)</f>
        <v>0</v>
      </c>
    </row>
    <row r="20" spans="1:61" s="45" customFormat="1" ht="11.25" hidden="1">
      <c r="A20" s="43" t="s">
        <v>128</v>
      </c>
      <c r="B20" s="44">
        <v>20</v>
      </c>
      <c r="C20" s="43" t="s">
        <v>129</v>
      </c>
      <c r="D20" s="43">
        <f>SUM(D21)</f>
        <v>0</v>
      </c>
      <c r="E20" s="43">
        <f aca="true" t="shared" si="23" ref="E20:S20">SUM(E21)</f>
        <v>0</v>
      </c>
      <c r="F20" s="43">
        <f t="shared" si="23"/>
        <v>0</v>
      </c>
      <c r="G20" s="43">
        <f t="shared" si="23"/>
        <v>0</v>
      </c>
      <c r="H20" s="43">
        <f t="shared" si="23"/>
        <v>0</v>
      </c>
      <c r="I20" s="43">
        <f t="shared" si="23"/>
        <v>0</v>
      </c>
      <c r="J20" s="43">
        <f t="shared" si="23"/>
        <v>0</v>
      </c>
      <c r="K20" s="43">
        <f t="shared" si="23"/>
        <v>0</v>
      </c>
      <c r="L20" s="43">
        <f t="shared" si="23"/>
        <v>0</v>
      </c>
      <c r="M20" s="43">
        <f t="shared" si="23"/>
        <v>0</v>
      </c>
      <c r="N20" s="43">
        <f t="shared" si="23"/>
        <v>0</v>
      </c>
      <c r="O20" s="43">
        <f t="shared" si="23"/>
        <v>0</v>
      </c>
      <c r="P20" s="43">
        <f t="shared" si="23"/>
        <v>0</v>
      </c>
      <c r="Q20" s="43">
        <f t="shared" si="23"/>
        <v>0</v>
      </c>
      <c r="R20" s="43">
        <f t="shared" si="23"/>
        <v>0</v>
      </c>
      <c r="S20" s="43">
        <f t="shared" si="23"/>
        <v>0</v>
      </c>
      <c r="T20" s="43">
        <f aca="true" t="shared" si="24" ref="T20:BG20">SUM(T21)</f>
        <v>0</v>
      </c>
      <c r="U20" s="43">
        <f t="shared" si="24"/>
        <v>0</v>
      </c>
      <c r="V20" s="43">
        <f t="shared" si="24"/>
        <v>0</v>
      </c>
      <c r="W20" s="43">
        <f t="shared" si="24"/>
        <v>0</v>
      </c>
      <c r="X20" s="43">
        <f t="shared" si="24"/>
        <v>0</v>
      </c>
      <c r="Y20" s="43">
        <f t="shared" si="24"/>
        <v>0</v>
      </c>
      <c r="Z20" s="43">
        <f t="shared" si="24"/>
        <v>0</v>
      </c>
      <c r="AA20" s="43">
        <f t="shared" si="24"/>
        <v>0</v>
      </c>
      <c r="AB20" s="43">
        <f t="shared" si="24"/>
        <v>0</v>
      </c>
      <c r="AC20" s="43">
        <f t="shared" si="24"/>
        <v>0</v>
      </c>
      <c r="AD20" s="43">
        <f t="shared" si="24"/>
        <v>0</v>
      </c>
      <c r="AE20" s="43">
        <f t="shared" si="24"/>
        <v>0</v>
      </c>
      <c r="AF20" s="43">
        <f t="shared" si="24"/>
        <v>0</v>
      </c>
      <c r="AG20" s="43">
        <f t="shared" si="24"/>
        <v>0</v>
      </c>
      <c r="AH20" s="43">
        <f t="shared" si="24"/>
        <v>0</v>
      </c>
      <c r="AI20" s="43">
        <f t="shared" si="24"/>
        <v>0</v>
      </c>
      <c r="AJ20" s="43">
        <f t="shared" si="24"/>
        <v>0</v>
      </c>
      <c r="AK20" s="43">
        <f t="shared" si="24"/>
        <v>0</v>
      </c>
      <c r="AL20" s="43">
        <f t="shared" si="24"/>
        <v>0</v>
      </c>
      <c r="AM20" s="43">
        <f t="shared" si="24"/>
        <v>0</v>
      </c>
      <c r="AN20" s="43">
        <f t="shared" si="24"/>
        <v>0</v>
      </c>
      <c r="AO20" s="43">
        <f t="shared" si="24"/>
        <v>0</v>
      </c>
      <c r="AP20" s="43">
        <f t="shared" si="24"/>
        <v>0</v>
      </c>
      <c r="AQ20" s="43">
        <f t="shared" si="24"/>
        <v>0</v>
      </c>
      <c r="AR20" s="43">
        <f t="shared" si="24"/>
        <v>0</v>
      </c>
      <c r="AS20" s="43">
        <f t="shared" si="24"/>
        <v>0</v>
      </c>
      <c r="AT20" s="43">
        <f t="shared" si="24"/>
        <v>0</v>
      </c>
      <c r="AU20" s="43">
        <f t="shared" si="24"/>
        <v>0</v>
      </c>
      <c r="AV20" s="43">
        <f t="shared" si="24"/>
        <v>0</v>
      </c>
      <c r="AW20" s="43">
        <f t="shared" si="24"/>
        <v>0</v>
      </c>
      <c r="AX20" s="43">
        <f t="shared" si="24"/>
        <v>0</v>
      </c>
      <c r="AY20" s="43">
        <f t="shared" si="24"/>
        <v>0</v>
      </c>
      <c r="AZ20" s="43">
        <f t="shared" si="24"/>
        <v>0</v>
      </c>
      <c r="BA20" s="43">
        <f t="shared" si="24"/>
        <v>0</v>
      </c>
      <c r="BB20" s="43">
        <f t="shared" si="24"/>
        <v>0</v>
      </c>
      <c r="BC20" s="43">
        <f t="shared" si="24"/>
        <v>0</v>
      </c>
      <c r="BD20" s="43">
        <f t="shared" si="24"/>
        <v>0</v>
      </c>
      <c r="BE20" s="43">
        <f t="shared" si="24"/>
        <v>0</v>
      </c>
      <c r="BF20" s="43">
        <f t="shared" si="24"/>
        <v>0</v>
      </c>
      <c r="BG20" s="43">
        <f t="shared" si="24"/>
        <v>0</v>
      </c>
      <c r="BH20" s="38"/>
      <c r="BI20" s="38"/>
    </row>
    <row r="21" spans="1:59" s="38" customFormat="1" ht="11.25" hidden="1">
      <c r="A21" s="49" t="s">
        <v>130</v>
      </c>
      <c r="B21" s="50" t="s">
        <v>118</v>
      </c>
      <c r="C21" s="51" t="s">
        <v>131</v>
      </c>
      <c r="D21" s="46">
        <f>+'[2]Informe_Fondane'!D21</f>
        <v>0</v>
      </c>
      <c r="E21" s="46">
        <f>+'[2]Informe_Fondane'!E21</f>
        <v>0</v>
      </c>
      <c r="F21" s="46">
        <f>+'[2]Informe_Fondane'!F21</f>
        <v>0</v>
      </c>
      <c r="G21" s="46">
        <f>+'[2]Informe_Fondane'!G21</f>
        <v>0</v>
      </c>
      <c r="H21" s="46">
        <f>+'[2]Informe_Fondane'!H23</f>
        <v>0</v>
      </c>
      <c r="I21" s="46">
        <f>+'[2]Informe_Fondane'!I23</f>
        <v>0</v>
      </c>
      <c r="J21" s="46">
        <f>+'[2]Informe_Fondane'!J23</f>
        <v>0</v>
      </c>
      <c r="K21" s="46">
        <f>+'[2]Informe_Fondane'!K23</f>
        <v>0</v>
      </c>
      <c r="L21" s="46">
        <f>+'[2]Informe_Fondane'!L23</f>
        <v>0</v>
      </c>
      <c r="M21" s="46">
        <f>+'[2]Informe_Fondane'!M23</f>
        <v>0</v>
      </c>
      <c r="N21" s="46">
        <f>+'[2]Informe_Fondane'!N23</f>
        <v>0</v>
      </c>
      <c r="O21" s="46">
        <f>+'[2]Informe_Fondane'!O23</f>
        <v>0</v>
      </c>
      <c r="P21" s="46">
        <f>+'[2]Informe_Fondane'!P23</f>
        <v>0</v>
      </c>
      <c r="Q21" s="46">
        <f>+'[2]Informe_Fondane'!Q21</f>
        <v>0</v>
      </c>
      <c r="R21" s="46">
        <f>+'[2]Informe_Fondane'!R23</f>
        <v>0</v>
      </c>
      <c r="S21" s="46">
        <f>+'[2]Informe_Fondane'!S23</f>
        <v>0</v>
      </c>
      <c r="T21" s="46">
        <f>SUM(H21:S21)</f>
        <v>0</v>
      </c>
      <c r="U21" s="46">
        <f>+'[2]Informe_Fondane'!U23</f>
        <v>0</v>
      </c>
      <c r="V21" s="46">
        <f>+'[2]Informe_Fondane'!V23</f>
        <v>0</v>
      </c>
      <c r="W21" s="46">
        <f>+'[2]Informe_Fondane'!W23</f>
        <v>0</v>
      </c>
      <c r="X21" s="46">
        <f>+'[2]Informe_Fondane'!X23</f>
        <v>0</v>
      </c>
      <c r="Y21" s="46">
        <f>+'[2]Informe_Fondane'!Y23</f>
        <v>0</v>
      </c>
      <c r="Z21" s="46">
        <f>+'[2]Informe_Fondane'!Z23</f>
        <v>0</v>
      </c>
      <c r="AA21" s="46">
        <f>+'[2]Informe_Fondane'!AA23</f>
        <v>0</v>
      </c>
      <c r="AB21" s="46">
        <f>+'[2]Informe_Fondane'!AB23</f>
        <v>0</v>
      </c>
      <c r="AC21" s="46">
        <f>+'[2]Informe_Fondane'!AC21</f>
        <v>0</v>
      </c>
      <c r="AD21" s="46">
        <f>+'[2]Informe_Fondane'!AD21</f>
        <v>0</v>
      </c>
      <c r="AE21" s="46">
        <f>+'[2]Informe_Fondane'!AE23</f>
        <v>0</v>
      </c>
      <c r="AF21" s="46">
        <f>+'[2]Informe_Fondane'!AF23</f>
        <v>0</v>
      </c>
      <c r="AG21" s="46">
        <f>SUM(U21:AF21)</f>
        <v>0</v>
      </c>
      <c r="AH21" s="46">
        <f>+'[2]Informe_Fondane'!AH23</f>
        <v>0</v>
      </c>
      <c r="AI21" s="46">
        <f>+'[2]Informe_Fondane'!AI23</f>
        <v>0</v>
      </c>
      <c r="AJ21" s="46">
        <f>+'[2]Informe_Fondane'!AJ23</f>
        <v>0</v>
      </c>
      <c r="AK21" s="46">
        <f>+'[2]Informe_Fondane'!AK23</f>
        <v>0</v>
      </c>
      <c r="AL21" s="46">
        <f>+'[2]Informe_Fondane'!AL23</f>
        <v>0</v>
      </c>
      <c r="AM21" s="46">
        <f>+'[2]Informe_Fondane'!AM23</f>
        <v>0</v>
      </c>
      <c r="AN21" s="46">
        <f>+'[2]Informe_Fondane'!AN23</f>
        <v>0</v>
      </c>
      <c r="AO21" s="46">
        <f>+'[2]Informe_Fondane'!AO23</f>
        <v>0</v>
      </c>
      <c r="AP21" s="46">
        <f>+'[2]Informe_Fondane'!AP23</f>
        <v>0</v>
      </c>
      <c r="AQ21" s="46">
        <f>+'[2]Informe_Fondane'!AQ21</f>
        <v>0</v>
      </c>
      <c r="AR21" s="46">
        <f>+'[2]Informe_Fondane'!AR23</f>
        <v>0</v>
      </c>
      <c r="AS21" s="46">
        <f>+'[2]Informe_Fondane'!AS23</f>
        <v>0</v>
      </c>
      <c r="AT21" s="46">
        <f>SUM(AH21:AS21)</f>
        <v>0</v>
      </c>
      <c r="AU21" s="46">
        <f>+'[2]Informe_Fondane'!AU23</f>
        <v>0</v>
      </c>
      <c r="AV21" s="46">
        <f>+'[2]Informe_Fondane'!AV23</f>
        <v>0</v>
      </c>
      <c r="AW21" s="46">
        <f>+'[2]Informe_Fondane'!AW23</f>
        <v>0</v>
      </c>
      <c r="AX21" s="46">
        <f>+'[2]Informe_Fondane'!AX23</f>
        <v>0</v>
      </c>
      <c r="AY21" s="46">
        <f>+'[2]Informe_Fondane'!AY23</f>
        <v>0</v>
      </c>
      <c r="AZ21" s="46">
        <f>+'[2]Informe_Fondane'!AZ23</f>
        <v>0</v>
      </c>
      <c r="BA21" s="46">
        <f>+'[2]Informe_Fondane'!BA23</f>
        <v>0</v>
      </c>
      <c r="BB21" s="46">
        <f>+'[2]Informe_Fondane'!BB23</f>
        <v>0</v>
      </c>
      <c r="BC21" s="46">
        <f>+'[2]Informe_Fondane'!BC23</f>
        <v>0</v>
      </c>
      <c r="BD21" s="46">
        <f>+'[2]Informe_Fondane'!BD21</f>
        <v>0</v>
      </c>
      <c r="BE21" s="46">
        <f>+'[2]Informe_Fondane'!BE23</f>
        <v>0</v>
      </c>
      <c r="BF21" s="46">
        <f>+'[2]Informe_Fondane'!BF23</f>
        <v>0</v>
      </c>
      <c r="BG21" s="72">
        <f>SUM(AU21:BF21)</f>
        <v>0</v>
      </c>
    </row>
    <row r="22" spans="1:61" s="45" customFormat="1" ht="11.25">
      <c r="A22" s="43" t="s">
        <v>106</v>
      </c>
      <c r="B22" s="44">
        <v>20</v>
      </c>
      <c r="C22" s="43" t="s">
        <v>65</v>
      </c>
      <c r="D22" s="43">
        <f>SUM(D23:D28)</f>
        <v>27000</v>
      </c>
      <c r="E22" s="43">
        <f aca="true" t="shared" si="25" ref="E22:BG22">SUM(E23:E28)</f>
        <v>100249.95</v>
      </c>
      <c r="F22" s="43">
        <f t="shared" si="25"/>
        <v>23305.921000000002</v>
      </c>
      <c r="G22" s="43">
        <f t="shared" si="25"/>
        <v>103944.029</v>
      </c>
      <c r="H22" s="43">
        <f t="shared" si="25"/>
        <v>39760.46828</v>
      </c>
      <c r="I22" s="43">
        <f t="shared" si="25"/>
        <v>15041.82007</v>
      </c>
      <c r="J22" s="43">
        <f t="shared" si="25"/>
        <v>34103.214</v>
      </c>
      <c r="K22" s="43">
        <f t="shared" si="25"/>
        <v>-817.52382</v>
      </c>
      <c r="L22" s="43">
        <f t="shared" si="25"/>
        <v>0</v>
      </c>
      <c r="M22" s="43">
        <f t="shared" si="25"/>
        <v>3334.107</v>
      </c>
      <c r="N22" s="43">
        <f t="shared" si="25"/>
        <v>999.3316</v>
      </c>
      <c r="O22" s="43">
        <f t="shared" si="25"/>
        <v>-1382.739</v>
      </c>
      <c r="P22" s="43">
        <f t="shared" si="25"/>
        <v>68.50622</v>
      </c>
      <c r="Q22" s="43">
        <f t="shared" si="25"/>
        <v>-1634.09639</v>
      </c>
      <c r="R22" s="43">
        <f t="shared" si="25"/>
        <v>0</v>
      </c>
      <c r="S22" s="43">
        <f t="shared" si="25"/>
        <v>0</v>
      </c>
      <c r="T22" s="43">
        <f t="shared" si="25"/>
        <v>89473.08796000002</v>
      </c>
      <c r="U22" s="43">
        <f t="shared" si="25"/>
        <v>108</v>
      </c>
      <c r="V22" s="43">
        <f t="shared" si="25"/>
        <v>46376.9528</v>
      </c>
      <c r="W22" s="43">
        <f t="shared" si="25"/>
        <v>34275.39757</v>
      </c>
      <c r="X22" s="43">
        <f t="shared" si="25"/>
        <v>4327.489930000001</v>
      </c>
      <c r="Y22" s="43">
        <f t="shared" si="25"/>
        <v>0</v>
      </c>
      <c r="Z22" s="43">
        <f t="shared" si="25"/>
        <v>6.554</v>
      </c>
      <c r="AA22" s="43">
        <f t="shared" si="25"/>
        <v>1056.5236</v>
      </c>
      <c r="AB22" s="43">
        <f t="shared" si="25"/>
        <v>1951.368</v>
      </c>
      <c r="AC22" s="43">
        <f t="shared" si="25"/>
        <v>254.56219000000002</v>
      </c>
      <c r="AD22" s="43">
        <f t="shared" si="25"/>
        <v>0</v>
      </c>
      <c r="AE22" s="43">
        <f t="shared" si="25"/>
        <v>0</v>
      </c>
      <c r="AF22" s="43">
        <f t="shared" si="25"/>
        <v>0</v>
      </c>
      <c r="AG22" s="43">
        <f t="shared" si="25"/>
        <v>88356.84809000001</v>
      </c>
      <c r="AH22" s="43">
        <f t="shared" si="25"/>
        <v>0</v>
      </c>
      <c r="AI22" s="43">
        <f t="shared" si="25"/>
        <v>0</v>
      </c>
      <c r="AJ22" s="43">
        <f t="shared" si="25"/>
        <v>1340.636</v>
      </c>
      <c r="AK22" s="43">
        <f t="shared" si="25"/>
        <v>2.2344</v>
      </c>
      <c r="AL22" s="43">
        <f t="shared" si="25"/>
        <v>2771.4669999999996</v>
      </c>
      <c r="AM22" s="43">
        <f t="shared" si="25"/>
        <v>3094.035</v>
      </c>
      <c r="AN22" s="43">
        <f t="shared" si="25"/>
        <v>4952.717000000001</v>
      </c>
      <c r="AO22" s="43">
        <f t="shared" si="25"/>
        <v>12503.211</v>
      </c>
      <c r="AP22" s="43">
        <f t="shared" si="25"/>
        <v>7208.89819</v>
      </c>
      <c r="AQ22" s="43">
        <f t="shared" si="25"/>
        <v>12230.034</v>
      </c>
      <c r="AR22" s="43">
        <f t="shared" si="25"/>
        <v>0</v>
      </c>
      <c r="AS22" s="43">
        <f t="shared" si="25"/>
        <v>0</v>
      </c>
      <c r="AT22" s="43">
        <f t="shared" si="25"/>
        <v>44103.23259</v>
      </c>
      <c r="AU22" s="43">
        <f t="shared" si="25"/>
        <v>0</v>
      </c>
      <c r="AV22" s="43">
        <f t="shared" si="25"/>
        <v>0</v>
      </c>
      <c r="AW22" s="43">
        <f t="shared" si="25"/>
        <v>1340.636</v>
      </c>
      <c r="AX22" s="43">
        <f t="shared" si="25"/>
        <v>2.2344</v>
      </c>
      <c r="AY22" s="43">
        <f t="shared" si="25"/>
        <v>2771.4669999999996</v>
      </c>
      <c r="AZ22" s="43">
        <f t="shared" si="25"/>
        <v>3094.035</v>
      </c>
      <c r="BA22" s="43">
        <f t="shared" si="25"/>
        <v>4952.717000000001</v>
      </c>
      <c r="BB22" s="43">
        <f t="shared" si="25"/>
        <v>12503.211</v>
      </c>
      <c r="BC22" s="43">
        <f t="shared" si="25"/>
        <v>7208.89819</v>
      </c>
      <c r="BD22" s="43">
        <f t="shared" si="25"/>
        <v>12230.034</v>
      </c>
      <c r="BE22" s="43">
        <f t="shared" si="25"/>
        <v>0</v>
      </c>
      <c r="BF22" s="43">
        <f t="shared" si="25"/>
        <v>0</v>
      </c>
      <c r="BG22" s="43">
        <f t="shared" si="25"/>
        <v>44103.23259</v>
      </c>
      <c r="BH22" s="38"/>
      <c r="BI22" s="38"/>
    </row>
    <row r="23" spans="1:59" s="38" customFormat="1" ht="11.25" hidden="1">
      <c r="A23" s="49" t="s">
        <v>107</v>
      </c>
      <c r="B23" s="50" t="s">
        <v>118</v>
      </c>
      <c r="C23" s="51" t="s">
        <v>108</v>
      </c>
      <c r="D23" s="46">
        <f>+'[2]Informe_Fondane'!D23</f>
        <v>0</v>
      </c>
      <c r="E23" s="46">
        <f>+'[2]Informe_Fondane'!E23</f>
        <v>0</v>
      </c>
      <c r="F23" s="46">
        <f>+'[2]Informe_Fondane'!F23</f>
        <v>0</v>
      </c>
      <c r="G23" s="46">
        <f>+'[2]Informe_Fondane'!G23</f>
        <v>0</v>
      </c>
      <c r="H23" s="46">
        <f>+'[2]Informe_Fondane'!H23</f>
        <v>0</v>
      </c>
      <c r="I23" s="46">
        <f>+'[2]Informe_Fondane'!I23</f>
        <v>0</v>
      </c>
      <c r="J23" s="46">
        <f>+'[2]Informe_Fondane'!J23</f>
        <v>0</v>
      </c>
      <c r="K23" s="46">
        <f>+'[2]Informe_Fondane'!K23</f>
        <v>0</v>
      </c>
      <c r="L23" s="46">
        <f>+'[2]Informe_Fondane'!L23</f>
        <v>0</v>
      </c>
      <c r="M23" s="46">
        <f>+'[2]Informe_Fondane'!M23</f>
        <v>0</v>
      </c>
      <c r="N23" s="46">
        <f>+'[2]Informe_Fondane'!N23</f>
        <v>0</v>
      </c>
      <c r="O23" s="46">
        <f>+'[2]Informe_Fondane'!O23</f>
        <v>0</v>
      </c>
      <c r="P23" s="46">
        <f>+'[2]Informe_Fondane'!P23</f>
        <v>0</v>
      </c>
      <c r="Q23" s="46">
        <f>+'[2]Informe_Fondane'!Q23</f>
        <v>0</v>
      </c>
      <c r="R23" s="46">
        <f>+'[2]Informe_Fondane'!R23</f>
        <v>0</v>
      </c>
      <c r="S23" s="46">
        <f>+'[2]Informe_Fondane'!S23</f>
        <v>0</v>
      </c>
      <c r="T23" s="46">
        <f aca="true" t="shared" si="26" ref="T23:T28">SUM(H23:S23)</f>
        <v>0</v>
      </c>
      <c r="U23" s="46">
        <f>+'[2]Informe_Fondane'!U23</f>
        <v>0</v>
      </c>
      <c r="V23" s="46">
        <f>+'[2]Informe_Fondane'!V23</f>
        <v>0</v>
      </c>
      <c r="W23" s="46">
        <f>+'[2]Informe_Fondane'!W23</f>
        <v>0</v>
      </c>
      <c r="X23" s="46">
        <f>+'[2]Informe_Fondane'!X23</f>
        <v>0</v>
      </c>
      <c r="Y23" s="46">
        <f>+'[2]Informe_Fondane'!Y23</f>
        <v>0</v>
      </c>
      <c r="Z23" s="46">
        <f>+'[2]Informe_Fondane'!Z23</f>
        <v>0</v>
      </c>
      <c r="AA23" s="46">
        <f>+'[2]Informe_Fondane'!AA23</f>
        <v>0</v>
      </c>
      <c r="AB23" s="46">
        <f>+'[2]Informe_Fondane'!AB23</f>
        <v>0</v>
      </c>
      <c r="AC23" s="46">
        <f>+'[2]Informe_Fondane'!AC23</f>
        <v>0</v>
      </c>
      <c r="AD23" s="46">
        <f>+'[2]Informe_Fondane'!AD23</f>
        <v>0</v>
      </c>
      <c r="AE23" s="46">
        <f>+'[2]Informe_Fondane'!AE23</f>
        <v>0</v>
      </c>
      <c r="AF23" s="46">
        <f>+'[2]Informe_Fondane'!AF23</f>
        <v>0</v>
      </c>
      <c r="AG23" s="46">
        <f>+'[2]Informe_Fondane'!AG23</f>
        <v>0</v>
      </c>
      <c r="AH23" s="46">
        <f>+'[2]Informe_Fondane'!AH23</f>
        <v>0</v>
      </c>
      <c r="AI23" s="46">
        <f>+'[2]Informe_Fondane'!AI23</f>
        <v>0</v>
      </c>
      <c r="AJ23" s="46">
        <f>+'[2]Informe_Fondane'!AJ23</f>
        <v>0</v>
      </c>
      <c r="AK23" s="46">
        <f>+'[2]Informe_Fondane'!AK23</f>
        <v>0</v>
      </c>
      <c r="AL23" s="46">
        <f>+'[2]Informe_Fondane'!AL23</f>
        <v>0</v>
      </c>
      <c r="AM23" s="46">
        <f>+'[2]Informe_Fondane'!AM23</f>
        <v>0</v>
      </c>
      <c r="AN23" s="46">
        <f>+'[2]Informe_Fondane'!AN23</f>
        <v>0</v>
      </c>
      <c r="AO23" s="46">
        <f>+'[2]Informe_Fondane'!AO23</f>
        <v>0</v>
      </c>
      <c r="AP23" s="46">
        <f>+'[2]Informe_Fondane'!AP23</f>
        <v>0</v>
      </c>
      <c r="AQ23" s="46">
        <f>+'[2]Informe_Fondane'!AQ23</f>
        <v>0</v>
      </c>
      <c r="AR23" s="46">
        <f>+'[2]Informe_Fondane'!AR23</f>
        <v>0</v>
      </c>
      <c r="AS23" s="46">
        <f>+'[2]Informe_Fondane'!AS23</f>
        <v>0</v>
      </c>
      <c r="AT23" s="46">
        <f aca="true" t="shared" si="27" ref="AT23:AT28">SUM(AH23:AS23)</f>
        <v>0</v>
      </c>
      <c r="AU23" s="46">
        <f>+'[2]Informe_Fondane'!AU23</f>
        <v>0</v>
      </c>
      <c r="AV23" s="46">
        <f>+'[2]Informe_Fondane'!AV23</f>
        <v>0</v>
      </c>
      <c r="AW23" s="46">
        <f>+'[2]Informe_Fondane'!AW23</f>
        <v>0</v>
      </c>
      <c r="AX23" s="46">
        <f>+'[2]Informe_Fondane'!AX23</f>
        <v>0</v>
      </c>
      <c r="AY23" s="46">
        <f>+'[2]Informe_Fondane'!AY23</f>
        <v>0</v>
      </c>
      <c r="AZ23" s="46">
        <f>+'[2]Informe_Fondane'!AZ23</f>
        <v>0</v>
      </c>
      <c r="BA23" s="46">
        <f>+'[2]Informe_Fondane'!BA23</f>
        <v>0</v>
      </c>
      <c r="BB23" s="46">
        <f>+'[2]Informe_Fondane'!BB23</f>
        <v>0</v>
      </c>
      <c r="BC23" s="46">
        <f>+'[2]Informe_Fondane'!BC23</f>
        <v>0</v>
      </c>
      <c r="BD23" s="46">
        <f>+'[2]Informe_Fondane'!BD23</f>
        <v>0</v>
      </c>
      <c r="BE23" s="46">
        <f>+'[2]Informe_Fondane'!BE23</f>
        <v>0</v>
      </c>
      <c r="BF23" s="46">
        <f>+'[2]Informe_Fondane'!BF23</f>
        <v>0</v>
      </c>
      <c r="BG23" s="72">
        <f aca="true" t="shared" si="28" ref="BG23:BG28">SUM(AU23:BF23)</f>
        <v>0</v>
      </c>
    </row>
    <row r="24" spans="1:59" s="38" customFormat="1" ht="11.25">
      <c r="A24" s="49" t="s">
        <v>66</v>
      </c>
      <c r="B24" s="50" t="s">
        <v>118</v>
      </c>
      <c r="C24" s="51" t="s">
        <v>67</v>
      </c>
      <c r="D24" s="46">
        <f>+'[2]Informe_Fondane'!D24</f>
        <v>0</v>
      </c>
      <c r="E24" s="46">
        <f>+'[2]Informe_Fondane'!E24</f>
        <v>2000</v>
      </c>
      <c r="F24" s="46">
        <f>+'[2]Informe_Fondane'!F24</f>
        <v>0</v>
      </c>
      <c r="G24" s="46">
        <f>+'[2]Informe_Fondane'!G24</f>
        <v>2000</v>
      </c>
      <c r="H24" s="46">
        <f>+'[2]Informe_Fondane'!H24</f>
        <v>0</v>
      </c>
      <c r="I24" s="46">
        <f>+'[2]Informe_Fondane'!I24</f>
        <v>2000</v>
      </c>
      <c r="J24" s="46">
        <f>+'[2]Informe_Fondane'!J24</f>
        <v>0</v>
      </c>
      <c r="K24" s="46">
        <f>+'[2]Informe_Fondane'!K24</f>
        <v>0</v>
      </c>
      <c r="L24" s="46">
        <f>+'[2]Informe_Fondane'!L24</f>
        <v>0</v>
      </c>
      <c r="M24" s="46">
        <f>+'[2]Informe_Fondane'!M24</f>
        <v>0</v>
      </c>
      <c r="N24" s="46">
        <f>+'[2]Informe_Fondane'!N24</f>
        <v>0</v>
      </c>
      <c r="O24" s="46">
        <f>+'[2]Informe_Fondane'!O24</f>
        <v>0</v>
      </c>
      <c r="P24" s="46">
        <f>+'[2]Informe_Fondane'!P24</f>
        <v>0</v>
      </c>
      <c r="Q24" s="46">
        <f>+'[2]Informe_Fondane'!Q24</f>
        <v>0</v>
      </c>
      <c r="R24" s="46">
        <f>+'[2]Informe_Fondane'!R24</f>
        <v>0</v>
      </c>
      <c r="S24" s="46">
        <f>+'[2]Informe_Fondane'!S24</f>
        <v>0</v>
      </c>
      <c r="T24" s="46">
        <f t="shared" si="26"/>
        <v>2000</v>
      </c>
      <c r="U24" s="46">
        <f>+'[2]Informe_Fondane'!U24</f>
        <v>0</v>
      </c>
      <c r="V24" s="46">
        <f>+'[2]Informe_Fondane'!V24</f>
        <v>0</v>
      </c>
      <c r="W24" s="46">
        <f>+'[2]Informe_Fondane'!W24</f>
        <v>750</v>
      </c>
      <c r="X24" s="46">
        <f>+'[2]Informe_Fondane'!X24</f>
        <v>0</v>
      </c>
      <c r="Y24" s="46">
        <f>+'[2]Informe_Fondane'!Y24</f>
        <v>0</v>
      </c>
      <c r="Z24" s="46">
        <f>+'[2]Informe_Fondane'!Z24</f>
        <v>0</v>
      </c>
      <c r="AA24" s="46">
        <f>+'[2]Informe_Fondane'!AA24</f>
        <v>0</v>
      </c>
      <c r="AB24" s="46">
        <f>+'[2]Informe_Fondane'!AB24</f>
        <v>0</v>
      </c>
      <c r="AC24" s="46">
        <f>+'[2]Informe_Fondane'!AC24</f>
        <v>254.56219000000002</v>
      </c>
      <c r="AD24" s="46">
        <f>+'[2]Informe_Fondane'!AD24</f>
        <v>0</v>
      </c>
      <c r="AE24" s="46">
        <f>+'[2]Informe_Fondane'!AE24</f>
        <v>0</v>
      </c>
      <c r="AF24" s="46">
        <f>+'[2]Informe_Fondane'!AF24</f>
        <v>0</v>
      </c>
      <c r="AG24" s="46">
        <f>SUM(U24:AF24)</f>
        <v>1004.56219</v>
      </c>
      <c r="AH24" s="46">
        <f>+'[2]Informe_Fondane'!AH24</f>
        <v>0</v>
      </c>
      <c r="AI24" s="46">
        <f>+'[2]Informe_Fondane'!AI24</f>
        <v>0</v>
      </c>
      <c r="AJ24" s="46">
        <f>+'[2]Informe_Fondane'!AJ24</f>
        <v>750</v>
      </c>
      <c r="AK24" s="46">
        <f>+'[2]Informe_Fondane'!AK24</f>
        <v>0</v>
      </c>
      <c r="AL24" s="46">
        <f>+'[2]Informe_Fondane'!AL24</f>
        <v>0</v>
      </c>
      <c r="AM24" s="46">
        <f>+'[2]Informe_Fondane'!AM24</f>
        <v>0</v>
      </c>
      <c r="AN24" s="46">
        <f>+'[2]Informe_Fondane'!AN24</f>
        <v>0</v>
      </c>
      <c r="AO24" s="46">
        <f>+'[2]Informe_Fondane'!AO24</f>
        <v>0</v>
      </c>
      <c r="AP24" s="46">
        <f>+'[2]Informe_Fondane'!AP24</f>
        <v>254.56219000000002</v>
      </c>
      <c r="AQ24" s="46">
        <f>+'[2]Informe_Fondane'!AQ24</f>
        <v>0</v>
      </c>
      <c r="AR24" s="46">
        <f>+'[2]Informe_Fondane'!AR24</f>
        <v>0</v>
      </c>
      <c r="AS24" s="46">
        <f>+'[2]Informe_Fondane'!AS24</f>
        <v>0</v>
      </c>
      <c r="AT24" s="46">
        <f t="shared" si="27"/>
        <v>1004.56219</v>
      </c>
      <c r="AU24" s="46">
        <f>+'[2]Informe_Fondane'!AU24</f>
        <v>0</v>
      </c>
      <c r="AV24" s="46">
        <f>+'[2]Informe_Fondane'!AV24</f>
        <v>0</v>
      </c>
      <c r="AW24" s="46">
        <f>+'[2]Informe_Fondane'!AW24</f>
        <v>750</v>
      </c>
      <c r="AX24" s="46">
        <f>+'[2]Informe_Fondane'!AX24</f>
        <v>0</v>
      </c>
      <c r="AY24" s="46">
        <f>+'[2]Informe_Fondane'!AY24</f>
        <v>0</v>
      </c>
      <c r="AZ24" s="46">
        <f>+'[2]Informe_Fondane'!AZ24</f>
        <v>0</v>
      </c>
      <c r="BA24" s="46">
        <f>+'[2]Informe_Fondane'!BA24</f>
        <v>0</v>
      </c>
      <c r="BB24" s="46">
        <f>+'[2]Informe_Fondane'!BB24</f>
        <v>0</v>
      </c>
      <c r="BC24" s="46">
        <f>+'[2]Informe_Fondane'!BC24</f>
        <v>254.56219000000002</v>
      </c>
      <c r="BD24" s="46">
        <f>+'[2]Informe_Fondane'!BD24</f>
        <v>0</v>
      </c>
      <c r="BE24" s="46">
        <f>+'[2]Informe_Fondane'!BE24</f>
        <v>0</v>
      </c>
      <c r="BF24" s="46">
        <f>+'[2]Informe_Fondane'!BF24</f>
        <v>0</v>
      </c>
      <c r="BG24" s="46">
        <f t="shared" si="28"/>
        <v>1004.56219</v>
      </c>
    </row>
    <row r="25" spans="1:59" s="38" customFormat="1" ht="11.25">
      <c r="A25" s="49" t="s">
        <v>68</v>
      </c>
      <c r="B25" s="50">
        <v>20</v>
      </c>
      <c r="C25" s="51" t="s">
        <v>69</v>
      </c>
      <c r="D25" s="46">
        <f>+'[2]Informe_Fondane'!D25</f>
        <v>0</v>
      </c>
      <c r="E25" s="46">
        <f>+'[2]Informe_Fondane'!E25</f>
        <v>50280.255</v>
      </c>
      <c r="F25" s="46">
        <f>+'[2]Informe_Fondane'!F25</f>
        <v>0</v>
      </c>
      <c r="G25" s="46">
        <f>+'[2]Informe_Fondane'!G25</f>
        <v>50280.255</v>
      </c>
      <c r="H25" s="46">
        <f>+'[2]Informe_Fondane'!H25</f>
        <v>20507.245300000002</v>
      </c>
      <c r="I25" s="46">
        <f>+'[2]Informe_Fondane'!I25</f>
        <v>6754.88205</v>
      </c>
      <c r="J25" s="46">
        <f>+'[2]Informe_Fondane'!J25</f>
        <v>21131.937</v>
      </c>
      <c r="K25" s="46">
        <f>+'[2]Informe_Fondane'!K25</f>
        <v>61.10558</v>
      </c>
      <c r="L25" s="46">
        <f>+'[2]Informe_Fondane'!L25</f>
        <v>0</v>
      </c>
      <c r="M25" s="46">
        <f>+'[2]Informe_Fondane'!M25</f>
        <v>0</v>
      </c>
      <c r="N25" s="46">
        <f>+'[2]Informe_Fondane'!N25</f>
        <v>499.6658</v>
      </c>
      <c r="O25" s="46">
        <f>+'[2]Informe_Fondane'!O25</f>
        <v>0</v>
      </c>
      <c r="P25" s="46">
        <f>+'[2]Informe_Fondane'!P25</f>
        <v>32</v>
      </c>
      <c r="Q25" s="46">
        <f>+'[2]Informe_Fondane'!Q25</f>
        <v>-1529.53739</v>
      </c>
      <c r="R25" s="46">
        <f>+'[2]Informe_Fondane'!R25</f>
        <v>0</v>
      </c>
      <c r="S25" s="46">
        <f>+'[2]Informe_Fondane'!S25</f>
        <v>0</v>
      </c>
      <c r="T25" s="46">
        <f t="shared" si="26"/>
        <v>47457.29834000001</v>
      </c>
      <c r="U25" s="46">
        <f>+'[2]Informe_Fondane'!U25</f>
        <v>0</v>
      </c>
      <c r="V25" s="46">
        <f>+'[2]Informe_Fondane'!V25</f>
        <v>24670.559</v>
      </c>
      <c r="W25" s="46">
        <f>+'[2]Informe_Fondane'!W25</f>
        <v>18531.13055</v>
      </c>
      <c r="X25" s="46">
        <f>+'[2]Informe_Fondane'!X25</f>
        <v>3666.69769</v>
      </c>
      <c r="Y25" s="46">
        <f>+'[2]Informe_Fondane'!Y25</f>
        <v>0</v>
      </c>
      <c r="Z25" s="46">
        <f>+'[2]Informe_Fondane'!Z25</f>
        <v>3.277</v>
      </c>
      <c r="AA25" s="46">
        <f>+'[2]Informe_Fondane'!AA25</f>
        <v>528.2618</v>
      </c>
      <c r="AB25" s="46">
        <f>+'[2]Informe_Fondane'!AB25</f>
        <v>0</v>
      </c>
      <c r="AC25" s="46">
        <f>+'[2]Informe_Fondane'!AC25</f>
        <v>0</v>
      </c>
      <c r="AD25" s="46">
        <f>+'[2]Informe_Fondane'!AD25</f>
        <v>0</v>
      </c>
      <c r="AE25" s="46">
        <f>+'[2]Informe_Fondane'!AE25</f>
        <v>0</v>
      </c>
      <c r="AF25" s="46">
        <f>+'[2]Informe_Fondane'!AF25</f>
        <v>0</v>
      </c>
      <c r="AG25" s="46">
        <f>SUM(U25:AF25)</f>
        <v>47399.926040000006</v>
      </c>
      <c r="AH25" s="46">
        <f>+'[2]Informe_Fondane'!AH25</f>
        <v>0</v>
      </c>
      <c r="AI25" s="46">
        <f>+'[2]Informe_Fondane'!AI25</f>
        <v>0</v>
      </c>
      <c r="AJ25" s="46">
        <f>+'[2]Informe_Fondane'!AJ25</f>
        <v>275.892</v>
      </c>
      <c r="AK25" s="46">
        <f>+'[2]Informe_Fondane'!AK25</f>
        <v>1.10558</v>
      </c>
      <c r="AL25" s="46">
        <f>+'[2]Informe_Fondane'!AL25</f>
        <v>1419.347</v>
      </c>
      <c r="AM25" s="46">
        <f>+'[2]Informe_Fondane'!AM25</f>
        <v>1573.015</v>
      </c>
      <c r="AN25" s="46">
        <f>+'[2]Informe_Fondane'!AN25</f>
        <v>2657.155</v>
      </c>
      <c r="AO25" s="46">
        <f>+'[2]Informe_Fondane'!AO25</f>
        <v>7938.874</v>
      </c>
      <c r="AP25" s="46">
        <f>+'[2]Informe_Fondane'!AP25</f>
        <v>2694.783</v>
      </c>
      <c r="AQ25" s="46">
        <f>+'[2]Informe_Fondane'!AQ25</f>
        <v>6675.496</v>
      </c>
      <c r="AR25" s="46">
        <f>+'[2]Informe_Fondane'!AR25</f>
        <v>0</v>
      </c>
      <c r="AS25" s="46">
        <f>+'[2]Informe_Fondane'!AS25</f>
        <v>0</v>
      </c>
      <c r="AT25" s="46">
        <f t="shared" si="27"/>
        <v>23235.66758</v>
      </c>
      <c r="AU25" s="46">
        <f>+'[2]Informe_Fondane'!AU25</f>
        <v>0</v>
      </c>
      <c r="AV25" s="46">
        <f>+'[2]Informe_Fondane'!AV25</f>
        <v>0</v>
      </c>
      <c r="AW25" s="46">
        <f>+'[2]Informe_Fondane'!AW25</f>
        <v>275.892</v>
      </c>
      <c r="AX25" s="46">
        <f>+'[2]Informe_Fondane'!AX25</f>
        <v>1.10558</v>
      </c>
      <c r="AY25" s="46">
        <f>+'[2]Informe_Fondane'!AY25</f>
        <v>1419.347</v>
      </c>
      <c r="AZ25" s="46">
        <f>+'[2]Informe_Fondane'!AZ25</f>
        <v>1573.015</v>
      </c>
      <c r="BA25" s="46">
        <f>+'[2]Informe_Fondane'!BA25</f>
        <v>2657.155</v>
      </c>
      <c r="BB25" s="46">
        <f>+'[2]Informe_Fondane'!BB25</f>
        <v>7938.874</v>
      </c>
      <c r="BC25" s="46">
        <f>+'[2]Informe_Fondane'!BC25</f>
        <v>2694.783</v>
      </c>
      <c r="BD25" s="46">
        <f>+'[2]Informe_Fondane'!BD25</f>
        <v>6675.496</v>
      </c>
      <c r="BE25" s="46">
        <f>+'[2]Informe_Fondane'!BE25</f>
        <v>0</v>
      </c>
      <c r="BF25" s="46">
        <f>+'[2]Informe_Fondane'!BF25</f>
        <v>0</v>
      </c>
      <c r="BG25" s="46">
        <f t="shared" si="28"/>
        <v>23235.66758</v>
      </c>
    </row>
    <row r="26" spans="1:59" s="38" customFormat="1" ht="11.25">
      <c r="A26" s="49" t="s">
        <v>70</v>
      </c>
      <c r="B26" s="50">
        <v>20</v>
      </c>
      <c r="C26" s="51" t="s">
        <v>71</v>
      </c>
      <c r="D26" s="46">
        <f>+'[2]Informe_Fondane'!D26</f>
        <v>1000</v>
      </c>
      <c r="E26" s="46">
        <f>+'[2]Informe_Fondane'!E26</f>
        <v>40825.611</v>
      </c>
      <c r="F26" s="46">
        <f>+'[2]Informe_Fondane'!F26</f>
        <v>411.808</v>
      </c>
      <c r="G26" s="46">
        <f>+'[2]Informe_Fondane'!G26</f>
        <v>41413.803</v>
      </c>
      <c r="H26" s="46">
        <f>+'[2]Informe_Fondane'!H26</f>
        <v>19149.22298</v>
      </c>
      <c r="I26" s="46">
        <f>+'[2]Informe_Fondane'!I26</f>
        <v>6286.93802</v>
      </c>
      <c r="J26" s="46">
        <f>+'[2]Informe_Fondane'!J26</f>
        <v>12971.277</v>
      </c>
      <c r="K26" s="46">
        <f>+'[2]Informe_Fondane'!K26</f>
        <v>-800.26076</v>
      </c>
      <c r="L26" s="46">
        <f>+'[2]Informe_Fondane'!L26</f>
        <v>0</v>
      </c>
      <c r="M26" s="46">
        <f>+'[2]Informe_Fondane'!M26</f>
        <v>0</v>
      </c>
      <c r="N26" s="46">
        <f>+'[2]Informe_Fondane'!N26</f>
        <v>499.6658</v>
      </c>
      <c r="O26" s="46">
        <f>+'[2]Informe_Fondane'!O26</f>
        <v>0</v>
      </c>
      <c r="P26" s="46">
        <f>+'[2]Informe_Fondane'!P26</f>
        <v>36.50622</v>
      </c>
      <c r="Q26" s="46">
        <f>+'[2]Informe_Fondane'!Q26</f>
        <v>-104.559</v>
      </c>
      <c r="R26" s="46">
        <f>+'[2]Informe_Fondane'!R26</f>
        <v>0</v>
      </c>
      <c r="S26" s="46">
        <f>+'[2]Informe_Fondane'!S26</f>
        <v>0</v>
      </c>
      <c r="T26" s="46">
        <f t="shared" si="26"/>
        <v>38038.79026000001</v>
      </c>
      <c r="U26" s="46">
        <f>+'[2]Informe_Fondane'!U26</f>
        <v>4</v>
      </c>
      <c r="V26" s="46">
        <f>+'[2]Informe_Fondane'!V26</f>
        <v>21706.3938</v>
      </c>
      <c r="W26" s="46">
        <f>+'[2]Informe_Fondane'!W26</f>
        <v>14994.26702</v>
      </c>
      <c r="X26" s="46">
        <f>+'[2]Informe_Fondane'!X26</f>
        <v>739.16088</v>
      </c>
      <c r="Y26" s="46">
        <f>+'[2]Informe_Fondane'!Y26</f>
        <v>0</v>
      </c>
      <c r="Z26" s="46">
        <f>+'[2]Informe_Fondane'!Z26</f>
        <v>3.277</v>
      </c>
      <c r="AA26" s="46">
        <f>+'[2]Informe_Fondane'!AA26</f>
        <v>528.2618</v>
      </c>
      <c r="AB26" s="46">
        <f>+'[2]Informe_Fondane'!AB26</f>
        <v>0</v>
      </c>
      <c r="AC26" s="46">
        <f>+'[2]Informe_Fondane'!AC26</f>
        <v>0</v>
      </c>
      <c r="AD26" s="46">
        <f>+'[2]Informe_Fondane'!AD26</f>
        <v>0</v>
      </c>
      <c r="AE26" s="46">
        <f>+'[2]Informe_Fondane'!AE26</f>
        <v>0</v>
      </c>
      <c r="AF26" s="46">
        <f>+'[2]Informe_Fondane'!AF26</f>
        <v>0</v>
      </c>
      <c r="AG26" s="46">
        <f>SUM(U26:AF26)</f>
        <v>37975.36050000001</v>
      </c>
      <c r="AH26" s="46">
        <f>+'[2]Informe_Fondane'!AH26</f>
        <v>0</v>
      </c>
      <c r="AI26" s="46">
        <f>+'[2]Informe_Fondane'!AI26</f>
        <v>0</v>
      </c>
      <c r="AJ26" s="46">
        <f>+'[2]Informe_Fondane'!AJ26</f>
        <v>314.744</v>
      </c>
      <c r="AK26" s="46">
        <f>+'[2]Informe_Fondane'!AK26</f>
        <v>1.12882</v>
      </c>
      <c r="AL26" s="46">
        <f>+'[2]Informe_Fondane'!AL26</f>
        <v>1352.12</v>
      </c>
      <c r="AM26" s="46">
        <f>+'[2]Informe_Fondane'!AM26</f>
        <v>1521.02</v>
      </c>
      <c r="AN26" s="46">
        <f>+'[2]Informe_Fondane'!AN26</f>
        <v>2295.562</v>
      </c>
      <c r="AO26" s="46">
        <f>+'[2]Informe_Fondane'!AO26</f>
        <v>4564.337</v>
      </c>
      <c r="AP26" s="46">
        <f>+'[2]Informe_Fondane'!AP26</f>
        <v>2308.185</v>
      </c>
      <c r="AQ26" s="46">
        <f>+'[2]Informe_Fondane'!AQ26</f>
        <v>5554.538</v>
      </c>
      <c r="AR26" s="46">
        <f>+'[2]Informe_Fondane'!AR26</f>
        <v>0</v>
      </c>
      <c r="AS26" s="46">
        <f>+'[2]Informe_Fondane'!AS26</f>
        <v>0</v>
      </c>
      <c r="AT26" s="46">
        <f t="shared" si="27"/>
        <v>17911.63482</v>
      </c>
      <c r="AU26" s="46">
        <f>+'[2]Informe_Fondane'!AU26</f>
        <v>0</v>
      </c>
      <c r="AV26" s="46">
        <f>+'[2]Informe_Fondane'!AV26</f>
        <v>0</v>
      </c>
      <c r="AW26" s="46">
        <f>+'[2]Informe_Fondane'!AW26</f>
        <v>314.744</v>
      </c>
      <c r="AX26" s="46">
        <f>+'[2]Informe_Fondane'!AX26</f>
        <v>1.12882</v>
      </c>
      <c r="AY26" s="46">
        <f>+'[2]Informe_Fondane'!AY26</f>
        <v>1352.12</v>
      </c>
      <c r="AZ26" s="46">
        <f>+'[2]Informe_Fondane'!AZ26</f>
        <v>1521.02</v>
      </c>
      <c r="BA26" s="46">
        <f>+'[2]Informe_Fondane'!BA26</f>
        <v>2295.562</v>
      </c>
      <c r="BB26" s="46">
        <f>+'[2]Informe_Fondane'!BB26</f>
        <v>4564.337</v>
      </c>
      <c r="BC26" s="46">
        <f>+'[2]Informe_Fondane'!BC26</f>
        <v>2308.185</v>
      </c>
      <c r="BD26" s="46">
        <f>+'[2]Informe_Fondane'!BD26</f>
        <v>5554.538</v>
      </c>
      <c r="BE26" s="46">
        <f>+'[2]Informe_Fondane'!BE26</f>
        <v>0</v>
      </c>
      <c r="BF26" s="46">
        <f>+'[2]Informe_Fondane'!BF26</f>
        <v>0</v>
      </c>
      <c r="BG26" s="46">
        <f t="shared" si="28"/>
        <v>17911.63482</v>
      </c>
    </row>
    <row r="27" spans="1:59" s="38" customFormat="1" ht="11.25">
      <c r="A27" s="49" t="s">
        <v>72</v>
      </c>
      <c r="B27" s="50" t="s">
        <v>118</v>
      </c>
      <c r="C27" s="51" t="s">
        <v>73</v>
      </c>
      <c r="D27" s="46">
        <f>+'[2]Informe_Fondane'!D27</f>
        <v>0</v>
      </c>
      <c r="E27" s="46">
        <f>+'[2]Informe_Fondane'!E27</f>
        <v>4816.5</v>
      </c>
      <c r="F27" s="46">
        <f>+'[2]Informe_Fondane'!F27</f>
        <v>0</v>
      </c>
      <c r="G27" s="46">
        <f>+'[2]Informe_Fondane'!G27</f>
        <v>4816.5</v>
      </c>
      <c r="H27" s="46">
        <f>+'[2]Informe_Fondane'!H27</f>
        <v>0</v>
      </c>
      <c r="I27" s="46">
        <f>+'[2]Informe_Fondane'!I27</f>
        <v>0</v>
      </c>
      <c r="J27" s="46">
        <f>+'[2]Informe_Fondane'!J27</f>
        <v>0</v>
      </c>
      <c r="K27" s="46">
        <f>+'[2]Informe_Fondane'!K27</f>
        <v>0</v>
      </c>
      <c r="L27" s="46">
        <f>+'[2]Informe_Fondane'!L27</f>
        <v>0</v>
      </c>
      <c r="M27" s="46">
        <f>+'[2]Informe_Fondane'!M27</f>
        <v>0</v>
      </c>
      <c r="N27" s="46">
        <f>+'[2]Informe_Fondane'!N27</f>
        <v>0</v>
      </c>
      <c r="O27" s="46">
        <f>+'[2]Informe_Fondane'!O27</f>
        <v>0</v>
      </c>
      <c r="P27" s="46">
        <f>+'[2]Informe_Fondane'!P27</f>
        <v>0</v>
      </c>
      <c r="Q27" s="46">
        <f>+'[2]Informe_Fondane'!Q27</f>
        <v>0</v>
      </c>
      <c r="R27" s="46">
        <f>+'[2]Informe_Fondane'!R27</f>
        <v>0</v>
      </c>
      <c r="S27" s="46">
        <f>+'[2]Informe_Fondane'!S27</f>
        <v>0</v>
      </c>
      <c r="T27" s="46">
        <f t="shared" si="26"/>
        <v>0</v>
      </c>
      <c r="U27" s="46">
        <f>+'[2]Informe_Fondane'!U27</f>
        <v>0</v>
      </c>
      <c r="V27" s="46">
        <f>+'[2]Informe_Fondane'!V27</f>
        <v>0</v>
      </c>
      <c r="W27" s="46">
        <f>+'[2]Informe_Fondane'!W27</f>
        <v>0</v>
      </c>
      <c r="X27" s="46">
        <f>+'[2]Informe_Fondane'!X27</f>
        <v>0</v>
      </c>
      <c r="Y27" s="46">
        <f>+'[2]Informe_Fondane'!Y27</f>
        <v>0</v>
      </c>
      <c r="Z27" s="46">
        <f>+'[2]Informe_Fondane'!Z27</f>
        <v>0</v>
      </c>
      <c r="AA27" s="46">
        <f>+'[2]Informe_Fondane'!AA27</f>
        <v>0</v>
      </c>
      <c r="AB27" s="46">
        <f>+'[2]Informe_Fondane'!AB27</f>
        <v>0</v>
      </c>
      <c r="AC27" s="46">
        <f>+'[2]Informe_Fondane'!AC27</f>
        <v>0</v>
      </c>
      <c r="AD27" s="46">
        <f>+'[2]Informe_Fondane'!AD27</f>
        <v>0</v>
      </c>
      <c r="AE27" s="46">
        <f>+'[2]Informe_Fondane'!AE27</f>
        <v>0</v>
      </c>
      <c r="AF27" s="46">
        <f>+'[2]Informe_Fondane'!AF27</f>
        <v>0</v>
      </c>
      <c r="AG27" s="46">
        <f>SUM(U27:AF27)</f>
        <v>0</v>
      </c>
      <c r="AH27" s="46">
        <f>+'[2]Informe_Fondane'!AH27</f>
        <v>0</v>
      </c>
      <c r="AI27" s="46">
        <f>+'[2]Informe_Fondane'!AI27</f>
        <v>0</v>
      </c>
      <c r="AJ27" s="46">
        <f>+'[2]Informe_Fondane'!AJ27</f>
        <v>0</v>
      </c>
      <c r="AK27" s="46">
        <f>+'[2]Informe_Fondane'!AK27</f>
        <v>0</v>
      </c>
      <c r="AL27" s="46">
        <f>+'[2]Informe_Fondane'!AL27</f>
        <v>0</v>
      </c>
      <c r="AM27" s="46">
        <f>+'[2]Informe_Fondane'!AM27</f>
        <v>0</v>
      </c>
      <c r="AN27" s="46">
        <f>+'[2]Informe_Fondane'!AN27</f>
        <v>0</v>
      </c>
      <c r="AO27" s="46">
        <f>+'[2]Informe_Fondane'!AO27</f>
        <v>0</v>
      </c>
      <c r="AP27" s="46">
        <f>+'[2]Informe_Fondane'!AP27</f>
        <v>0</v>
      </c>
      <c r="AQ27" s="46">
        <f>+'[2]Informe_Fondane'!AQ27</f>
        <v>0</v>
      </c>
      <c r="AR27" s="46">
        <f>+'[2]Informe_Fondane'!AR27</f>
        <v>0</v>
      </c>
      <c r="AS27" s="46">
        <f>+'[2]Informe_Fondane'!AS27</f>
        <v>0</v>
      </c>
      <c r="AT27" s="46">
        <f t="shared" si="27"/>
        <v>0</v>
      </c>
      <c r="AU27" s="46">
        <f>+'[2]Informe_Fondane'!AU27</f>
        <v>0</v>
      </c>
      <c r="AV27" s="46">
        <f>+'[2]Informe_Fondane'!AV27</f>
        <v>0</v>
      </c>
      <c r="AW27" s="46">
        <f>+'[2]Informe_Fondane'!AW27</f>
        <v>0</v>
      </c>
      <c r="AX27" s="46">
        <f>+'[2]Informe_Fondane'!AX27</f>
        <v>0</v>
      </c>
      <c r="AY27" s="46">
        <f>+'[2]Informe_Fondane'!AY27</f>
        <v>0</v>
      </c>
      <c r="AZ27" s="46">
        <f>+'[2]Informe_Fondane'!AZ27</f>
        <v>0</v>
      </c>
      <c r="BA27" s="46">
        <f>+'[2]Informe_Fondane'!BA27</f>
        <v>0</v>
      </c>
      <c r="BB27" s="46">
        <f>+'[2]Informe_Fondane'!BB27</f>
        <v>0</v>
      </c>
      <c r="BC27" s="46">
        <f>+'[2]Informe_Fondane'!BC27</f>
        <v>0</v>
      </c>
      <c r="BD27" s="46">
        <f>+'[2]Informe_Fondane'!BD27</f>
        <v>0</v>
      </c>
      <c r="BE27" s="46">
        <f>+'[2]Informe_Fondane'!BE27</f>
        <v>0</v>
      </c>
      <c r="BF27" s="46">
        <f>+'[2]Informe_Fondane'!BF27</f>
        <v>0</v>
      </c>
      <c r="BG27" s="46">
        <f t="shared" si="28"/>
        <v>0</v>
      </c>
    </row>
    <row r="28" spans="1:59" s="38" customFormat="1" ht="11.25">
      <c r="A28" s="49" t="s">
        <v>74</v>
      </c>
      <c r="B28" s="50" t="s">
        <v>118</v>
      </c>
      <c r="C28" s="51" t="s">
        <v>75</v>
      </c>
      <c r="D28" s="46">
        <f>+'[2]Informe_Fondane'!D28</f>
        <v>26000</v>
      </c>
      <c r="E28" s="46">
        <f>+'[2]Informe_Fondane'!E28</f>
        <v>2327.584</v>
      </c>
      <c r="F28" s="46">
        <f>+'[2]Informe_Fondane'!F28</f>
        <v>22894.113</v>
      </c>
      <c r="G28" s="46">
        <f>+'[2]Informe_Fondane'!G28</f>
        <v>5433.471</v>
      </c>
      <c r="H28" s="46">
        <f>+'[2]Informe_Fondane'!H28</f>
        <v>104</v>
      </c>
      <c r="I28" s="46">
        <f>+'[2]Informe_Fondane'!I28</f>
        <v>0</v>
      </c>
      <c r="J28" s="46">
        <f>+'[2]Informe_Fondane'!J28</f>
        <v>0</v>
      </c>
      <c r="K28" s="46">
        <f>+'[2]Informe_Fondane'!K28</f>
        <v>-78.36864</v>
      </c>
      <c r="L28" s="46">
        <f>+'[2]Informe_Fondane'!L28</f>
        <v>0</v>
      </c>
      <c r="M28" s="46">
        <f>+'[2]Informe_Fondane'!M28</f>
        <v>3334.107</v>
      </c>
      <c r="N28" s="46">
        <f>+'[2]Informe_Fondane'!N28</f>
        <v>0</v>
      </c>
      <c r="O28" s="46">
        <f>+'[2]Informe_Fondane'!O28</f>
        <v>-1382.739</v>
      </c>
      <c r="P28" s="46">
        <f>+'[2]Informe_Fondane'!P28</f>
        <v>0</v>
      </c>
      <c r="Q28" s="46">
        <f>+'[2]Informe_Fondane'!Q28</f>
        <v>0</v>
      </c>
      <c r="R28" s="46">
        <f>+'[2]Informe_Fondane'!R28</f>
        <v>0</v>
      </c>
      <c r="S28" s="46">
        <f>+'[2]Informe_Fondane'!S28</f>
        <v>0</v>
      </c>
      <c r="T28" s="46">
        <f t="shared" si="26"/>
        <v>1976.9993599999998</v>
      </c>
      <c r="U28" s="46">
        <f>+'[2]Informe_Fondane'!U28</f>
        <v>104</v>
      </c>
      <c r="V28" s="46">
        <f>+'[2]Informe_Fondane'!V28</f>
        <v>0</v>
      </c>
      <c r="W28" s="46">
        <f>+'[2]Informe_Fondane'!W28</f>
        <v>0</v>
      </c>
      <c r="X28" s="46">
        <f>+'[2]Informe_Fondane'!X28</f>
        <v>-78.36864</v>
      </c>
      <c r="Y28" s="46">
        <f>+'[2]Informe_Fondane'!Y28</f>
        <v>0</v>
      </c>
      <c r="Z28" s="46">
        <f>+'[2]Informe_Fondane'!Z28</f>
        <v>0</v>
      </c>
      <c r="AA28" s="46">
        <f>+'[2]Informe_Fondane'!AA28</f>
        <v>0</v>
      </c>
      <c r="AB28" s="46">
        <f>+'[2]Informe_Fondane'!AB28</f>
        <v>1951.368</v>
      </c>
      <c r="AC28" s="46">
        <f>+'[2]Informe_Fondane'!AC28</f>
        <v>0</v>
      </c>
      <c r="AD28" s="46">
        <f>+'[2]Informe_Fondane'!AD28</f>
        <v>0</v>
      </c>
      <c r="AE28" s="46">
        <f>+'[2]Informe_Fondane'!AE28</f>
        <v>0</v>
      </c>
      <c r="AF28" s="46">
        <f>+'[2]Informe_Fondane'!AF28</f>
        <v>0</v>
      </c>
      <c r="AG28" s="46">
        <f>SUM(U28:AF28)</f>
        <v>1976.99936</v>
      </c>
      <c r="AH28" s="46">
        <f>+'[2]Informe_Fondane'!AH28</f>
        <v>0</v>
      </c>
      <c r="AI28" s="46">
        <f>+'[2]Informe_Fondane'!AI28</f>
        <v>0</v>
      </c>
      <c r="AJ28" s="46">
        <f>+'[2]Informe_Fondane'!AJ28</f>
        <v>0</v>
      </c>
      <c r="AK28" s="46">
        <f>+'[2]Informe_Fondane'!AK28</f>
        <v>0</v>
      </c>
      <c r="AL28" s="46">
        <f>+'[2]Informe_Fondane'!AL28</f>
        <v>0</v>
      </c>
      <c r="AM28" s="46">
        <f>+'[2]Informe_Fondane'!AM28</f>
        <v>0</v>
      </c>
      <c r="AN28" s="46">
        <f>+'[2]Informe_Fondane'!AN28</f>
        <v>0</v>
      </c>
      <c r="AO28" s="46">
        <f>+'[2]Informe_Fondane'!AO28</f>
        <v>0</v>
      </c>
      <c r="AP28" s="46">
        <f>+'[2]Informe_Fondane'!AP28</f>
        <v>1951.368</v>
      </c>
      <c r="AQ28" s="46">
        <f>+'[2]Informe_Fondane'!AQ28</f>
        <v>0</v>
      </c>
      <c r="AR28" s="46">
        <f>+'[2]Informe_Fondane'!AR28</f>
        <v>0</v>
      </c>
      <c r="AS28" s="46">
        <f>+'[2]Informe_Fondane'!AS28</f>
        <v>0</v>
      </c>
      <c r="AT28" s="46">
        <f t="shared" si="27"/>
        <v>1951.368</v>
      </c>
      <c r="AU28" s="46">
        <f>+'[2]Informe_Fondane'!AU28</f>
        <v>0</v>
      </c>
      <c r="AV28" s="46">
        <f>+'[2]Informe_Fondane'!AV28</f>
        <v>0</v>
      </c>
      <c r="AW28" s="46">
        <f>+'[2]Informe_Fondane'!AW28</f>
        <v>0</v>
      </c>
      <c r="AX28" s="46">
        <f>+'[2]Informe_Fondane'!AX28</f>
        <v>0</v>
      </c>
      <c r="AY28" s="46">
        <f>+'[2]Informe_Fondane'!AY28</f>
        <v>0</v>
      </c>
      <c r="AZ28" s="46">
        <f>+'[2]Informe_Fondane'!AZ28</f>
        <v>0</v>
      </c>
      <c r="BA28" s="46">
        <f>+'[2]Informe_Fondane'!BA28</f>
        <v>0</v>
      </c>
      <c r="BB28" s="46">
        <f>+'[2]Informe_Fondane'!BB28</f>
        <v>0</v>
      </c>
      <c r="BC28" s="46">
        <f>+'[2]Informe_Fondane'!BC28</f>
        <v>1951.368</v>
      </c>
      <c r="BD28" s="46">
        <f>+'[2]Informe_Fondane'!BD28</f>
        <v>0</v>
      </c>
      <c r="BE28" s="46">
        <f>+'[2]Informe_Fondane'!BE28</f>
        <v>0</v>
      </c>
      <c r="BF28" s="46">
        <f>+'[2]Informe_Fondane'!BF28</f>
        <v>0</v>
      </c>
      <c r="BG28" s="46">
        <f t="shared" si="28"/>
        <v>1951.368</v>
      </c>
    </row>
    <row r="29" spans="1:61" s="45" customFormat="1" ht="11.25">
      <c r="A29" s="43" t="s">
        <v>132</v>
      </c>
      <c r="B29" s="44">
        <v>20</v>
      </c>
      <c r="C29" s="43" t="s">
        <v>76</v>
      </c>
      <c r="D29" s="43">
        <f>SUM(D30:D34)</f>
        <v>609667.583</v>
      </c>
      <c r="E29" s="43">
        <f aca="true" t="shared" si="29" ref="E29:S29">SUM(E30:E34)</f>
        <v>20310.613</v>
      </c>
      <c r="F29" s="43">
        <f t="shared" si="29"/>
        <v>101054.64199999999</v>
      </c>
      <c r="G29" s="43">
        <f t="shared" si="29"/>
        <v>528923.554</v>
      </c>
      <c r="H29" s="43">
        <f t="shared" si="29"/>
        <v>259172.58535</v>
      </c>
      <c r="I29" s="43">
        <f t="shared" si="29"/>
        <v>97288.14065</v>
      </c>
      <c r="J29" s="43">
        <f t="shared" si="29"/>
        <v>147052.99881999998</v>
      </c>
      <c r="K29" s="43">
        <f t="shared" si="29"/>
        <v>-5852.132729999999</v>
      </c>
      <c r="L29" s="43">
        <f t="shared" si="29"/>
        <v>0</v>
      </c>
      <c r="M29" s="43">
        <f t="shared" si="29"/>
        <v>0</v>
      </c>
      <c r="N29" s="43">
        <f t="shared" si="29"/>
        <v>3829.992</v>
      </c>
      <c r="O29" s="43">
        <f t="shared" si="29"/>
        <v>0</v>
      </c>
      <c r="P29" s="43">
        <f t="shared" si="29"/>
        <v>665.09774</v>
      </c>
      <c r="Q29" s="43">
        <f t="shared" si="29"/>
        <v>0</v>
      </c>
      <c r="R29" s="43">
        <f t="shared" si="29"/>
        <v>0</v>
      </c>
      <c r="S29" s="43">
        <f t="shared" si="29"/>
        <v>0</v>
      </c>
      <c r="T29" s="43">
        <f>SUM(T30:T34)</f>
        <v>502156.68183</v>
      </c>
      <c r="U29" s="43">
        <f aca="true" t="shared" si="30" ref="U29:AF29">SUM(U30:U34)</f>
        <v>23764.443</v>
      </c>
      <c r="V29" s="43">
        <f t="shared" si="30"/>
        <v>280390.98904</v>
      </c>
      <c r="W29" s="43">
        <f t="shared" si="30"/>
        <v>178216.84272999997</v>
      </c>
      <c r="X29" s="43">
        <f t="shared" si="30"/>
        <v>6425.09646</v>
      </c>
      <c r="Y29" s="43">
        <f t="shared" si="30"/>
        <v>75.44762</v>
      </c>
      <c r="Z29" s="43">
        <f t="shared" si="30"/>
        <v>60.2117</v>
      </c>
      <c r="AA29" s="43">
        <f t="shared" si="30"/>
        <v>4181.24277</v>
      </c>
      <c r="AB29" s="43">
        <f t="shared" si="30"/>
        <v>65.32652</v>
      </c>
      <c r="AC29" s="43">
        <f t="shared" si="30"/>
        <v>625.41256</v>
      </c>
      <c r="AD29" s="43">
        <f t="shared" si="30"/>
        <v>203.71488</v>
      </c>
      <c r="AE29" s="43">
        <f t="shared" si="30"/>
        <v>0</v>
      </c>
      <c r="AF29" s="43">
        <f t="shared" si="30"/>
        <v>0</v>
      </c>
      <c r="AG29" s="43">
        <f>SUM(AG30:AG34)</f>
        <v>494008.72727999993</v>
      </c>
      <c r="AH29" s="43">
        <f aca="true" t="shared" si="31" ref="AH29:AS29">SUM(AH30:AH34)</f>
        <v>0</v>
      </c>
      <c r="AI29" s="43">
        <f t="shared" si="31"/>
        <v>4059.1090099999997</v>
      </c>
      <c r="AJ29" s="43">
        <f t="shared" si="31"/>
        <v>16853.65662</v>
      </c>
      <c r="AK29" s="43">
        <f t="shared" si="31"/>
        <v>18916.69076</v>
      </c>
      <c r="AL29" s="43">
        <f t="shared" si="31"/>
        <v>24072.42044</v>
      </c>
      <c r="AM29" s="43">
        <f t="shared" si="31"/>
        <v>39804.44932</v>
      </c>
      <c r="AN29" s="43">
        <f t="shared" si="31"/>
        <v>30685.8781</v>
      </c>
      <c r="AO29" s="43">
        <f t="shared" si="31"/>
        <v>61319.55721</v>
      </c>
      <c r="AP29" s="43">
        <f t="shared" si="31"/>
        <v>34701.89666</v>
      </c>
      <c r="AQ29" s="43">
        <f t="shared" si="31"/>
        <v>69818.91775</v>
      </c>
      <c r="AR29" s="43">
        <f t="shared" si="31"/>
        <v>0</v>
      </c>
      <c r="AS29" s="43">
        <f t="shared" si="31"/>
        <v>0</v>
      </c>
      <c r="AT29" s="43">
        <f>SUM(AT30:AT34)</f>
        <v>300232.57587000006</v>
      </c>
      <c r="AU29" s="43">
        <f aca="true" t="shared" si="32" ref="AU29:BF29">SUM(AU30:AU34)</f>
        <v>0</v>
      </c>
      <c r="AV29" s="43">
        <f t="shared" si="32"/>
        <v>4059.1090099999997</v>
      </c>
      <c r="AW29" s="43">
        <f t="shared" si="32"/>
        <v>16853.65662</v>
      </c>
      <c r="AX29" s="43">
        <f t="shared" si="32"/>
        <v>18916.69076</v>
      </c>
      <c r="AY29" s="43">
        <f t="shared" si="32"/>
        <v>24072.42044</v>
      </c>
      <c r="AZ29" s="43">
        <f t="shared" si="32"/>
        <v>39804.44932</v>
      </c>
      <c r="BA29" s="43">
        <f t="shared" si="32"/>
        <v>30685.8781</v>
      </c>
      <c r="BB29" s="43">
        <f t="shared" si="32"/>
        <v>61319.55721</v>
      </c>
      <c r="BC29" s="43">
        <f t="shared" si="32"/>
        <v>34701.89666</v>
      </c>
      <c r="BD29" s="43">
        <f t="shared" si="32"/>
        <v>69818.91775</v>
      </c>
      <c r="BE29" s="43">
        <f t="shared" si="32"/>
        <v>0</v>
      </c>
      <c r="BF29" s="43">
        <f t="shared" si="32"/>
        <v>0</v>
      </c>
      <c r="BG29" s="43">
        <f>SUM(BG30:BG34)</f>
        <v>300232.57587000006</v>
      </c>
      <c r="BH29" s="38"/>
      <c r="BI29" s="38"/>
    </row>
    <row r="30" spans="1:59" s="38" customFormat="1" ht="11.25" hidden="1">
      <c r="A30" s="49" t="s">
        <v>77</v>
      </c>
      <c r="B30" s="50" t="s">
        <v>118</v>
      </c>
      <c r="C30" s="51" t="s">
        <v>78</v>
      </c>
      <c r="D30" s="46">
        <f>+'[2]Informe_Fondane'!D30</f>
        <v>0</v>
      </c>
      <c r="E30" s="46">
        <f>+'[2]Informe_Fondane'!E30</f>
        <v>0</v>
      </c>
      <c r="F30" s="46">
        <f>+'[2]Informe_Fondane'!F30</f>
        <v>0</v>
      </c>
      <c r="G30" s="46">
        <f>+'[2]Informe_Fondane'!G30</f>
        <v>0</v>
      </c>
      <c r="H30" s="46">
        <f>+'[2]Informe_Fondane'!H32</f>
        <v>0</v>
      </c>
      <c r="I30" s="46">
        <f>+'[2]Informe_Fondane'!I32</f>
        <v>0</v>
      </c>
      <c r="J30" s="46">
        <f>+'[2]Informe_Fondane'!J32</f>
        <v>0</v>
      </c>
      <c r="K30" s="46">
        <f>+'[2]Informe_Fondane'!K32</f>
        <v>0</v>
      </c>
      <c r="L30" s="46">
        <f>+'[2]Informe_Fondane'!L32</f>
        <v>0</v>
      </c>
      <c r="M30" s="46">
        <f>+'[2]Informe_Fondane'!M32</f>
        <v>0</v>
      </c>
      <c r="N30" s="46">
        <f>+'[2]Informe_Fondane'!N32</f>
        <v>0</v>
      </c>
      <c r="O30" s="46">
        <f>+'[2]Informe_Fondane'!O32</f>
        <v>0</v>
      </c>
      <c r="P30" s="46">
        <f>+'[2]Informe_Fondane'!P32</f>
        <v>0</v>
      </c>
      <c r="Q30" s="46">
        <f>+'[2]Informe_Fondane'!Q30</f>
        <v>0</v>
      </c>
      <c r="R30" s="46">
        <f>+'[2]Informe_Fondane'!R32</f>
        <v>0</v>
      </c>
      <c r="S30" s="46">
        <f>+'[2]Informe_Fondane'!S32</f>
        <v>0</v>
      </c>
      <c r="T30" s="46">
        <f>SUM(H30:S30)</f>
        <v>0</v>
      </c>
      <c r="U30" s="46">
        <f>+'[2]Informe_Fondane'!U32</f>
        <v>0</v>
      </c>
      <c r="V30" s="46">
        <f>+'[2]Informe_Fondane'!V32</f>
        <v>0</v>
      </c>
      <c r="W30" s="46">
        <f>+'[2]Informe_Fondane'!W32</f>
        <v>0</v>
      </c>
      <c r="X30" s="46">
        <f>+'[2]Informe_Fondane'!X32</f>
        <v>0</v>
      </c>
      <c r="Y30" s="46">
        <f>+'[2]Informe_Fondane'!Y32</f>
        <v>0</v>
      </c>
      <c r="Z30" s="46">
        <f>+'[2]Informe_Fondane'!Z32</f>
        <v>0</v>
      </c>
      <c r="AA30" s="46">
        <f>+'[2]Informe_Fondane'!AA32</f>
        <v>0</v>
      </c>
      <c r="AB30" s="46">
        <f>+'[2]Informe_Fondane'!AB32</f>
        <v>0</v>
      </c>
      <c r="AC30" s="46">
        <f>+'[2]Informe_Fondane'!AC30</f>
        <v>0</v>
      </c>
      <c r="AD30" s="46">
        <f>+'[2]Informe_Fondane'!AD30</f>
        <v>0</v>
      </c>
      <c r="AE30" s="46">
        <f>+'[2]Informe_Fondane'!AE32</f>
        <v>0</v>
      </c>
      <c r="AF30" s="46">
        <f>+'[2]Informe_Fondane'!AF32</f>
        <v>0</v>
      </c>
      <c r="AG30" s="46">
        <f>SUM(U30:AF30)</f>
        <v>0</v>
      </c>
      <c r="AH30" s="46">
        <f>+'[2]Informe_Fondane'!AH32</f>
        <v>0</v>
      </c>
      <c r="AI30" s="46">
        <f>+'[2]Informe_Fondane'!AI32</f>
        <v>0</v>
      </c>
      <c r="AJ30" s="46">
        <f>+'[2]Informe_Fondane'!AJ32</f>
        <v>0</v>
      </c>
      <c r="AK30" s="46">
        <f>+'[2]Informe_Fondane'!AK32</f>
        <v>0</v>
      </c>
      <c r="AL30" s="46">
        <f>+'[2]Informe_Fondane'!AL32</f>
        <v>0</v>
      </c>
      <c r="AM30" s="46">
        <f>+'[2]Informe_Fondane'!AM32</f>
        <v>0</v>
      </c>
      <c r="AN30" s="46">
        <f>+'[2]Informe_Fondane'!AN32</f>
        <v>0</v>
      </c>
      <c r="AO30" s="46">
        <f>+'[2]Informe_Fondane'!AO32</f>
        <v>0</v>
      </c>
      <c r="AP30" s="46">
        <f>+'[2]Informe_Fondane'!AP32</f>
        <v>0</v>
      </c>
      <c r="AQ30" s="46">
        <f>+'[2]Informe_Fondane'!AQ30</f>
        <v>0</v>
      </c>
      <c r="AR30" s="46">
        <f>+'[2]Informe_Fondane'!AR32</f>
        <v>0</v>
      </c>
      <c r="AS30" s="46">
        <f>+'[2]Informe_Fondane'!AS32</f>
        <v>0</v>
      </c>
      <c r="AT30" s="46">
        <f>SUM(AH30:AS30)</f>
        <v>0</v>
      </c>
      <c r="AU30" s="46">
        <f>+'[2]Informe_Fondane'!AU32</f>
        <v>0</v>
      </c>
      <c r="AV30" s="46">
        <f>+'[2]Informe_Fondane'!AV32</f>
        <v>0</v>
      </c>
      <c r="AW30" s="46">
        <f>+'[2]Informe_Fondane'!AW32</f>
        <v>0</v>
      </c>
      <c r="AX30" s="46">
        <f>+'[2]Informe_Fondane'!AX32</f>
        <v>0</v>
      </c>
      <c r="AY30" s="46">
        <f>+'[2]Informe_Fondane'!AY32</f>
        <v>0</v>
      </c>
      <c r="AZ30" s="46">
        <f>+'[2]Informe_Fondane'!AZ32</f>
        <v>0</v>
      </c>
      <c r="BA30" s="46">
        <f>+'[2]Informe_Fondane'!BA32</f>
        <v>0</v>
      </c>
      <c r="BB30" s="46">
        <f>+'[2]Informe_Fondane'!BB32</f>
        <v>0</v>
      </c>
      <c r="BC30" s="46">
        <f>+'[2]Informe_Fondane'!BC32</f>
        <v>0</v>
      </c>
      <c r="BD30" s="46">
        <f>+'[2]Informe_Fondane'!BD30</f>
        <v>0</v>
      </c>
      <c r="BE30" s="46">
        <f>+'[2]Informe_Fondane'!BE32</f>
        <v>0</v>
      </c>
      <c r="BF30" s="46">
        <f>+'[2]Informe_Fondane'!BF32</f>
        <v>0</v>
      </c>
      <c r="BG30" s="72">
        <f>SUM(AU30:BF30)</f>
        <v>0</v>
      </c>
    </row>
    <row r="31" spans="1:59" s="38" customFormat="1" ht="11.25">
      <c r="A31" s="49" t="s">
        <v>79</v>
      </c>
      <c r="B31" s="50" t="s">
        <v>118</v>
      </c>
      <c r="C31" s="51" t="s">
        <v>80</v>
      </c>
      <c r="D31" s="46">
        <f>+'[2]Informe_Fondane'!D31</f>
        <v>0</v>
      </c>
      <c r="E31" s="46">
        <f>+'[2]Informe_Fondane'!E31</f>
        <v>3216.5</v>
      </c>
      <c r="F31" s="46">
        <f>+'[2]Informe_Fondane'!F31</f>
        <v>0</v>
      </c>
      <c r="G31" s="46">
        <f>+'[2]Informe_Fondane'!G31</f>
        <v>3216.5</v>
      </c>
      <c r="H31" s="46">
        <f>+'[2]Informe_Fondane'!H31</f>
        <v>0</v>
      </c>
      <c r="I31" s="46">
        <f>+'[2]Informe_Fondane'!I31</f>
        <v>0</v>
      </c>
      <c r="J31" s="46">
        <f>+'[2]Informe_Fondane'!J31</f>
        <v>0</v>
      </c>
      <c r="K31" s="46">
        <f>+'[2]Informe_Fondane'!K31</f>
        <v>0</v>
      </c>
      <c r="L31" s="46">
        <f>+'[2]Informe_Fondane'!L31</f>
        <v>0</v>
      </c>
      <c r="M31" s="46">
        <f>+'[2]Informe_Fondane'!M31</f>
        <v>0</v>
      </c>
      <c r="N31" s="46">
        <f>+'[2]Informe_Fondane'!N31</f>
        <v>0</v>
      </c>
      <c r="O31" s="46">
        <f>+'[2]Informe_Fondane'!O31</f>
        <v>0</v>
      </c>
      <c r="P31" s="46">
        <f>+'[2]Informe_Fondane'!P31</f>
        <v>0</v>
      </c>
      <c r="Q31" s="46">
        <f>+'[2]Informe_Fondane'!Q31</f>
        <v>0</v>
      </c>
      <c r="R31" s="46">
        <f>+'[2]Informe_Fondane'!R31</f>
        <v>0</v>
      </c>
      <c r="S31" s="46">
        <f>+'[2]Informe_Fondane'!S31</f>
        <v>0</v>
      </c>
      <c r="T31" s="46">
        <f>SUM(H31:S31)</f>
        <v>0</v>
      </c>
      <c r="U31" s="46">
        <f>+'[2]Informe_Fondane'!U31</f>
        <v>0</v>
      </c>
      <c r="V31" s="46">
        <f>+'[2]Informe_Fondane'!V31</f>
        <v>0</v>
      </c>
      <c r="W31" s="46">
        <f>+'[2]Informe_Fondane'!W31</f>
        <v>0</v>
      </c>
      <c r="X31" s="46">
        <f>+'[2]Informe_Fondane'!X31</f>
        <v>0</v>
      </c>
      <c r="Y31" s="46">
        <f>+'[2]Informe_Fondane'!Y31</f>
        <v>0</v>
      </c>
      <c r="Z31" s="46">
        <f>+'[2]Informe_Fondane'!Z31</f>
        <v>0</v>
      </c>
      <c r="AA31" s="46">
        <f>+'[2]Informe_Fondane'!AA31</f>
        <v>0</v>
      </c>
      <c r="AB31" s="46">
        <f>+'[2]Informe_Fondane'!AB31</f>
        <v>0</v>
      </c>
      <c r="AC31" s="46">
        <f>+'[2]Informe_Fondane'!AC31</f>
        <v>0</v>
      </c>
      <c r="AD31" s="46">
        <f>+'[2]Informe_Fondane'!AD31</f>
        <v>0</v>
      </c>
      <c r="AE31" s="46">
        <f>+'[2]Informe_Fondane'!AE31</f>
        <v>0</v>
      </c>
      <c r="AF31" s="46">
        <f>+'[2]Informe_Fondane'!AF31</f>
        <v>0</v>
      </c>
      <c r="AG31" s="46">
        <f>SUM(U31:AF31)</f>
        <v>0</v>
      </c>
      <c r="AH31" s="46">
        <f>+'[2]Informe_Fondane'!AH31</f>
        <v>0</v>
      </c>
      <c r="AI31" s="46">
        <f>+'[2]Informe_Fondane'!AI31</f>
        <v>0</v>
      </c>
      <c r="AJ31" s="46">
        <f>+'[2]Informe_Fondane'!AJ31</f>
        <v>0</v>
      </c>
      <c r="AK31" s="46">
        <f>+'[2]Informe_Fondane'!AK31</f>
        <v>0</v>
      </c>
      <c r="AL31" s="46">
        <f>+'[2]Informe_Fondane'!AL31</f>
        <v>0</v>
      </c>
      <c r="AM31" s="46">
        <f>+'[2]Informe_Fondane'!AM31</f>
        <v>0</v>
      </c>
      <c r="AN31" s="46">
        <f>+'[2]Informe_Fondane'!AN31</f>
        <v>0</v>
      </c>
      <c r="AO31" s="46">
        <f>+'[2]Informe_Fondane'!AO31</f>
        <v>0</v>
      </c>
      <c r="AP31" s="46">
        <f>+'[2]Informe_Fondane'!AP31</f>
        <v>0</v>
      </c>
      <c r="AQ31" s="46">
        <f>+'[2]Informe_Fondane'!AQ31</f>
        <v>0</v>
      </c>
      <c r="AR31" s="46">
        <f>+'[2]Informe_Fondane'!AR31</f>
        <v>0</v>
      </c>
      <c r="AS31" s="46">
        <f>+'[2]Informe_Fondane'!AS31</f>
        <v>0</v>
      </c>
      <c r="AT31" s="46">
        <f>SUM(AH31:AS31)</f>
        <v>0</v>
      </c>
      <c r="AU31" s="46">
        <f>+'[2]Informe_Fondane'!AU31</f>
        <v>0</v>
      </c>
      <c r="AV31" s="46">
        <f>+'[2]Informe_Fondane'!AV31</f>
        <v>0</v>
      </c>
      <c r="AW31" s="46">
        <f>+'[2]Informe_Fondane'!AW31</f>
        <v>0</v>
      </c>
      <c r="AX31" s="46">
        <f>+'[2]Informe_Fondane'!AX31</f>
        <v>0</v>
      </c>
      <c r="AY31" s="46">
        <f>+'[2]Informe_Fondane'!AY31</f>
        <v>0</v>
      </c>
      <c r="AZ31" s="46">
        <f>+'[2]Informe_Fondane'!AZ31</f>
        <v>0</v>
      </c>
      <c r="BA31" s="46">
        <f>+'[2]Informe_Fondane'!BA31</f>
        <v>0</v>
      </c>
      <c r="BB31" s="46">
        <f>+'[2]Informe_Fondane'!BB31</f>
        <v>0</v>
      </c>
      <c r="BC31" s="46">
        <f>+'[2]Informe_Fondane'!BC31</f>
        <v>0</v>
      </c>
      <c r="BD31" s="46">
        <f>+'[2]Informe_Fondane'!BD31</f>
        <v>0</v>
      </c>
      <c r="BE31" s="46">
        <f>+'[2]Informe_Fondane'!BE31</f>
        <v>0</v>
      </c>
      <c r="BF31" s="46">
        <f>+'[2]Informe_Fondane'!BF31</f>
        <v>0</v>
      </c>
      <c r="BG31" s="46">
        <f>SUM(AU31:BF31)</f>
        <v>0</v>
      </c>
    </row>
    <row r="32" spans="1:59" s="38" customFormat="1" ht="11.25" hidden="1">
      <c r="A32" s="49" t="s">
        <v>133</v>
      </c>
      <c r="B32" s="50" t="s">
        <v>118</v>
      </c>
      <c r="C32" s="51" t="s">
        <v>134</v>
      </c>
      <c r="D32" s="46">
        <f>+'[2]Informe_Fondane'!D32</f>
        <v>0</v>
      </c>
      <c r="E32" s="46">
        <f>+'[2]Informe_Fondane'!E32</f>
        <v>0</v>
      </c>
      <c r="F32" s="46">
        <f>+'[2]Informe_Fondane'!F32</f>
        <v>0</v>
      </c>
      <c r="G32" s="46">
        <f>+'[2]Informe_Fondane'!G32</f>
        <v>0</v>
      </c>
      <c r="H32" s="46">
        <f>+'[2]Informe_Fondane'!H32</f>
        <v>0</v>
      </c>
      <c r="I32" s="46">
        <f>+'[2]Informe_Fondane'!I32</f>
        <v>0</v>
      </c>
      <c r="J32" s="46">
        <f>+'[2]Informe_Fondane'!J32</f>
        <v>0</v>
      </c>
      <c r="K32" s="46">
        <f>+'[2]Informe_Fondane'!K32</f>
        <v>0</v>
      </c>
      <c r="L32" s="46">
        <f>+'[2]Informe_Fondane'!L32</f>
        <v>0</v>
      </c>
      <c r="M32" s="46">
        <f>+'[2]Informe_Fondane'!M32</f>
        <v>0</v>
      </c>
      <c r="N32" s="46">
        <f>+'[2]Informe_Fondane'!N32</f>
        <v>0</v>
      </c>
      <c r="O32" s="46">
        <f>+'[2]Informe_Fondane'!O32</f>
        <v>0</v>
      </c>
      <c r="P32" s="46">
        <f>+'[2]Informe_Fondane'!P32</f>
        <v>0</v>
      </c>
      <c r="Q32" s="46">
        <f>+'[2]Informe_Fondane'!Q32</f>
        <v>0</v>
      </c>
      <c r="R32" s="46">
        <f>+'[2]Informe_Fondane'!R32</f>
        <v>0</v>
      </c>
      <c r="S32" s="46">
        <f>+'[2]Informe_Fondane'!S32</f>
        <v>0</v>
      </c>
      <c r="T32" s="46">
        <f>SUM(H32:S32)</f>
        <v>0</v>
      </c>
      <c r="U32" s="46">
        <f>+'[2]Informe_Fondane'!U32</f>
        <v>0</v>
      </c>
      <c r="V32" s="46">
        <f>+'[2]Informe_Fondane'!V32</f>
        <v>0</v>
      </c>
      <c r="W32" s="46">
        <f>+'[2]Informe_Fondane'!W32</f>
        <v>0</v>
      </c>
      <c r="X32" s="46">
        <f>+'[2]Informe_Fondane'!X32</f>
        <v>0</v>
      </c>
      <c r="Y32" s="46">
        <f>+'[2]Informe_Fondane'!Y32</f>
        <v>0</v>
      </c>
      <c r="Z32" s="46">
        <f>+'[2]Informe_Fondane'!Z32</f>
        <v>0</v>
      </c>
      <c r="AA32" s="46">
        <f>+'[2]Informe_Fondane'!AA32</f>
        <v>0</v>
      </c>
      <c r="AB32" s="46">
        <f>+'[2]Informe_Fondane'!AB32</f>
        <v>0</v>
      </c>
      <c r="AC32" s="46">
        <f>+'[2]Informe_Fondane'!AC32</f>
        <v>0</v>
      </c>
      <c r="AD32" s="46">
        <f>+'[2]Informe_Fondane'!AD32</f>
        <v>0</v>
      </c>
      <c r="AE32" s="46">
        <f>+'[2]Informe_Fondane'!AE32</f>
        <v>0</v>
      </c>
      <c r="AF32" s="46">
        <f>+'[2]Informe_Fondane'!AF32</f>
        <v>0</v>
      </c>
      <c r="AG32" s="46">
        <f>SUM(U32:AF32)</f>
        <v>0</v>
      </c>
      <c r="AH32" s="46">
        <f>+'[2]Informe_Fondane'!AH32</f>
        <v>0</v>
      </c>
      <c r="AI32" s="46">
        <f>+'[2]Informe_Fondane'!AI32</f>
        <v>0</v>
      </c>
      <c r="AJ32" s="46">
        <f>+'[2]Informe_Fondane'!AJ32</f>
        <v>0</v>
      </c>
      <c r="AK32" s="46">
        <f>+'[2]Informe_Fondane'!AK32</f>
        <v>0</v>
      </c>
      <c r="AL32" s="46">
        <f>+'[2]Informe_Fondane'!AL32</f>
        <v>0</v>
      </c>
      <c r="AM32" s="46">
        <f>+'[2]Informe_Fondane'!AM32</f>
        <v>0</v>
      </c>
      <c r="AN32" s="46">
        <f>+'[2]Informe_Fondane'!AN32</f>
        <v>0</v>
      </c>
      <c r="AO32" s="46">
        <f>+'[2]Informe_Fondane'!AO32</f>
        <v>0</v>
      </c>
      <c r="AP32" s="46">
        <f>+'[2]Informe_Fondane'!AP32</f>
        <v>0</v>
      </c>
      <c r="AQ32" s="46">
        <f>+'[2]Informe_Fondane'!AQ32</f>
        <v>0</v>
      </c>
      <c r="AR32" s="46">
        <f>+'[2]Informe_Fondane'!AR32</f>
        <v>0</v>
      </c>
      <c r="AS32" s="46">
        <f>+'[2]Informe_Fondane'!AS32</f>
        <v>0</v>
      </c>
      <c r="AT32" s="46">
        <f>SUM(AH32:AS32)</f>
        <v>0</v>
      </c>
      <c r="AU32" s="46">
        <f>+'[2]Informe_Fondane'!AU32</f>
        <v>0</v>
      </c>
      <c r="AV32" s="46">
        <f>+'[2]Informe_Fondane'!AV32</f>
        <v>0</v>
      </c>
      <c r="AW32" s="46">
        <f>+'[2]Informe_Fondane'!AW32</f>
        <v>0</v>
      </c>
      <c r="AX32" s="46">
        <f>+'[2]Informe_Fondane'!AX32</f>
        <v>0</v>
      </c>
      <c r="AY32" s="46">
        <f>+'[2]Informe_Fondane'!AY32</f>
        <v>0</v>
      </c>
      <c r="AZ32" s="46">
        <f>+'[2]Informe_Fondane'!AZ32</f>
        <v>0</v>
      </c>
      <c r="BA32" s="46">
        <f>+'[2]Informe_Fondane'!BA32</f>
        <v>0</v>
      </c>
      <c r="BB32" s="46">
        <f>+'[2]Informe_Fondane'!BB32</f>
        <v>0</v>
      </c>
      <c r="BC32" s="46">
        <f>+'[2]Informe_Fondane'!BC32</f>
        <v>0</v>
      </c>
      <c r="BD32" s="46">
        <f>+'[2]Informe_Fondane'!BD32</f>
        <v>0</v>
      </c>
      <c r="BE32" s="46">
        <f>+'[2]Informe_Fondane'!BE32</f>
        <v>0</v>
      </c>
      <c r="BF32" s="46">
        <f>+'[2]Informe_Fondane'!BF32</f>
        <v>0</v>
      </c>
      <c r="BG32" s="72">
        <f>SUM(AU32:BF32)</f>
        <v>0</v>
      </c>
    </row>
    <row r="33" spans="1:59" s="38" customFormat="1" ht="11.25">
      <c r="A33" s="49" t="s">
        <v>81</v>
      </c>
      <c r="B33" s="50" t="s">
        <v>118</v>
      </c>
      <c r="C33" s="51" t="s">
        <v>82</v>
      </c>
      <c r="D33" s="46">
        <f>+'[2]Informe_Fondane'!D33</f>
        <v>598667.583</v>
      </c>
      <c r="E33" s="46">
        <f>+'[2]Informe_Fondane'!E33</f>
        <v>17094.113</v>
      </c>
      <c r="F33" s="46">
        <f>+'[2]Informe_Fondane'!F33</f>
        <v>101054.64199999999</v>
      </c>
      <c r="G33" s="46">
        <f>+'[2]Informe_Fondane'!G33</f>
        <v>514707.054</v>
      </c>
      <c r="H33" s="46">
        <f>+'[2]Informe_Fondane'!H33</f>
        <v>259128.58535</v>
      </c>
      <c r="I33" s="46">
        <f>+'[2]Informe_Fondane'!I33</f>
        <v>87288.14065</v>
      </c>
      <c r="J33" s="46">
        <f>+'[2]Informe_Fondane'!J33</f>
        <v>147052.99881999998</v>
      </c>
      <c r="K33" s="46">
        <f>+'[2]Informe_Fondane'!K33</f>
        <v>-5851.9574299999995</v>
      </c>
      <c r="L33" s="46">
        <f>+'[2]Informe_Fondane'!L33</f>
        <v>0</v>
      </c>
      <c r="M33" s="46">
        <f>+'[2]Informe_Fondane'!M33</f>
        <v>0</v>
      </c>
      <c r="N33" s="46">
        <f>+'[2]Informe_Fondane'!N33</f>
        <v>3829.992</v>
      </c>
      <c r="O33" s="46">
        <f>+'[2]Informe_Fondane'!O33</f>
        <v>0</v>
      </c>
      <c r="P33" s="46">
        <f>+'[2]Informe_Fondane'!P33</f>
        <v>665.09774</v>
      </c>
      <c r="Q33" s="46">
        <f>+'[2]Informe_Fondane'!Q33</f>
        <v>0</v>
      </c>
      <c r="R33" s="46">
        <f>+'[2]Informe_Fondane'!R33</f>
        <v>0</v>
      </c>
      <c r="S33" s="46">
        <f>+'[2]Informe_Fondane'!S33</f>
        <v>0</v>
      </c>
      <c r="T33" s="46">
        <f>SUM(H33:S33)</f>
        <v>492112.85713</v>
      </c>
      <c r="U33" s="46">
        <f>+'[2]Informe_Fondane'!U33</f>
        <v>23720.443</v>
      </c>
      <c r="V33" s="46">
        <f>+'[2]Informe_Fondane'!V33</f>
        <v>280390.98904</v>
      </c>
      <c r="W33" s="46">
        <f>+'[2]Informe_Fondane'!W33</f>
        <v>176216.84272999997</v>
      </c>
      <c r="X33" s="46">
        <f>+'[2]Informe_Fondane'!X33</f>
        <v>6425.27176</v>
      </c>
      <c r="Y33" s="46">
        <f>+'[2]Informe_Fondane'!Y33</f>
        <v>75.44762</v>
      </c>
      <c r="Z33" s="46">
        <f>+'[2]Informe_Fondane'!Z33</f>
        <v>60.2117</v>
      </c>
      <c r="AA33" s="46">
        <f>+'[2]Informe_Fondane'!AA33</f>
        <v>4181.24277</v>
      </c>
      <c r="AB33" s="46">
        <f>+'[2]Informe_Fondane'!AB33</f>
        <v>65.32652</v>
      </c>
      <c r="AC33" s="46">
        <f>+'[2]Informe_Fondane'!AC33</f>
        <v>98.78744999999999</v>
      </c>
      <c r="AD33" s="46">
        <f>+'[2]Informe_Fondane'!AD33</f>
        <v>203.71488</v>
      </c>
      <c r="AE33" s="46">
        <f>+'[2]Informe_Fondane'!AE33</f>
        <v>0</v>
      </c>
      <c r="AF33" s="46">
        <f>+'[2]Informe_Fondane'!AF33</f>
        <v>0</v>
      </c>
      <c r="AG33" s="46">
        <f>SUM(U33:AF33)</f>
        <v>491438.2774699999</v>
      </c>
      <c r="AH33" s="46">
        <f>+'[2]Informe_Fondane'!AH33</f>
        <v>0</v>
      </c>
      <c r="AI33" s="46">
        <f>+'[2]Informe_Fondane'!AI33</f>
        <v>4059.1090099999997</v>
      </c>
      <c r="AJ33" s="46">
        <f>+'[2]Informe_Fondane'!AJ33</f>
        <v>14853.65662</v>
      </c>
      <c r="AK33" s="46">
        <f>+'[2]Informe_Fondane'!AK33</f>
        <v>18916.69076</v>
      </c>
      <c r="AL33" s="46">
        <f>+'[2]Informe_Fondane'!AL33</f>
        <v>24072.42044</v>
      </c>
      <c r="AM33" s="46">
        <f>+'[2]Informe_Fondane'!AM33</f>
        <v>39804.44932</v>
      </c>
      <c r="AN33" s="46">
        <f>+'[2]Informe_Fondane'!AN33</f>
        <v>30685.8781</v>
      </c>
      <c r="AO33" s="46">
        <f>+'[2]Informe_Fondane'!AO33</f>
        <v>61319.55721</v>
      </c>
      <c r="AP33" s="46">
        <f>+'[2]Informe_Fondane'!AP33</f>
        <v>34175.27155</v>
      </c>
      <c r="AQ33" s="46">
        <f>+'[2]Informe_Fondane'!AQ33</f>
        <v>69818.91775</v>
      </c>
      <c r="AR33" s="46">
        <f>+'[2]Informe_Fondane'!AR33</f>
        <v>0</v>
      </c>
      <c r="AS33" s="46">
        <f>+'[2]Informe_Fondane'!AS33</f>
        <v>0</v>
      </c>
      <c r="AT33" s="46">
        <f>SUM(AH33:AS33)</f>
        <v>297705.95076000004</v>
      </c>
      <c r="AU33" s="46">
        <f>+'[2]Informe_Fondane'!AU33</f>
        <v>0</v>
      </c>
      <c r="AV33" s="46">
        <f>+'[2]Informe_Fondane'!AV33</f>
        <v>4059.1090099999997</v>
      </c>
      <c r="AW33" s="46">
        <f>+'[2]Informe_Fondane'!AW33</f>
        <v>14853.65662</v>
      </c>
      <c r="AX33" s="46">
        <f>+'[2]Informe_Fondane'!AX33</f>
        <v>18916.69076</v>
      </c>
      <c r="AY33" s="46">
        <f>+'[2]Informe_Fondane'!AY33</f>
        <v>24072.42044</v>
      </c>
      <c r="AZ33" s="46">
        <f>+'[2]Informe_Fondane'!AZ33</f>
        <v>39804.44932</v>
      </c>
      <c r="BA33" s="46">
        <f>+'[2]Informe_Fondane'!BA33</f>
        <v>30685.8781</v>
      </c>
      <c r="BB33" s="46">
        <f>+'[2]Informe_Fondane'!BB33</f>
        <v>61319.55721</v>
      </c>
      <c r="BC33" s="46">
        <f>+'[2]Informe_Fondane'!BC33</f>
        <v>34175.27155</v>
      </c>
      <c r="BD33" s="46">
        <f>+'[2]Informe_Fondane'!BD33</f>
        <v>69818.91775</v>
      </c>
      <c r="BE33" s="46">
        <f>+'[2]Informe_Fondane'!BE33</f>
        <v>0</v>
      </c>
      <c r="BF33" s="46">
        <f>+'[2]Informe_Fondane'!BF33</f>
        <v>0</v>
      </c>
      <c r="BG33" s="46">
        <f>SUM(AU33:BF33)</f>
        <v>297705.95076000004</v>
      </c>
    </row>
    <row r="34" spans="1:59" s="38" customFormat="1" ht="11.25">
      <c r="A34" s="49" t="s">
        <v>83</v>
      </c>
      <c r="B34" s="50" t="s">
        <v>118</v>
      </c>
      <c r="C34" s="51" t="s">
        <v>84</v>
      </c>
      <c r="D34" s="46">
        <f>+'[2]Informe_Fondane'!D34</f>
        <v>11000</v>
      </c>
      <c r="E34" s="46">
        <f>+'[2]Informe_Fondane'!E34</f>
        <v>0</v>
      </c>
      <c r="F34" s="46">
        <f>+'[2]Informe_Fondane'!F34</f>
        <v>0</v>
      </c>
      <c r="G34" s="46">
        <f>+'[2]Informe_Fondane'!G34</f>
        <v>11000</v>
      </c>
      <c r="H34" s="46">
        <f>+'[2]Informe_Fondane'!H34</f>
        <v>44</v>
      </c>
      <c r="I34" s="46">
        <f>+'[2]Informe_Fondane'!I34</f>
        <v>10000</v>
      </c>
      <c r="J34" s="46">
        <f>+'[2]Informe_Fondane'!J34</f>
        <v>0</v>
      </c>
      <c r="K34" s="46">
        <f>+'[2]Informe_Fondane'!K34</f>
        <v>-0.1753</v>
      </c>
      <c r="L34" s="46">
        <f>+'[2]Informe_Fondane'!L34</f>
        <v>0</v>
      </c>
      <c r="M34" s="46">
        <f>+'[2]Informe_Fondane'!M34</f>
        <v>0</v>
      </c>
      <c r="N34" s="46">
        <f>+'[2]Informe_Fondane'!N34</f>
        <v>0</v>
      </c>
      <c r="O34" s="46">
        <f>+'[2]Informe_Fondane'!O34</f>
        <v>0</v>
      </c>
      <c r="P34" s="46">
        <f>+'[2]Informe_Fondane'!P34</f>
        <v>0</v>
      </c>
      <c r="Q34" s="46">
        <f>+'[2]Informe_Fondane'!Q34</f>
        <v>0</v>
      </c>
      <c r="R34" s="46">
        <f>+'[2]Informe_Fondane'!R34</f>
        <v>0</v>
      </c>
      <c r="S34" s="46">
        <f>+'[2]Informe_Fondane'!S34</f>
        <v>0</v>
      </c>
      <c r="T34" s="46">
        <f>SUM(H34:S34)</f>
        <v>10043.8247</v>
      </c>
      <c r="U34" s="46">
        <f>+'[2]Informe_Fondane'!U34</f>
        <v>44</v>
      </c>
      <c r="V34" s="46">
        <f>+'[2]Informe_Fondane'!V34</f>
        <v>0</v>
      </c>
      <c r="W34" s="46">
        <f>+'[2]Informe_Fondane'!W34</f>
        <v>2000</v>
      </c>
      <c r="X34" s="46">
        <f>+'[2]Informe_Fondane'!X34</f>
        <v>-0.1753</v>
      </c>
      <c r="Y34" s="46">
        <f>+'[2]Informe_Fondane'!Y34</f>
        <v>0</v>
      </c>
      <c r="Z34" s="46">
        <f>+'[2]Informe_Fondane'!Z34</f>
        <v>0</v>
      </c>
      <c r="AA34" s="46">
        <f>+'[2]Informe_Fondane'!AA34</f>
        <v>0</v>
      </c>
      <c r="AB34" s="46">
        <f>+'[2]Informe_Fondane'!AB34</f>
        <v>0</v>
      </c>
      <c r="AC34" s="46">
        <f>+'[2]Informe_Fondane'!AC34</f>
        <v>526.62511</v>
      </c>
      <c r="AD34" s="46">
        <f>+'[2]Informe_Fondane'!AD34</f>
        <v>0</v>
      </c>
      <c r="AE34" s="46">
        <f>+'[2]Informe_Fondane'!AE34</f>
        <v>0</v>
      </c>
      <c r="AF34" s="46">
        <f>+'[2]Informe_Fondane'!AF34</f>
        <v>0</v>
      </c>
      <c r="AG34" s="46">
        <f>SUM(U34:AF34)</f>
        <v>2570.44981</v>
      </c>
      <c r="AH34" s="46">
        <f>+'[2]Informe_Fondane'!AH34</f>
        <v>0</v>
      </c>
      <c r="AI34" s="46">
        <f>+'[2]Informe_Fondane'!AI34</f>
        <v>0</v>
      </c>
      <c r="AJ34" s="46">
        <f>+'[2]Informe_Fondane'!AJ34</f>
        <v>2000</v>
      </c>
      <c r="AK34" s="46">
        <f>+'[2]Informe_Fondane'!AK34</f>
        <v>0</v>
      </c>
      <c r="AL34" s="46">
        <f>+'[2]Informe_Fondane'!AL34</f>
        <v>0</v>
      </c>
      <c r="AM34" s="46">
        <f>+'[2]Informe_Fondane'!AM34</f>
        <v>0</v>
      </c>
      <c r="AN34" s="46">
        <f>+'[2]Informe_Fondane'!AN34</f>
        <v>0</v>
      </c>
      <c r="AO34" s="46">
        <f>+'[2]Informe_Fondane'!AO34</f>
        <v>0</v>
      </c>
      <c r="AP34" s="46">
        <f>+'[2]Informe_Fondane'!AP34</f>
        <v>526.62511</v>
      </c>
      <c r="AQ34" s="46">
        <f>+'[2]Informe_Fondane'!AQ34</f>
        <v>0</v>
      </c>
      <c r="AR34" s="46">
        <f>+'[2]Informe_Fondane'!AR34</f>
        <v>0</v>
      </c>
      <c r="AS34" s="46">
        <f>+'[2]Informe_Fondane'!AS34</f>
        <v>0</v>
      </c>
      <c r="AT34" s="46">
        <f>SUM(AH34:AS34)</f>
        <v>2526.62511</v>
      </c>
      <c r="AU34" s="46">
        <f>+'[2]Informe_Fondane'!AU34</f>
        <v>0</v>
      </c>
      <c r="AV34" s="46">
        <f>+'[2]Informe_Fondane'!AV34</f>
        <v>0</v>
      </c>
      <c r="AW34" s="46">
        <f>+'[2]Informe_Fondane'!AW34</f>
        <v>2000</v>
      </c>
      <c r="AX34" s="46">
        <f>+'[2]Informe_Fondane'!AX34</f>
        <v>0</v>
      </c>
      <c r="AY34" s="46">
        <f>+'[2]Informe_Fondane'!AY34</f>
        <v>0</v>
      </c>
      <c r="AZ34" s="46">
        <f>+'[2]Informe_Fondane'!AZ34</f>
        <v>0</v>
      </c>
      <c r="BA34" s="46">
        <f>+'[2]Informe_Fondane'!BA34</f>
        <v>0</v>
      </c>
      <c r="BB34" s="46">
        <f>+'[2]Informe_Fondane'!BB34</f>
        <v>0</v>
      </c>
      <c r="BC34" s="46">
        <f>+'[2]Informe_Fondane'!BC34</f>
        <v>526.62511</v>
      </c>
      <c r="BD34" s="46">
        <f>+'[2]Informe_Fondane'!BD34</f>
        <v>0</v>
      </c>
      <c r="BE34" s="46">
        <f>+'[2]Informe_Fondane'!BE34</f>
        <v>0</v>
      </c>
      <c r="BF34" s="46">
        <f>+'[2]Informe_Fondane'!BF34</f>
        <v>0</v>
      </c>
      <c r="BG34" s="46">
        <f>SUM(AU34:BF34)</f>
        <v>2526.62511</v>
      </c>
    </row>
    <row r="35" spans="1:61" s="45" customFormat="1" ht="11.25">
      <c r="A35" s="43" t="s">
        <v>135</v>
      </c>
      <c r="B35" s="44">
        <v>20</v>
      </c>
      <c r="C35" s="43" t="s">
        <v>85</v>
      </c>
      <c r="D35" s="43">
        <f>SUM(D36:D38)</f>
        <v>0</v>
      </c>
      <c r="E35" s="43">
        <f aca="true" t="shared" si="33" ref="E35:S35">SUM(E36:E38)</f>
        <v>1500</v>
      </c>
      <c r="F35" s="43">
        <f t="shared" si="33"/>
        <v>0</v>
      </c>
      <c r="G35" s="43">
        <f t="shared" si="33"/>
        <v>1500</v>
      </c>
      <c r="H35" s="43">
        <f t="shared" si="33"/>
        <v>0</v>
      </c>
      <c r="I35" s="43">
        <f t="shared" si="33"/>
        <v>1500</v>
      </c>
      <c r="J35" s="43">
        <f t="shared" si="33"/>
        <v>0</v>
      </c>
      <c r="K35" s="43">
        <f t="shared" si="33"/>
        <v>0</v>
      </c>
      <c r="L35" s="43">
        <f t="shared" si="33"/>
        <v>0</v>
      </c>
      <c r="M35" s="43">
        <f t="shared" si="33"/>
        <v>0</v>
      </c>
      <c r="N35" s="43">
        <f t="shared" si="33"/>
        <v>0</v>
      </c>
      <c r="O35" s="43">
        <f t="shared" si="33"/>
        <v>0</v>
      </c>
      <c r="P35" s="43">
        <f t="shared" si="33"/>
        <v>0</v>
      </c>
      <c r="Q35" s="43">
        <f t="shared" si="33"/>
        <v>0</v>
      </c>
      <c r="R35" s="43">
        <f t="shared" si="33"/>
        <v>0</v>
      </c>
      <c r="S35" s="43">
        <f t="shared" si="33"/>
        <v>0</v>
      </c>
      <c r="T35" s="43">
        <f>SUM(T36:T38)</f>
        <v>1500</v>
      </c>
      <c r="U35" s="43">
        <f aca="true" t="shared" si="34" ref="U35:AF35">SUM(U36:U38)</f>
        <v>0</v>
      </c>
      <c r="V35" s="43">
        <f t="shared" si="34"/>
        <v>0</v>
      </c>
      <c r="W35" s="43">
        <f t="shared" si="34"/>
        <v>500</v>
      </c>
      <c r="X35" s="43">
        <f t="shared" si="34"/>
        <v>0</v>
      </c>
      <c r="Y35" s="43">
        <f t="shared" si="34"/>
        <v>0</v>
      </c>
      <c r="Z35" s="43">
        <f t="shared" si="34"/>
        <v>0</v>
      </c>
      <c r="AA35" s="43">
        <f t="shared" si="34"/>
        <v>0</v>
      </c>
      <c r="AB35" s="43">
        <f t="shared" si="34"/>
        <v>0</v>
      </c>
      <c r="AC35" s="43">
        <f t="shared" si="34"/>
        <v>211.844</v>
      </c>
      <c r="AD35" s="43">
        <f t="shared" si="34"/>
        <v>0</v>
      </c>
      <c r="AE35" s="43">
        <f t="shared" si="34"/>
        <v>0</v>
      </c>
      <c r="AF35" s="43">
        <f t="shared" si="34"/>
        <v>0</v>
      </c>
      <c r="AG35" s="43">
        <f>SUM(AG36:AG38)</f>
        <v>711.844</v>
      </c>
      <c r="AH35" s="43">
        <f aca="true" t="shared" si="35" ref="AH35:AS35">SUM(AH36:AH38)</f>
        <v>0</v>
      </c>
      <c r="AI35" s="43">
        <f t="shared" si="35"/>
        <v>0</v>
      </c>
      <c r="AJ35" s="43">
        <f t="shared" si="35"/>
        <v>500</v>
      </c>
      <c r="AK35" s="43">
        <f t="shared" si="35"/>
        <v>0</v>
      </c>
      <c r="AL35" s="43">
        <f t="shared" si="35"/>
        <v>0</v>
      </c>
      <c r="AM35" s="43">
        <f t="shared" si="35"/>
        <v>0</v>
      </c>
      <c r="AN35" s="43">
        <f t="shared" si="35"/>
        <v>0</v>
      </c>
      <c r="AO35" s="43">
        <f t="shared" si="35"/>
        <v>0</v>
      </c>
      <c r="AP35" s="43">
        <f t="shared" si="35"/>
        <v>211.844</v>
      </c>
      <c r="AQ35" s="43">
        <f t="shared" si="35"/>
        <v>0</v>
      </c>
      <c r="AR35" s="43">
        <f t="shared" si="35"/>
        <v>0</v>
      </c>
      <c r="AS35" s="43">
        <f t="shared" si="35"/>
        <v>0</v>
      </c>
      <c r="AT35" s="43">
        <f>SUM(AT36:AT38)</f>
        <v>711.844</v>
      </c>
      <c r="AU35" s="43">
        <f aca="true" t="shared" si="36" ref="AU35:BF35">SUM(AU36:AU38)</f>
        <v>0</v>
      </c>
      <c r="AV35" s="43">
        <f t="shared" si="36"/>
        <v>0</v>
      </c>
      <c r="AW35" s="43">
        <f t="shared" si="36"/>
        <v>500</v>
      </c>
      <c r="AX35" s="43">
        <f t="shared" si="36"/>
        <v>0</v>
      </c>
      <c r="AY35" s="43">
        <f t="shared" si="36"/>
        <v>0</v>
      </c>
      <c r="AZ35" s="43">
        <f t="shared" si="36"/>
        <v>0</v>
      </c>
      <c r="BA35" s="43">
        <f t="shared" si="36"/>
        <v>0</v>
      </c>
      <c r="BB35" s="43">
        <f t="shared" si="36"/>
        <v>0</v>
      </c>
      <c r="BC35" s="43">
        <f t="shared" si="36"/>
        <v>211.844</v>
      </c>
      <c r="BD35" s="43">
        <f t="shared" si="36"/>
        <v>0</v>
      </c>
      <c r="BE35" s="43">
        <f t="shared" si="36"/>
        <v>0</v>
      </c>
      <c r="BF35" s="43">
        <f t="shared" si="36"/>
        <v>0</v>
      </c>
      <c r="BG35" s="43">
        <f>SUM(BG36:BG38)</f>
        <v>711.844</v>
      </c>
      <c r="BH35" s="38"/>
      <c r="BI35" s="38"/>
    </row>
    <row r="36" spans="1:59" s="38" customFormat="1" ht="11.25" hidden="1">
      <c r="A36" s="49" t="s">
        <v>136</v>
      </c>
      <c r="B36" s="50" t="s">
        <v>118</v>
      </c>
      <c r="C36" s="51" t="s">
        <v>137</v>
      </c>
      <c r="D36" s="46">
        <f>+'[2]Informe_Fondane'!D36</f>
        <v>0</v>
      </c>
      <c r="E36" s="46">
        <f>+'[2]Informe_Fondane'!E36</f>
        <v>0</v>
      </c>
      <c r="F36" s="46">
        <f>+'[2]Informe_Fondane'!F36</f>
        <v>0</v>
      </c>
      <c r="G36" s="46">
        <f>+'[2]Informe_Fondane'!G36</f>
        <v>0</v>
      </c>
      <c r="H36" s="46">
        <f>+'[2]Informe_Fondane'!H38</f>
        <v>0</v>
      </c>
      <c r="I36" s="46">
        <f>+'[2]Informe_Fondane'!I38</f>
        <v>0</v>
      </c>
      <c r="J36" s="46">
        <f>+'[2]Informe_Fondane'!J38</f>
        <v>0</v>
      </c>
      <c r="K36" s="46">
        <f>+'[2]Informe_Fondane'!K38</f>
        <v>0</v>
      </c>
      <c r="L36" s="46">
        <f>+'[2]Informe_Fondane'!L38</f>
        <v>0</v>
      </c>
      <c r="M36" s="46">
        <f>+'[2]Informe_Fondane'!M38</f>
        <v>0</v>
      </c>
      <c r="N36" s="46">
        <f>+'[2]Informe_Fondane'!N38</f>
        <v>0</v>
      </c>
      <c r="O36" s="46">
        <f>+'[2]Informe_Fondane'!O38</f>
        <v>0</v>
      </c>
      <c r="P36" s="46">
        <f>+'[2]Informe_Fondane'!P38</f>
        <v>0</v>
      </c>
      <c r="Q36" s="46">
        <f>+'[2]Informe_Fondane'!Q36</f>
        <v>0</v>
      </c>
      <c r="R36" s="46">
        <f>+'[2]Informe_Fondane'!R38</f>
        <v>0</v>
      </c>
      <c r="S36" s="46">
        <f>+'[2]Informe_Fondane'!S38</f>
        <v>0</v>
      </c>
      <c r="T36" s="46">
        <f>SUM(H36:S36)</f>
        <v>0</v>
      </c>
      <c r="U36" s="46">
        <f>+'[2]Informe_Fondane'!U38</f>
        <v>0</v>
      </c>
      <c r="V36" s="46">
        <f>+'[2]Informe_Fondane'!V38</f>
        <v>0</v>
      </c>
      <c r="W36" s="46">
        <f>+'[2]Informe_Fondane'!W38</f>
        <v>0</v>
      </c>
      <c r="X36" s="46">
        <f>+'[2]Informe_Fondane'!X38</f>
        <v>0</v>
      </c>
      <c r="Y36" s="46">
        <f>+'[2]Informe_Fondane'!Y38</f>
        <v>0</v>
      </c>
      <c r="Z36" s="46">
        <f>+'[2]Informe_Fondane'!Z38</f>
        <v>0</v>
      </c>
      <c r="AA36" s="46">
        <f>+'[2]Informe_Fondane'!AA38</f>
        <v>0</v>
      </c>
      <c r="AB36" s="46">
        <f>+'[2]Informe_Fondane'!AB38</f>
        <v>0</v>
      </c>
      <c r="AC36" s="46">
        <f>+'[2]Informe_Fondane'!AC36</f>
        <v>0</v>
      </c>
      <c r="AD36" s="46">
        <f>+'[2]Informe_Fondane'!AD36</f>
        <v>0</v>
      </c>
      <c r="AE36" s="46">
        <f>+'[2]Informe_Fondane'!AE38</f>
        <v>0</v>
      </c>
      <c r="AF36" s="46">
        <f>+'[2]Informe_Fondane'!AF38</f>
        <v>0</v>
      </c>
      <c r="AG36" s="46">
        <f>SUM(U36:AF36)</f>
        <v>0</v>
      </c>
      <c r="AH36" s="46">
        <f>+'[2]Informe_Fondane'!AH38</f>
        <v>0</v>
      </c>
      <c r="AI36" s="46">
        <f>+'[2]Informe_Fondane'!AI38</f>
        <v>0</v>
      </c>
      <c r="AJ36" s="46">
        <f>+'[2]Informe_Fondane'!AJ38</f>
        <v>0</v>
      </c>
      <c r="AK36" s="46">
        <f>+'[2]Informe_Fondane'!AK38</f>
        <v>0</v>
      </c>
      <c r="AL36" s="46">
        <f>+'[2]Informe_Fondane'!AL38</f>
        <v>0</v>
      </c>
      <c r="AM36" s="46">
        <f>+'[2]Informe_Fondane'!AM38</f>
        <v>0</v>
      </c>
      <c r="AN36" s="46">
        <f>+'[2]Informe_Fondane'!AN38</f>
        <v>0</v>
      </c>
      <c r="AO36" s="46">
        <f>+'[2]Informe_Fondane'!AO38</f>
        <v>0</v>
      </c>
      <c r="AP36" s="46">
        <f>+'[2]Informe_Fondane'!AP38</f>
        <v>0</v>
      </c>
      <c r="AQ36" s="46">
        <f>+'[2]Informe_Fondane'!AQ36</f>
        <v>0</v>
      </c>
      <c r="AR36" s="46">
        <f>+'[2]Informe_Fondane'!AR38</f>
        <v>0</v>
      </c>
      <c r="AS36" s="46">
        <f>+'[2]Informe_Fondane'!AS38</f>
        <v>0</v>
      </c>
      <c r="AT36" s="46">
        <f>SUM(AH36:AS36)</f>
        <v>0</v>
      </c>
      <c r="AU36" s="46">
        <f>+'[2]Informe_Fondane'!AU38</f>
        <v>0</v>
      </c>
      <c r="AV36" s="46">
        <f>+'[2]Informe_Fondane'!AV38</f>
        <v>0</v>
      </c>
      <c r="AW36" s="46">
        <f>+'[2]Informe_Fondane'!AW38</f>
        <v>0</v>
      </c>
      <c r="AX36" s="46">
        <f>+'[2]Informe_Fondane'!AX38</f>
        <v>0</v>
      </c>
      <c r="AY36" s="46">
        <f>+'[2]Informe_Fondane'!AY38</f>
        <v>0</v>
      </c>
      <c r="AZ36" s="46">
        <f>+'[2]Informe_Fondane'!AZ38</f>
        <v>0</v>
      </c>
      <c r="BA36" s="46">
        <f>+'[2]Informe_Fondane'!BA38</f>
        <v>0</v>
      </c>
      <c r="BB36" s="46">
        <f>+'[2]Informe_Fondane'!BB38</f>
        <v>0</v>
      </c>
      <c r="BC36" s="46">
        <f>+'[2]Informe_Fondane'!BC38</f>
        <v>0</v>
      </c>
      <c r="BD36" s="46">
        <f>+'[2]Informe_Fondane'!BD36</f>
        <v>0</v>
      </c>
      <c r="BE36" s="46">
        <f>+'[2]Informe_Fondane'!BE38</f>
        <v>0</v>
      </c>
      <c r="BF36" s="46">
        <f>+'[2]Informe_Fondane'!BF38</f>
        <v>0</v>
      </c>
      <c r="BG36" s="72">
        <f>SUM(AU36:BF36)</f>
        <v>0</v>
      </c>
    </row>
    <row r="37" spans="1:59" s="38" customFormat="1" ht="11.25">
      <c r="A37" s="49" t="s">
        <v>138</v>
      </c>
      <c r="B37" s="50" t="s">
        <v>118</v>
      </c>
      <c r="C37" s="51" t="s">
        <v>139</v>
      </c>
      <c r="D37" s="46">
        <f>+'[2]Informe_Fondane'!D37</f>
        <v>0</v>
      </c>
      <c r="E37" s="46">
        <f>+'[2]Informe_Fondane'!E37</f>
        <v>1500</v>
      </c>
      <c r="F37" s="46">
        <f>+'[2]Informe_Fondane'!F37</f>
        <v>0</v>
      </c>
      <c r="G37" s="46">
        <f>+'[2]Informe_Fondane'!G37</f>
        <v>1500</v>
      </c>
      <c r="H37" s="46">
        <f>+'[2]Informe_Fondane'!H37</f>
        <v>0</v>
      </c>
      <c r="I37" s="46">
        <f>+'[2]Informe_Fondane'!I37</f>
        <v>1500</v>
      </c>
      <c r="J37" s="46">
        <f>+'[2]Informe_Fondane'!J37</f>
        <v>0</v>
      </c>
      <c r="K37" s="46">
        <f>+'[2]Informe_Fondane'!K37</f>
        <v>0</v>
      </c>
      <c r="L37" s="46">
        <f>+'[2]Informe_Fondane'!L37</f>
        <v>0</v>
      </c>
      <c r="M37" s="46">
        <f>+'[2]Informe_Fondane'!M37</f>
        <v>0</v>
      </c>
      <c r="N37" s="46">
        <f>+'[2]Informe_Fondane'!N37</f>
        <v>0</v>
      </c>
      <c r="O37" s="46">
        <f>+'[2]Informe_Fondane'!O37</f>
        <v>0</v>
      </c>
      <c r="P37" s="46">
        <f>+'[2]Informe_Fondane'!P37</f>
        <v>0</v>
      </c>
      <c r="Q37" s="46">
        <f>+'[2]Informe_Fondane'!Q37</f>
        <v>0</v>
      </c>
      <c r="R37" s="46">
        <f>+'[2]Informe_Fondane'!R37</f>
        <v>0</v>
      </c>
      <c r="S37" s="46">
        <f>+'[2]Informe_Fondane'!S37</f>
        <v>0</v>
      </c>
      <c r="T37" s="46">
        <f>SUM(H37:S37)</f>
        <v>1500</v>
      </c>
      <c r="U37" s="46">
        <f>+'[2]Informe_Fondane'!U37</f>
        <v>0</v>
      </c>
      <c r="V37" s="46">
        <f>+'[2]Informe_Fondane'!V37</f>
        <v>0</v>
      </c>
      <c r="W37" s="46">
        <f>+'[2]Informe_Fondane'!W37</f>
        <v>500</v>
      </c>
      <c r="X37" s="46">
        <f>+'[2]Informe_Fondane'!X37</f>
        <v>0</v>
      </c>
      <c r="Y37" s="46">
        <f>+'[2]Informe_Fondane'!Y37</f>
        <v>0</v>
      </c>
      <c r="Z37" s="46">
        <f>+'[2]Informe_Fondane'!Z37</f>
        <v>0</v>
      </c>
      <c r="AA37" s="46">
        <f>+'[2]Informe_Fondane'!AA37</f>
        <v>0</v>
      </c>
      <c r="AB37" s="46">
        <f>+'[2]Informe_Fondane'!AB37</f>
        <v>0</v>
      </c>
      <c r="AC37" s="46">
        <f>+'[2]Informe_Fondane'!AC37</f>
        <v>211.844</v>
      </c>
      <c r="AD37" s="46">
        <f>+'[2]Informe_Fondane'!AD37</f>
        <v>0</v>
      </c>
      <c r="AE37" s="46">
        <f>+'[2]Informe_Fondane'!AE37</f>
        <v>0</v>
      </c>
      <c r="AF37" s="46">
        <f>+'[2]Informe_Fondane'!AF37</f>
        <v>0</v>
      </c>
      <c r="AG37" s="46">
        <f>SUM(U37:AF37)</f>
        <v>711.844</v>
      </c>
      <c r="AH37" s="46">
        <f>+'[2]Informe_Fondane'!AH37</f>
        <v>0</v>
      </c>
      <c r="AI37" s="46">
        <f>+'[2]Informe_Fondane'!AI37</f>
        <v>0</v>
      </c>
      <c r="AJ37" s="46">
        <f>+'[2]Informe_Fondane'!AJ37</f>
        <v>500</v>
      </c>
      <c r="AK37" s="46">
        <f>+'[2]Informe_Fondane'!AK37</f>
        <v>0</v>
      </c>
      <c r="AL37" s="46">
        <f>+'[2]Informe_Fondane'!AL37</f>
        <v>0</v>
      </c>
      <c r="AM37" s="46">
        <f>+'[2]Informe_Fondane'!AM37</f>
        <v>0</v>
      </c>
      <c r="AN37" s="46">
        <f>+'[2]Informe_Fondane'!AN37</f>
        <v>0</v>
      </c>
      <c r="AO37" s="46">
        <f>+'[2]Informe_Fondane'!AO37</f>
        <v>0</v>
      </c>
      <c r="AP37" s="46">
        <f>+'[2]Informe_Fondane'!AP37</f>
        <v>211.844</v>
      </c>
      <c r="AQ37" s="46">
        <f>+'[2]Informe_Fondane'!AQ37</f>
        <v>0</v>
      </c>
      <c r="AR37" s="46">
        <f>+'[2]Informe_Fondane'!AR37</f>
        <v>0</v>
      </c>
      <c r="AS37" s="46">
        <f>+'[2]Informe_Fondane'!AS37</f>
        <v>0</v>
      </c>
      <c r="AT37" s="46">
        <f>SUM(AH37:AS37)</f>
        <v>711.844</v>
      </c>
      <c r="AU37" s="46">
        <f>+'[2]Informe_Fondane'!AU37</f>
        <v>0</v>
      </c>
      <c r="AV37" s="46">
        <f>+'[2]Informe_Fondane'!AV37</f>
        <v>0</v>
      </c>
      <c r="AW37" s="46">
        <f>+'[2]Informe_Fondane'!AW37</f>
        <v>500</v>
      </c>
      <c r="AX37" s="46">
        <f>+'[2]Informe_Fondane'!AX37</f>
        <v>0</v>
      </c>
      <c r="AY37" s="46">
        <f>+'[2]Informe_Fondane'!AY37</f>
        <v>0</v>
      </c>
      <c r="AZ37" s="46">
        <f>+'[2]Informe_Fondane'!AZ37</f>
        <v>0</v>
      </c>
      <c r="BA37" s="46">
        <f>+'[2]Informe_Fondane'!BA37</f>
        <v>0</v>
      </c>
      <c r="BB37" s="46">
        <f>+'[2]Informe_Fondane'!BB37</f>
        <v>0</v>
      </c>
      <c r="BC37" s="46">
        <f>+'[2]Informe_Fondane'!BC37</f>
        <v>211.844</v>
      </c>
      <c r="BD37" s="46">
        <f>+'[2]Informe_Fondane'!BD37</f>
        <v>0</v>
      </c>
      <c r="BE37" s="46">
        <f>+'[2]Informe_Fondane'!BE37</f>
        <v>0</v>
      </c>
      <c r="BF37" s="46">
        <f>+'[2]Informe_Fondane'!BF37</f>
        <v>0</v>
      </c>
      <c r="BG37" s="72">
        <f>SUM(AU37:BF37)</f>
        <v>711.844</v>
      </c>
    </row>
    <row r="38" spans="1:59" s="38" customFormat="1" ht="11.25" hidden="1">
      <c r="A38" s="49" t="s">
        <v>86</v>
      </c>
      <c r="B38" s="50" t="s">
        <v>118</v>
      </c>
      <c r="C38" s="51" t="s">
        <v>87</v>
      </c>
      <c r="D38" s="46">
        <f>+'[2]Informe_Fondane'!D38</f>
        <v>0</v>
      </c>
      <c r="E38" s="46">
        <f>+'[2]Informe_Fondane'!E38</f>
        <v>0</v>
      </c>
      <c r="F38" s="46">
        <f>+'[2]Informe_Fondane'!F38</f>
        <v>0</v>
      </c>
      <c r="G38" s="46">
        <f>+'[2]Informe_Fondane'!G38</f>
        <v>0</v>
      </c>
      <c r="H38" s="46">
        <f>+'[2]Informe_Fondane'!H38</f>
        <v>0</v>
      </c>
      <c r="I38" s="46">
        <f>+'[2]Informe_Fondane'!I38</f>
        <v>0</v>
      </c>
      <c r="J38" s="46">
        <f>+'[2]Informe_Fondane'!J38</f>
        <v>0</v>
      </c>
      <c r="K38" s="46">
        <f>+'[2]Informe_Fondane'!K38</f>
        <v>0</v>
      </c>
      <c r="L38" s="46">
        <f>+'[2]Informe_Fondane'!L38</f>
        <v>0</v>
      </c>
      <c r="M38" s="46">
        <f>+'[2]Informe_Fondane'!M38</f>
        <v>0</v>
      </c>
      <c r="N38" s="46">
        <f>+'[2]Informe_Fondane'!N38</f>
        <v>0</v>
      </c>
      <c r="O38" s="46">
        <f>+'[2]Informe_Fondane'!O38</f>
        <v>0</v>
      </c>
      <c r="P38" s="46">
        <f>+'[2]Informe_Fondane'!P38</f>
        <v>0</v>
      </c>
      <c r="Q38" s="46">
        <f>+'[2]Informe_Fondane'!Q38</f>
        <v>0</v>
      </c>
      <c r="R38" s="46">
        <f>+'[2]Informe_Fondane'!R38</f>
        <v>0</v>
      </c>
      <c r="S38" s="46">
        <f>+'[2]Informe_Fondane'!S38</f>
        <v>0</v>
      </c>
      <c r="T38" s="46">
        <f>SUM(H38:S38)</f>
        <v>0</v>
      </c>
      <c r="U38" s="46">
        <f>+'[2]Informe_Fondane'!U38</f>
        <v>0</v>
      </c>
      <c r="V38" s="46">
        <f>+'[2]Informe_Fondane'!V38</f>
        <v>0</v>
      </c>
      <c r="W38" s="46">
        <f>+'[2]Informe_Fondane'!W38</f>
        <v>0</v>
      </c>
      <c r="X38" s="46">
        <f>+'[2]Informe_Fondane'!X38</f>
        <v>0</v>
      </c>
      <c r="Y38" s="46">
        <f>+'[2]Informe_Fondane'!Y38</f>
        <v>0</v>
      </c>
      <c r="Z38" s="46">
        <f>+'[2]Informe_Fondane'!Z38</f>
        <v>0</v>
      </c>
      <c r="AA38" s="46">
        <f>+'[2]Informe_Fondane'!AA38</f>
        <v>0</v>
      </c>
      <c r="AB38" s="46">
        <f>+'[2]Informe_Fondane'!AB38</f>
        <v>0</v>
      </c>
      <c r="AC38" s="46">
        <f>+'[2]Informe_Fondane'!AC38</f>
        <v>0</v>
      </c>
      <c r="AD38" s="46">
        <f>+'[2]Informe_Fondane'!AD38</f>
        <v>0</v>
      </c>
      <c r="AE38" s="46">
        <f>+'[2]Informe_Fondane'!AE38</f>
        <v>0</v>
      </c>
      <c r="AF38" s="46">
        <f>+'[2]Informe_Fondane'!AF38</f>
        <v>0</v>
      </c>
      <c r="AG38" s="46">
        <f>SUM(U38:AF38)</f>
        <v>0</v>
      </c>
      <c r="AH38" s="46">
        <f>+'[2]Informe_Fondane'!AH38</f>
        <v>0</v>
      </c>
      <c r="AI38" s="46">
        <f>+'[2]Informe_Fondane'!AI38</f>
        <v>0</v>
      </c>
      <c r="AJ38" s="46">
        <f>+'[2]Informe_Fondane'!AJ38</f>
        <v>0</v>
      </c>
      <c r="AK38" s="46">
        <f>+'[2]Informe_Fondane'!AK38</f>
        <v>0</v>
      </c>
      <c r="AL38" s="46">
        <f>+'[2]Informe_Fondane'!AL38</f>
        <v>0</v>
      </c>
      <c r="AM38" s="46">
        <f>+'[2]Informe_Fondane'!AM38</f>
        <v>0</v>
      </c>
      <c r="AN38" s="46">
        <f>+'[2]Informe_Fondane'!AN38</f>
        <v>0</v>
      </c>
      <c r="AO38" s="46">
        <f>+'[2]Informe_Fondane'!AO38</f>
        <v>0</v>
      </c>
      <c r="AP38" s="46">
        <f>+'[2]Informe_Fondane'!AP38</f>
        <v>0</v>
      </c>
      <c r="AQ38" s="46">
        <f>+'[2]Informe_Fondane'!AQ38</f>
        <v>0</v>
      </c>
      <c r="AR38" s="46">
        <f>+'[2]Informe_Fondane'!AR38</f>
        <v>0</v>
      </c>
      <c r="AS38" s="46">
        <f>+'[2]Informe_Fondane'!AS38</f>
        <v>0</v>
      </c>
      <c r="AT38" s="46">
        <f>SUM(AH38:AS38)</f>
        <v>0</v>
      </c>
      <c r="AU38" s="46">
        <f>+'[2]Informe_Fondane'!AU38</f>
        <v>0</v>
      </c>
      <c r="AV38" s="46">
        <f>+'[2]Informe_Fondane'!AV38</f>
        <v>0</v>
      </c>
      <c r="AW38" s="46">
        <f>+'[2]Informe_Fondane'!AW38</f>
        <v>0</v>
      </c>
      <c r="AX38" s="46">
        <f>+'[2]Informe_Fondane'!AX38</f>
        <v>0</v>
      </c>
      <c r="AY38" s="46">
        <f>+'[2]Informe_Fondane'!AY38</f>
        <v>0</v>
      </c>
      <c r="AZ38" s="46">
        <f>+'[2]Informe_Fondane'!AZ38</f>
        <v>0</v>
      </c>
      <c r="BA38" s="46">
        <f>+'[2]Informe_Fondane'!BA38</f>
        <v>0</v>
      </c>
      <c r="BB38" s="46">
        <f>+'[2]Informe_Fondane'!BB38</f>
        <v>0</v>
      </c>
      <c r="BC38" s="46">
        <f>+'[2]Informe_Fondane'!BC38</f>
        <v>0</v>
      </c>
      <c r="BD38" s="46">
        <f>+'[2]Informe_Fondane'!BD38</f>
        <v>0</v>
      </c>
      <c r="BE38" s="46">
        <f>+'[2]Informe_Fondane'!BE38</f>
        <v>0</v>
      </c>
      <c r="BF38" s="46">
        <f>+'[2]Informe_Fondane'!BF38</f>
        <v>0</v>
      </c>
      <c r="BG38" s="72">
        <f>SUM(AU38:BF38)</f>
        <v>0</v>
      </c>
    </row>
    <row r="39" spans="1:61" s="45" customFormat="1" ht="11.25">
      <c r="A39" s="43" t="s">
        <v>140</v>
      </c>
      <c r="B39" s="44">
        <v>20</v>
      </c>
      <c r="C39" s="43" t="s">
        <v>141</v>
      </c>
      <c r="D39" s="43">
        <f>SUM(D40:D42)</f>
        <v>12800</v>
      </c>
      <c r="E39" s="43">
        <f aca="true" t="shared" si="37" ref="E39:S39">SUM(E40:E42)</f>
        <v>1300</v>
      </c>
      <c r="F39" s="43">
        <f t="shared" si="37"/>
        <v>9894.24</v>
      </c>
      <c r="G39" s="43">
        <f t="shared" si="37"/>
        <v>4205.76</v>
      </c>
      <c r="H39" s="43">
        <f t="shared" si="37"/>
        <v>51.2</v>
      </c>
      <c r="I39" s="43">
        <f t="shared" si="37"/>
        <v>1300</v>
      </c>
      <c r="J39" s="43">
        <f t="shared" si="37"/>
        <v>0</v>
      </c>
      <c r="K39" s="43">
        <f t="shared" si="37"/>
        <v>-0.20398</v>
      </c>
      <c r="L39" s="43">
        <f t="shared" si="37"/>
        <v>0</v>
      </c>
      <c r="M39" s="43">
        <f t="shared" si="37"/>
        <v>0</v>
      </c>
      <c r="N39" s="43">
        <f t="shared" si="37"/>
        <v>0</v>
      </c>
      <c r="O39" s="43">
        <f t="shared" si="37"/>
        <v>0</v>
      </c>
      <c r="P39" s="43">
        <f t="shared" si="37"/>
        <v>2500</v>
      </c>
      <c r="Q39" s="43">
        <f t="shared" si="37"/>
        <v>0</v>
      </c>
      <c r="R39" s="43">
        <f t="shared" si="37"/>
        <v>0</v>
      </c>
      <c r="S39" s="43">
        <f t="shared" si="37"/>
        <v>0</v>
      </c>
      <c r="T39" s="43">
        <f>SUM(T40:T42)</f>
        <v>3850.99602</v>
      </c>
      <c r="U39" s="43">
        <f aca="true" t="shared" si="38" ref="U39:AF39">SUM(U40:U42)</f>
        <v>51.2</v>
      </c>
      <c r="V39" s="43">
        <f t="shared" si="38"/>
        <v>0</v>
      </c>
      <c r="W39" s="43">
        <f t="shared" si="38"/>
        <v>1150</v>
      </c>
      <c r="X39" s="43">
        <f t="shared" si="38"/>
        <v>-0.20398</v>
      </c>
      <c r="Y39" s="43">
        <f t="shared" si="38"/>
        <v>0</v>
      </c>
      <c r="Z39" s="43">
        <f t="shared" si="38"/>
        <v>0</v>
      </c>
      <c r="AA39" s="43">
        <f t="shared" si="38"/>
        <v>0</v>
      </c>
      <c r="AB39" s="43">
        <f t="shared" si="38"/>
        <v>0</v>
      </c>
      <c r="AC39" s="43">
        <f t="shared" si="38"/>
        <v>0</v>
      </c>
      <c r="AD39" s="43">
        <f t="shared" si="38"/>
        <v>989.735</v>
      </c>
      <c r="AE39" s="43">
        <f t="shared" si="38"/>
        <v>0</v>
      </c>
      <c r="AF39" s="43">
        <f t="shared" si="38"/>
        <v>0</v>
      </c>
      <c r="AG39" s="43">
        <f>SUM(AG40:AG42)</f>
        <v>2190.73102</v>
      </c>
      <c r="AH39" s="43">
        <f aca="true" t="shared" si="39" ref="AH39:AS39">SUM(AH40:AH42)</f>
        <v>0</v>
      </c>
      <c r="AI39" s="43">
        <f t="shared" si="39"/>
        <v>0</v>
      </c>
      <c r="AJ39" s="43">
        <f t="shared" si="39"/>
        <v>1150</v>
      </c>
      <c r="AK39" s="43">
        <f t="shared" si="39"/>
        <v>0</v>
      </c>
      <c r="AL39" s="43">
        <f t="shared" si="39"/>
        <v>0</v>
      </c>
      <c r="AM39" s="43">
        <f t="shared" si="39"/>
        <v>0</v>
      </c>
      <c r="AN39" s="43">
        <f t="shared" si="39"/>
        <v>0</v>
      </c>
      <c r="AO39" s="43">
        <f t="shared" si="39"/>
        <v>0</v>
      </c>
      <c r="AP39" s="43">
        <f t="shared" si="39"/>
        <v>0</v>
      </c>
      <c r="AQ39" s="43">
        <f t="shared" si="39"/>
        <v>0</v>
      </c>
      <c r="AR39" s="43">
        <f t="shared" si="39"/>
        <v>0</v>
      </c>
      <c r="AS39" s="43">
        <f t="shared" si="39"/>
        <v>0</v>
      </c>
      <c r="AT39" s="43">
        <f>SUM(AT40:AT42)</f>
        <v>1150</v>
      </c>
      <c r="AU39" s="43">
        <f aca="true" t="shared" si="40" ref="AU39:BF39">SUM(AU40:AU42)</f>
        <v>0</v>
      </c>
      <c r="AV39" s="43">
        <f t="shared" si="40"/>
        <v>0</v>
      </c>
      <c r="AW39" s="43">
        <f t="shared" si="40"/>
        <v>1150</v>
      </c>
      <c r="AX39" s="43">
        <f t="shared" si="40"/>
        <v>0</v>
      </c>
      <c r="AY39" s="43">
        <f t="shared" si="40"/>
        <v>0</v>
      </c>
      <c r="AZ39" s="43">
        <f t="shared" si="40"/>
        <v>0</v>
      </c>
      <c r="BA39" s="43">
        <f t="shared" si="40"/>
        <v>0</v>
      </c>
      <c r="BB39" s="43">
        <f t="shared" si="40"/>
        <v>0</v>
      </c>
      <c r="BC39" s="43">
        <f t="shared" si="40"/>
        <v>0</v>
      </c>
      <c r="BD39" s="43">
        <f t="shared" si="40"/>
        <v>0</v>
      </c>
      <c r="BE39" s="43">
        <f t="shared" si="40"/>
        <v>0</v>
      </c>
      <c r="BF39" s="43">
        <f t="shared" si="40"/>
        <v>0</v>
      </c>
      <c r="BG39" s="43">
        <f>SUM(BG40:BG42)</f>
        <v>1150</v>
      </c>
      <c r="BH39" s="38"/>
      <c r="BI39" s="38"/>
    </row>
    <row r="40" spans="1:59" s="38" customFormat="1" ht="11.25">
      <c r="A40" s="49" t="s">
        <v>142</v>
      </c>
      <c r="B40" s="50" t="s">
        <v>118</v>
      </c>
      <c r="C40" s="51" t="s">
        <v>143</v>
      </c>
      <c r="D40" s="46">
        <f>+'[2]Informe_Fondane'!D40</f>
        <v>0</v>
      </c>
      <c r="E40" s="46">
        <f>+'[2]Informe_Fondane'!E40</f>
        <v>300</v>
      </c>
      <c r="F40" s="46">
        <f>+'[2]Informe_Fondane'!F40</f>
        <v>0</v>
      </c>
      <c r="G40" s="46">
        <f>+'[2]Informe_Fondane'!G40</f>
        <v>300</v>
      </c>
      <c r="H40" s="46">
        <f>+'[2]Informe_Fondane'!H40</f>
        <v>0</v>
      </c>
      <c r="I40" s="46">
        <f>+'[2]Informe_Fondane'!I40</f>
        <v>300</v>
      </c>
      <c r="J40" s="46">
        <f>+'[2]Informe_Fondane'!J40</f>
        <v>0</v>
      </c>
      <c r="K40" s="46">
        <f>+'[2]Informe_Fondane'!K40</f>
        <v>0</v>
      </c>
      <c r="L40" s="46">
        <f>+'[2]Informe_Fondane'!L40</f>
        <v>0</v>
      </c>
      <c r="M40" s="46">
        <f>+'[2]Informe_Fondane'!M40</f>
        <v>0</v>
      </c>
      <c r="N40" s="46">
        <f>+'[2]Informe_Fondane'!N40</f>
        <v>0</v>
      </c>
      <c r="O40" s="46">
        <f>+'[2]Informe_Fondane'!O40</f>
        <v>0</v>
      </c>
      <c r="P40" s="46">
        <f>+'[2]Informe_Fondane'!P40</f>
        <v>0</v>
      </c>
      <c r="Q40" s="46">
        <f>+'[2]Informe_Fondane'!Q40</f>
        <v>0</v>
      </c>
      <c r="R40" s="46">
        <f>+'[2]Informe_Fondane'!R40</f>
        <v>0</v>
      </c>
      <c r="S40" s="46">
        <f>+'[2]Informe_Fondane'!S40</f>
        <v>0</v>
      </c>
      <c r="T40" s="46">
        <f>SUM(H40:S40)</f>
        <v>300</v>
      </c>
      <c r="U40" s="46">
        <f>+'[2]Informe_Fondane'!U40</f>
        <v>0</v>
      </c>
      <c r="V40" s="46">
        <f>+'[2]Informe_Fondane'!V40</f>
        <v>0</v>
      </c>
      <c r="W40" s="46">
        <f>+'[2]Informe_Fondane'!W40</f>
        <v>150</v>
      </c>
      <c r="X40" s="46">
        <f>+'[2]Informe_Fondane'!X40</f>
        <v>0</v>
      </c>
      <c r="Y40" s="46">
        <f>+'[2]Informe_Fondane'!Y40</f>
        <v>0</v>
      </c>
      <c r="Z40" s="46">
        <f>+'[2]Informe_Fondane'!Z40</f>
        <v>0</v>
      </c>
      <c r="AA40" s="46">
        <f>+'[2]Informe_Fondane'!AA40</f>
        <v>0</v>
      </c>
      <c r="AB40" s="46">
        <f>+'[2]Informe_Fondane'!AB40</f>
        <v>0</v>
      </c>
      <c r="AC40" s="46">
        <f>+'[2]Informe_Fondane'!AC40</f>
        <v>0</v>
      </c>
      <c r="AD40" s="46">
        <f>+'[2]Informe_Fondane'!AD40</f>
        <v>0</v>
      </c>
      <c r="AE40" s="46">
        <f>+'[2]Informe_Fondane'!AE40</f>
        <v>0</v>
      </c>
      <c r="AF40" s="46">
        <f>+'[2]Informe_Fondane'!AF40</f>
        <v>0</v>
      </c>
      <c r="AG40" s="46">
        <f>SUM(U40:AF40)</f>
        <v>150</v>
      </c>
      <c r="AH40" s="46">
        <f>+'[2]Informe_Fondane'!AH40</f>
        <v>0</v>
      </c>
      <c r="AI40" s="46">
        <f>+'[2]Informe_Fondane'!AI40</f>
        <v>0</v>
      </c>
      <c r="AJ40" s="46">
        <f>+'[2]Informe_Fondane'!AJ40</f>
        <v>150</v>
      </c>
      <c r="AK40" s="46">
        <f>+'[2]Informe_Fondane'!AK40</f>
        <v>0</v>
      </c>
      <c r="AL40" s="46">
        <f>+'[2]Informe_Fondane'!AL40</f>
        <v>0</v>
      </c>
      <c r="AM40" s="46">
        <f>+'[2]Informe_Fondane'!AM40</f>
        <v>0</v>
      </c>
      <c r="AN40" s="46">
        <f>+'[2]Informe_Fondane'!AN40</f>
        <v>0</v>
      </c>
      <c r="AO40" s="46">
        <f>+'[2]Informe_Fondane'!AO40</f>
        <v>0</v>
      </c>
      <c r="AP40" s="46">
        <f>+'[2]Informe_Fondane'!AP40</f>
        <v>0</v>
      </c>
      <c r="AQ40" s="46">
        <f>+'[2]Informe_Fondane'!AQ40</f>
        <v>0</v>
      </c>
      <c r="AR40" s="46">
        <f>+'[2]Informe_Fondane'!AR40</f>
        <v>0</v>
      </c>
      <c r="AS40" s="46">
        <f>+'[2]Informe_Fondane'!AS40</f>
        <v>0</v>
      </c>
      <c r="AT40" s="46">
        <f>SUM(AH40:AS40)</f>
        <v>150</v>
      </c>
      <c r="AU40" s="46">
        <f>+'[2]Informe_Fondane'!AU40</f>
        <v>0</v>
      </c>
      <c r="AV40" s="46">
        <f>+'[2]Informe_Fondane'!AV40</f>
        <v>0</v>
      </c>
      <c r="AW40" s="46">
        <f>+'[2]Informe_Fondane'!AW40</f>
        <v>150</v>
      </c>
      <c r="AX40" s="46">
        <f>+'[2]Informe_Fondane'!AX40</f>
        <v>0</v>
      </c>
      <c r="AY40" s="46">
        <f>+'[2]Informe_Fondane'!AY40</f>
        <v>0</v>
      </c>
      <c r="AZ40" s="46">
        <f>+'[2]Informe_Fondane'!AZ40</f>
        <v>0</v>
      </c>
      <c r="BA40" s="46">
        <f>+'[2]Informe_Fondane'!BA40</f>
        <v>0</v>
      </c>
      <c r="BB40" s="46">
        <f>+'[2]Informe_Fondane'!BB40</f>
        <v>0</v>
      </c>
      <c r="BC40" s="46">
        <f>+'[2]Informe_Fondane'!BC40</f>
        <v>0</v>
      </c>
      <c r="BD40" s="46">
        <f>+'[2]Informe_Fondane'!BD40</f>
        <v>0</v>
      </c>
      <c r="BE40" s="46">
        <f>+'[2]Informe_Fondane'!BE40</f>
        <v>0</v>
      </c>
      <c r="BF40" s="46">
        <f>+'[2]Informe_Fondane'!BF40</f>
        <v>0</v>
      </c>
      <c r="BG40" s="72">
        <f>SUM(AU40:BF40)</f>
        <v>150</v>
      </c>
    </row>
    <row r="41" spans="1:59" s="38" customFormat="1" ht="11.25">
      <c r="A41" s="49" t="s">
        <v>144</v>
      </c>
      <c r="B41" s="50" t="s">
        <v>118</v>
      </c>
      <c r="C41" s="51" t="s">
        <v>145</v>
      </c>
      <c r="D41" s="46">
        <f>+'[2]Informe_Fondane'!D41</f>
        <v>12800</v>
      </c>
      <c r="E41" s="46">
        <f>+'[2]Informe_Fondane'!E41</f>
        <v>0</v>
      </c>
      <c r="F41" s="46">
        <f>+'[2]Informe_Fondane'!F41</f>
        <v>9894.24</v>
      </c>
      <c r="G41" s="46">
        <f>+'[2]Informe_Fondane'!G41</f>
        <v>2905.76</v>
      </c>
      <c r="H41" s="46">
        <f>+'[2]Informe_Fondane'!H41</f>
        <v>51.2</v>
      </c>
      <c r="I41" s="46">
        <f>+'[2]Informe_Fondane'!I41</f>
        <v>0</v>
      </c>
      <c r="J41" s="46">
        <f>+'[2]Informe_Fondane'!J41</f>
        <v>0</v>
      </c>
      <c r="K41" s="46">
        <f>+'[2]Informe_Fondane'!K41</f>
        <v>-0.20398</v>
      </c>
      <c r="L41" s="46">
        <f>+'[2]Informe_Fondane'!L41</f>
        <v>0</v>
      </c>
      <c r="M41" s="46">
        <f>+'[2]Informe_Fondane'!M41</f>
        <v>0</v>
      </c>
      <c r="N41" s="46">
        <f>+'[2]Informe_Fondane'!N41</f>
        <v>0</v>
      </c>
      <c r="O41" s="46">
        <f>+'[2]Informe_Fondane'!O41</f>
        <v>0</v>
      </c>
      <c r="P41" s="46">
        <f>+'[2]Informe_Fondane'!P41</f>
        <v>2500</v>
      </c>
      <c r="Q41" s="46">
        <f>+'[2]Informe_Fondane'!Q41</f>
        <v>0</v>
      </c>
      <c r="R41" s="46">
        <f>+'[2]Informe_Fondane'!R41</f>
        <v>0</v>
      </c>
      <c r="S41" s="46">
        <f>+'[2]Informe_Fondane'!S41</f>
        <v>0</v>
      </c>
      <c r="T41" s="46">
        <f>SUM(H41:S41)</f>
        <v>2550.99602</v>
      </c>
      <c r="U41" s="46">
        <f>+'[2]Informe_Fondane'!U41</f>
        <v>51.2</v>
      </c>
      <c r="V41" s="46">
        <f>+'[2]Informe_Fondane'!V41</f>
        <v>0</v>
      </c>
      <c r="W41" s="46">
        <f>+'[2]Informe_Fondane'!W41</f>
        <v>0</v>
      </c>
      <c r="X41" s="46">
        <f>+'[2]Informe_Fondane'!X41</f>
        <v>-0.20398</v>
      </c>
      <c r="Y41" s="46">
        <f>+'[2]Informe_Fondane'!Y41</f>
        <v>0</v>
      </c>
      <c r="Z41" s="46">
        <f>+'[2]Informe_Fondane'!Z41</f>
        <v>0</v>
      </c>
      <c r="AA41" s="46">
        <f>+'[2]Informe_Fondane'!AA41</f>
        <v>0</v>
      </c>
      <c r="AB41" s="46">
        <f>+'[2]Informe_Fondane'!AB41</f>
        <v>0</v>
      </c>
      <c r="AC41" s="46">
        <f>+'[2]Informe_Fondane'!AC41</f>
        <v>0</v>
      </c>
      <c r="AD41" s="46">
        <f>+'[2]Informe_Fondane'!AD41</f>
        <v>989.735</v>
      </c>
      <c r="AE41" s="46">
        <f>+'[2]Informe_Fondane'!AE41</f>
        <v>0</v>
      </c>
      <c r="AF41" s="46">
        <f>+'[2]Informe_Fondane'!AF41</f>
        <v>0</v>
      </c>
      <c r="AG41" s="46">
        <f>SUM(U41:AF41)</f>
        <v>1040.73102</v>
      </c>
      <c r="AH41" s="46">
        <f>+'[2]Informe_Fondane'!AH41</f>
        <v>0</v>
      </c>
      <c r="AI41" s="46">
        <f>+'[2]Informe_Fondane'!AI41</f>
        <v>0</v>
      </c>
      <c r="AJ41" s="46">
        <f>+'[2]Informe_Fondane'!AJ41</f>
        <v>0</v>
      </c>
      <c r="AK41" s="46">
        <f>+'[2]Informe_Fondane'!AK41</f>
        <v>0</v>
      </c>
      <c r="AL41" s="46">
        <f>+'[2]Informe_Fondane'!AL41</f>
        <v>0</v>
      </c>
      <c r="AM41" s="46">
        <f>+'[2]Informe_Fondane'!AM41</f>
        <v>0</v>
      </c>
      <c r="AN41" s="46">
        <f>+'[2]Informe_Fondane'!AN41</f>
        <v>0</v>
      </c>
      <c r="AO41" s="46">
        <f>+'[2]Informe_Fondane'!AO41</f>
        <v>0</v>
      </c>
      <c r="AP41" s="46">
        <f>+'[2]Informe_Fondane'!AP41</f>
        <v>0</v>
      </c>
      <c r="AQ41" s="46">
        <f>+'[2]Informe_Fondane'!AQ41</f>
        <v>0</v>
      </c>
      <c r="AR41" s="46">
        <f>+'[2]Informe_Fondane'!AR41</f>
        <v>0</v>
      </c>
      <c r="AS41" s="46">
        <f>+'[2]Informe_Fondane'!AS41</f>
        <v>0</v>
      </c>
      <c r="AT41" s="46">
        <f>SUM(AH41:AS41)</f>
        <v>0</v>
      </c>
      <c r="AU41" s="46">
        <f>+'[2]Informe_Fondane'!AU41</f>
        <v>0</v>
      </c>
      <c r="AV41" s="46">
        <f>+'[2]Informe_Fondane'!AV41</f>
        <v>0</v>
      </c>
      <c r="AW41" s="46">
        <f>+'[2]Informe_Fondane'!AW41</f>
        <v>0</v>
      </c>
      <c r="AX41" s="46">
        <f>+'[2]Informe_Fondane'!AX41</f>
        <v>0</v>
      </c>
      <c r="AY41" s="46">
        <f>+'[2]Informe_Fondane'!AY41</f>
        <v>0</v>
      </c>
      <c r="AZ41" s="46">
        <f>+'[2]Informe_Fondane'!AZ41</f>
        <v>0</v>
      </c>
      <c r="BA41" s="46">
        <f>+'[2]Informe_Fondane'!BA41</f>
        <v>0</v>
      </c>
      <c r="BB41" s="46">
        <f>+'[2]Informe_Fondane'!BB41</f>
        <v>0</v>
      </c>
      <c r="BC41" s="46">
        <f>+'[2]Informe_Fondane'!BC41</f>
        <v>0</v>
      </c>
      <c r="BD41" s="46">
        <f>+'[2]Informe_Fondane'!BD41</f>
        <v>0</v>
      </c>
      <c r="BE41" s="46">
        <f>+'[2]Informe_Fondane'!BE41</f>
        <v>0</v>
      </c>
      <c r="BF41" s="46">
        <f>+'[2]Informe_Fondane'!BF41</f>
        <v>0</v>
      </c>
      <c r="BG41" s="46">
        <f>SUM(AU41:BF41)</f>
        <v>0</v>
      </c>
    </row>
    <row r="42" spans="1:59" s="38" customFormat="1" ht="11.25">
      <c r="A42" s="49" t="s">
        <v>146</v>
      </c>
      <c r="B42" s="50" t="s">
        <v>118</v>
      </c>
      <c r="C42" s="51" t="s">
        <v>147</v>
      </c>
      <c r="D42" s="46">
        <f>+'[2]Informe_Fondane'!D42</f>
        <v>0</v>
      </c>
      <c r="E42" s="46">
        <f>+'[2]Informe_Fondane'!E42</f>
        <v>1000</v>
      </c>
      <c r="F42" s="46">
        <f>+'[2]Informe_Fondane'!F42</f>
        <v>0</v>
      </c>
      <c r="G42" s="46">
        <f>+'[2]Informe_Fondane'!G42</f>
        <v>1000</v>
      </c>
      <c r="H42" s="46">
        <f>+'[2]Informe_Fondane'!H42</f>
        <v>0</v>
      </c>
      <c r="I42" s="46">
        <f>+'[2]Informe_Fondane'!I42</f>
        <v>1000</v>
      </c>
      <c r="J42" s="46">
        <f>+'[2]Informe_Fondane'!J42</f>
        <v>0</v>
      </c>
      <c r="K42" s="46">
        <f>+'[2]Informe_Fondane'!K42</f>
        <v>0</v>
      </c>
      <c r="L42" s="46">
        <f>+'[2]Informe_Fondane'!L42</f>
        <v>0</v>
      </c>
      <c r="M42" s="46">
        <f>+'[2]Informe_Fondane'!M42</f>
        <v>0</v>
      </c>
      <c r="N42" s="46">
        <f>+'[2]Informe_Fondane'!N42</f>
        <v>0</v>
      </c>
      <c r="O42" s="46">
        <f>+'[2]Informe_Fondane'!O42</f>
        <v>0</v>
      </c>
      <c r="P42" s="46">
        <f>+'[2]Informe_Fondane'!P42</f>
        <v>0</v>
      </c>
      <c r="Q42" s="46">
        <f>+'[2]Informe_Fondane'!Q42</f>
        <v>0</v>
      </c>
      <c r="R42" s="46">
        <f>+'[2]Informe_Fondane'!R42</f>
        <v>0</v>
      </c>
      <c r="S42" s="46">
        <f>+'[2]Informe_Fondane'!S42</f>
        <v>0</v>
      </c>
      <c r="T42" s="46">
        <f>SUM(H42:S42)</f>
        <v>1000</v>
      </c>
      <c r="U42" s="46">
        <f>+'[2]Informe_Fondane'!U42</f>
        <v>0</v>
      </c>
      <c r="V42" s="46">
        <f>+'[2]Informe_Fondane'!V42</f>
        <v>0</v>
      </c>
      <c r="W42" s="46">
        <f>+'[2]Informe_Fondane'!W42</f>
        <v>1000</v>
      </c>
      <c r="X42" s="46">
        <f>+'[2]Informe_Fondane'!X42</f>
        <v>0</v>
      </c>
      <c r="Y42" s="46">
        <f>+'[2]Informe_Fondane'!Y42</f>
        <v>0</v>
      </c>
      <c r="Z42" s="46">
        <f>+'[2]Informe_Fondane'!Z42</f>
        <v>0</v>
      </c>
      <c r="AA42" s="46">
        <f>+'[2]Informe_Fondane'!AA42</f>
        <v>0</v>
      </c>
      <c r="AB42" s="46">
        <f>+'[2]Informe_Fondane'!AB42</f>
        <v>0</v>
      </c>
      <c r="AC42" s="46">
        <f>+'[2]Informe_Fondane'!AC42</f>
        <v>0</v>
      </c>
      <c r="AD42" s="46">
        <f>+'[2]Informe_Fondane'!AD42</f>
        <v>0</v>
      </c>
      <c r="AE42" s="46">
        <f>+'[2]Informe_Fondane'!AE42</f>
        <v>0</v>
      </c>
      <c r="AF42" s="46">
        <f>+'[2]Informe_Fondane'!AF42</f>
        <v>0</v>
      </c>
      <c r="AG42" s="46">
        <f>SUM(U42:AF42)</f>
        <v>1000</v>
      </c>
      <c r="AH42" s="46">
        <f>+'[2]Informe_Fondane'!AH42</f>
        <v>0</v>
      </c>
      <c r="AI42" s="46">
        <f>+'[2]Informe_Fondane'!AI42</f>
        <v>0</v>
      </c>
      <c r="AJ42" s="46">
        <f>+'[2]Informe_Fondane'!AJ42</f>
        <v>1000</v>
      </c>
      <c r="AK42" s="46">
        <f>+'[2]Informe_Fondane'!AK42</f>
        <v>0</v>
      </c>
      <c r="AL42" s="46">
        <f>+'[2]Informe_Fondane'!AL42</f>
        <v>0</v>
      </c>
      <c r="AM42" s="46">
        <f>+'[2]Informe_Fondane'!AM42</f>
        <v>0</v>
      </c>
      <c r="AN42" s="46">
        <f>+'[2]Informe_Fondane'!AN42</f>
        <v>0</v>
      </c>
      <c r="AO42" s="46">
        <f>+'[2]Informe_Fondane'!AO42</f>
        <v>0</v>
      </c>
      <c r="AP42" s="46">
        <f>+'[2]Informe_Fondane'!AP42</f>
        <v>0</v>
      </c>
      <c r="AQ42" s="46">
        <f>+'[2]Informe_Fondane'!AQ42</f>
        <v>0</v>
      </c>
      <c r="AR42" s="46">
        <f>+'[2]Informe_Fondane'!AR42</f>
        <v>0</v>
      </c>
      <c r="AS42" s="46">
        <f>+'[2]Informe_Fondane'!AS42</f>
        <v>0</v>
      </c>
      <c r="AT42" s="46">
        <f>SUM(AH42:AS42)</f>
        <v>1000</v>
      </c>
      <c r="AU42" s="46">
        <f>+'[2]Informe_Fondane'!AU42</f>
        <v>0</v>
      </c>
      <c r="AV42" s="46">
        <f>+'[2]Informe_Fondane'!AV42</f>
        <v>0</v>
      </c>
      <c r="AW42" s="46">
        <f>+'[2]Informe_Fondane'!AW42</f>
        <v>1000</v>
      </c>
      <c r="AX42" s="46">
        <f>+'[2]Informe_Fondane'!AX42</f>
        <v>0</v>
      </c>
      <c r="AY42" s="46">
        <f>+'[2]Informe_Fondane'!AY42</f>
        <v>0</v>
      </c>
      <c r="AZ42" s="46">
        <f>+'[2]Informe_Fondane'!AZ42</f>
        <v>0</v>
      </c>
      <c r="BA42" s="46">
        <f>+'[2]Informe_Fondane'!BA42</f>
        <v>0</v>
      </c>
      <c r="BB42" s="46">
        <f>+'[2]Informe_Fondane'!BB42</f>
        <v>0</v>
      </c>
      <c r="BC42" s="46">
        <f>+'[2]Informe_Fondane'!BC42</f>
        <v>0</v>
      </c>
      <c r="BD42" s="46">
        <f>+'[2]Informe_Fondane'!BD42</f>
        <v>0</v>
      </c>
      <c r="BE42" s="46">
        <f>+'[2]Informe_Fondane'!BE42</f>
        <v>0</v>
      </c>
      <c r="BF42" s="46">
        <f>+'[2]Informe_Fondane'!BF42</f>
        <v>0</v>
      </c>
      <c r="BG42" s="72">
        <f>SUM(AU42:BF42)</f>
        <v>1000</v>
      </c>
    </row>
    <row r="43" spans="1:61" s="45" customFormat="1" ht="11.25">
      <c r="A43" s="43" t="s">
        <v>148</v>
      </c>
      <c r="B43" s="44">
        <v>20</v>
      </c>
      <c r="C43" s="43" t="s">
        <v>88</v>
      </c>
      <c r="D43" s="43">
        <f>SUM(D44:D47)</f>
        <v>0</v>
      </c>
      <c r="E43" s="43">
        <f aca="true" t="shared" si="41" ref="E43:S43">SUM(E44:E47)</f>
        <v>1000</v>
      </c>
      <c r="F43" s="43">
        <f t="shared" si="41"/>
        <v>0</v>
      </c>
      <c r="G43" s="43">
        <f t="shared" si="41"/>
        <v>1000</v>
      </c>
      <c r="H43" s="43">
        <f t="shared" si="41"/>
        <v>0</v>
      </c>
      <c r="I43" s="43">
        <f t="shared" si="41"/>
        <v>0</v>
      </c>
      <c r="J43" s="43">
        <f t="shared" si="41"/>
        <v>0</v>
      </c>
      <c r="K43" s="43">
        <f t="shared" si="41"/>
        <v>0</v>
      </c>
      <c r="L43" s="43">
        <f t="shared" si="41"/>
        <v>0</v>
      </c>
      <c r="M43" s="43">
        <f t="shared" si="41"/>
        <v>0</v>
      </c>
      <c r="N43" s="43">
        <f t="shared" si="41"/>
        <v>0</v>
      </c>
      <c r="O43" s="43">
        <f t="shared" si="41"/>
        <v>0</v>
      </c>
      <c r="P43" s="43">
        <f t="shared" si="41"/>
        <v>1000</v>
      </c>
      <c r="Q43" s="43">
        <f t="shared" si="41"/>
        <v>0</v>
      </c>
      <c r="R43" s="43">
        <f t="shared" si="41"/>
        <v>0</v>
      </c>
      <c r="S43" s="43">
        <f t="shared" si="41"/>
        <v>0</v>
      </c>
      <c r="T43" s="43">
        <f>SUM(T44:T47)</f>
        <v>1000</v>
      </c>
      <c r="U43" s="43">
        <f aca="true" t="shared" si="42" ref="U43:AF43">SUM(U44:U47)</f>
        <v>0</v>
      </c>
      <c r="V43" s="43">
        <f t="shared" si="42"/>
        <v>0</v>
      </c>
      <c r="W43" s="43">
        <f t="shared" si="42"/>
        <v>0</v>
      </c>
      <c r="X43" s="43">
        <f t="shared" si="42"/>
        <v>0</v>
      </c>
      <c r="Y43" s="43">
        <f t="shared" si="42"/>
        <v>0</v>
      </c>
      <c r="Z43" s="43">
        <f t="shared" si="42"/>
        <v>0</v>
      </c>
      <c r="AA43" s="43">
        <f t="shared" si="42"/>
        <v>0</v>
      </c>
      <c r="AB43" s="43">
        <f t="shared" si="42"/>
        <v>0</v>
      </c>
      <c r="AC43" s="43">
        <f t="shared" si="42"/>
        <v>932.33</v>
      </c>
      <c r="AD43" s="43">
        <f t="shared" si="42"/>
        <v>0</v>
      </c>
      <c r="AE43" s="43">
        <f t="shared" si="42"/>
        <v>0</v>
      </c>
      <c r="AF43" s="43">
        <f t="shared" si="42"/>
        <v>0</v>
      </c>
      <c r="AG43" s="43">
        <f>SUM(AG44:AG47)</f>
        <v>932.33</v>
      </c>
      <c r="AH43" s="43">
        <f aca="true" t="shared" si="43" ref="AH43:AS43">SUM(AH44:AH47)</f>
        <v>0</v>
      </c>
      <c r="AI43" s="43">
        <f t="shared" si="43"/>
        <v>0</v>
      </c>
      <c r="AJ43" s="43">
        <f t="shared" si="43"/>
        <v>0</v>
      </c>
      <c r="AK43" s="43">
        <f t="shared" si="43"/>
        <v>0</v>
      </c>
      <c r="AL43" s="43">
        <f t="shared" si="43"/>
        <v>0</v>
      </c>
      <c r="AM43" s="43">
        <f t="shared" si="43"/>
        <v>0</v>
      </c>
      <c r="AN43" s="43">
        <f t="shared" si="43"/>
        <v>0</v>
      </c>
      <c r="AO43" s="43">
        <f t="shared" si="43"/>
        <v>0</v>
      </c>
      <c r="AP43" s="43">
        <f t="shared" si="43"/>
        <v>928.346</v>
      </c>
      <c r="AQ43" s="43">
        <f t="shared" si="43"/>
        <v>3.71338</v>
      </c>
      <c r="AR43" s="43">
        <f t="shared" si="43"/>
        <v>0</v>
      </c>
      <c r="AS43" s="43">
        <f t="shared" si="43"/>
        <v>0</v>
      </c>
      <c r="AT43" s="43">
        <f>SUM(AT44:AT47)</f>
        <v>932.05938</v>
      </c>
      <c r="AU43" s="43">
        <f aca="true" t="shared" si="44" ref="AU43:BF43">SUM(AU44:AU47)</f>
        <v>0</v>
      </c>
      <c r="AV43" s="43">
        <f t="shared" si="44"/>
        <v>0</v>
      </c>
      <c r="AW43" s="43">
        <f t="shared" si="44"/>
        <v>0</v>
      </c>
      <c r="AX43" s="43">
        <f t="shared" si="44"/>
        <v>0</v>
      </c>
      <c r="AY43" s="43">
        <f t="shared" si="44"/>
        <v>0</v>
      </c>
      <c r="AZ43" s="43">
        <f t="shared" si="44"/>
        <v>0</v>
      </c>
      <c r="BA43" s="43">
        <f t="shared" si="44"/>
        <v>0</v>
      </c>
      <c r="BB43" s="43">
        <f t="shared" si="44"/>
        <v>0</v>
      </c>
      <c r="BC43" s="43">
        <f t="shared" si="44"/>
        <v>928.346</v>
      </c>
      <c r="BD43" s="43">
        <f t="shared" si="44"/>
        <v>3.71338</v>
      </c>
      <c r="BE43" s="43">
        <f t="shared" si="44"/>
        <v>0</v>
      </c>
      <c r="BF43" s="43">
        <f t="shared" si="44"/>
        <v>0</v>
      </c>
      <c r="BG43" s="43">
        <f>SUM(BG44:BG47)</f>
        <v>932.05938</v>
      </c>
      <c r="BH43" s="38"/>
      <c r="BI43" s="38"/>
    </row>
    <row r="44" spans="1:59" s="38" customFormat="1" ht="11.25">
      <c r="A44" s="49" t="s">
        <v>149</v>
      </c>
      <c r="B44" s="50" t="s">
        <v>118</v>
      </c>
      <c r="C44" s="51" t="s">
        <v>150</v>
      </c>
      <c r="D44" s="46">
        <f>+'[2]Informe_Fondane'!D44</f>
        <v>0</v>
      </c>
      <c r="E44" s="46">
        <f>+'[2]Informe_Fondane'!E44</f>
        <v>1000</v>
      </c>
      <c r="F44" s="46">
        <f>+'[2]Informe_Fondane'!F44</f>
        <v>0</v>
      </c>
      <c r="G44" s="46">
        <f>+'[2]Informe_Fondane'!G44</f>
        <v>1000</v>
      </c>
      <c r="H44" s="46">
        <f>+'[2]Informe_Fondane'!H44</f>
        <v>0</v>
      </c>
      <c r="I44" s="46">
        <f>+'[2]Informe_Fondane'!I44</f>
        <v>0</v>
      </c>
      <c r="J44" s="46">
        <f>+'[2]Informe_Fondane'!J44</f>
        <v>0</v>
      </c>
      <c r="K44" s="46">
        <f>+'[2]Informe_Fondane'!K44</f>
        <v>0</v>
      </c>
      <c r="L44" s="46">
        <f>+'[2]Informe_Fondane'!L44</f>
        <v>0</v>
      </c>
      <c r="M44" s="46">
        <f>+'[2]Informe_Fondane'!M44</f>
        <v>0</v>
      </c>
      <c r="N44" s="46">
        <f>+'[2]Informe_Fondane'!N44</f>
        <v>0</v>
      </c>
      <c r="O44" s="46">
        <f>+'[2]Informe_Fondane'!O44</f>
        <v>0</v>
      </c>
      <c r="P44" s="46">
        <f>+'[2]Informe_Fondane'!P44</f>
        <v>1000</v>
      </c>
      <c r="Q44" s="46">
        <f>+'[2]Informe_Fondane'!Q44</f>
        <v>0</v>
      </c>
      <c r="R44" s="46">
        <f>+'[2]Informe_Fondane'!R44</f>
        <v>0</v>
      </c>
      <c r="S44" s="46">
        <f>+'[2]Informe_Fondane'!S44</f>
        <v>0</v>
      </c>
      <c r="T44" s="46">
        <f>SUM(H44:S44)</f>
        <v>1000</v>
      </c>
      <c r="U44" s="46">
        <f>+'[2]Informe_Fondane'!U44</f>
        <v>0</v>
      </c>
      <c r="V44" s="46">
        <f>+'[2]Informe_Fondane'!V44</f>
        <v>0</v>
      </c>
      <c r="W44" s="46">
        <f>+'[2]Informe_Fondane'!W44</f>
        <v>0</v>
      </c>
      <c r="X44" s="46">
        <f>+'[2]Informe_Fondane'!X44</f>
        <v>0</v>
      </c>
      <c r="Y44" s="46">
        <f>+'[2]Informe_Fondane'!Y44</f>
        <v>0</v>
      </c>
      <c r="Z44" s="46">
        <f>+'[2]Informe_Fondane'!Z44</f>
        <v>0</v>
      </c>
      <c r="AA44" s="46">
        <f>+'[2]Informe_Fondane'!AA44</f>
        <v>0</v>
      </c>
      <c r="AB44" s="46">
        <f>+'[2]Informe_Fondane'!AB44</f>
        <v>0</v>
      </c>
      <c r="AC44" s="46">
        <f>+'[2]Informe_Fondane'!AC44</f>
        <v>932.33</v>
      </c>
      <c r="AD44" s="46">
        <f>+'[2]Informe_Fondane'!AD44</f>
        <v>0</v>
      </c>
      <c r="AE44" s="46">
        <f>+'[2]Informe_Fondane'!AE44</f>
        <v>0</v>
      </c>
      <c r="AF44" s="46">
        <f>+'[2]Informe_Fondane'!AF44</f>
        <v>0</v>
      </c>
      <c r="AG44" s="46">
        <f>SUM(U44:AF44)</f>
        <v>932.33</v>
      </c>
      <c r="AH44" s="46">
        <f>+'[2]Informe_Fondane'!AH44</f>
        <v>0</v>
      </c>
      <c r="AI44" s="46">
        <f>+'[2]Informe_Fondane'!AI44</f>
        <v>0</v>
      </c>
      <c r="AJ44" s="46">
        <f>+'[2]Informe_Fondane'!AJ44</f>
        <v>0</v>
      </c>
      <c r="AK44" s="46">
        <f>+'[2]Informe_Fondane'!AK44</f>
        <v>0</v>
      </c>
      <c r="AL44" s="46">
        <f>+'[2]Informe_Fondane'!AL44</f>
        <v>0</v>
      </c>
      <c r="AM44" s="46">
        <f>+'[2]Informe_Fondane'!AM44</f>
        <v>0</v>
      </c>
      <c r="AN44" s="46">
        <f>+'[2]Informe_Fondane'!AN44</f>
        <v>0</v>
      </c>
      <c r="AO44" s="46">
        <f>+'[2]Informe_Fondane'!AO44</f>
        <v>0</v>
      </c>
      <c r="AP44" s="46">
        <f>+'[2]Informe_Fondane'!AP44</f>
        <v>928.346</v>
      </c>
      <c r="AQ44" s="46">
        <f>+'[2]Informe_Fondane'!AQ44</f>
        <v>3.71338</v>
      </c>
      <c r="AR44" s="46">
        <f>+'[2]Informe_Fondane'!AR44</f>
        <v>0</v>
      </c>
      <c r="AS44" s="46">
        <f>+'[2]Informe_Fondane'!AS44</f>
        <v>0</v>
      </c>
      <c r="AT44" s="46">
        <f>SUM(AH44:AS44)</f>
        <v>932.05938</v>
      </c>
      <c r="AU44" s="46">
        <f>+'[2]Informe_Fondane'!AU44</f>
        <v>0</v>
      </c>
      <c r="AV44" s="46">
        <f>+'[2]Informe_Fondane'!AV44</f>
        <v>0</v>
      </c>
      <c r="AW44" s="46">
        <f>+'[2]Informe_Fondane'!AW44</f>
        <v>0</v>
      </c>
      <c r="AX44" s="46">
        <f>+'[2]Informe_Fondane'!AX44</f>
        <v>0</v>
      </c>
      <c r="AY44" s="46">
        <f>+'[2]Informe_Fondane'!AY44</f>
        <v>0</v>
      </c>
      <c r="AZ44" s="46">
        <f>+'[2]Informe_Fondane'!AZ44</f>
        <v>0</v>
      </c>
      <c r="BA44" s="46">
        <f>+'[2]Informe_Fondane'!BA44</f>
        <v>0</v>
      </c>
      <c r="BB44" s="46">
        <f>+'[2]Informe_Fondane'!BB44</f>
        <v>0</v>
      </c>
      <c r="BC44" s="46">
        <f>+'[2]Informe_Fondane'!BC44</f>
        <v>928.346</v>
      </c>
      <c r="BD44" s="46">
        <f>+'[2]Informe_Fondane'!BD44</f>
        <v>3.71338</v>
      </c>
      <c r="BE44" s="46">
        <f>+'[2]Informe_Fondane'!BE44</f>
        <v>0</v>
      </c>
      <c r="BF44" s="46">
        <f>+'[2]Informe_Fondane'!BF44</f>
        <v>0</v>
      </c>
      <c r="BG44" s="46">
        <f>SUM(AU44:BF44)</f>
        <v>932.05938</v>
      </c>
    </row>
    <row r="45" spans="1:59" s="38" customFormat="1" ht="11.25" hidden="1">
      <c r="A45" s="49" t="s">
        <v>89</v>
      </c>
      <c r="B45" s="50" t="s">
        <v>118</v>
      </c>
      <c r="C45" s="51" t="s">
        <v>90</v>
      </c>
      <c r="D45" s="46">
        <f>+'[2]Informe_Fondane'!D45</f>
        <v>0</v>
      </c>
      <c r="E45" s="46">
        <f>+'[2]Informe_Fondane'!E45</f>
        <v>0</v>
      </c>
      <c r="F45" s="46">
        <f>+'[2]Informe_Fondane'!F45</f>
        <v>0</v>
      </c>
      <c r="G45" s="46">
        <f>+'[2]Informe_Fondane'!G45</f>
        <v>0</v>
      </c>
      <c r="H45" s="46">
        <f>+'[2]Informe_Fondane'!H45</f>
        <v>0</v>
      </c>
      <c r="I45" s="46">
        <f>+'[2]Informe_Fondane'!I45</f>
        <v>0</v>
      </c>
      <c r="J45" s="46">
        <f>+'[2]Informe_Fondane'!J45</f>
        <v>0</v>
      </c>
      <c r="K45" s="46">
        <f>+'[2]Informe_Fondane'!K45</f>
        <v>0</v>
      </c>
      <c r="L45" s="46">
        <f>+'[2]Informe_Fondane'!L45</f>
        <v>0</v>
      </c>
      <c r="M45" s="46">
        <f>+'[2]Informe_Fondane'!M45</f>
        <v>0</v>
      </c>
      <c r="N45" s="46">
        <f>+'[2]Informe_Fondane'!N45</f>
        <v>0</v>
      </c>
      <c r="O45" s="46">
        <f>+'[2]Informe_Fondane'!O45</f>
        <v>0</v>
      </c>
      <c r="P45" s="46">
        <f>+'[2]Informe_Fondane'!P45</f>
        <v>0</v>
      </c>
      <c r="Q45" s="46">
        <f>+'[2]Informe_Fondane'!Q45</f>
        <v>0</v>
      </c>
      <c r="R45" s="46">
        <f>+'[2]Informe_Fondane'!R45</f>
        <v>0</v>
      </c>
      <c r="S45" s="46">
        <f>+'[2]Informe_Fondane'!S45</f>
        <v>0</v>
      </c>
      <c r="T45" s="46">
        <f>SUM(H45:S45)</f>
        <v>0</v>
      </c>
      <c r="U45" s="46">
        <f>+'[2]Informe_Fondane'!U45</f>
        <v>0</v>
      </c>
      <c r="V45" s="46">
        <f>+'[2]Informe_Fondane'!V45</f>
        <v>0</v>
      </c>
      <c r="W45" s="46">
        <f>+'[2]Informe_Fondane'!W45</f>
        <v>0</v>
      </c>
      <c r="X45" s="46">
        <f>+'[2]Informe_Fondane'!X45</f>
        <v>0</v>
      </c>
      <c r="Y45" s="46">
        <f>+'[2]Informe_Fondane'!Y45</f>
        <v>0</v>
      </c>
      <c r="Z45" s="46">
        <f>+'[2]Informe_Fondane'!Z45</f>
        <v>0</v>
      </c>
      <c r="AA45" s="46">
        <f>+'[2]Informe_Fondane'!AA45</f>
        <v>0</v>
      </c>
      <c r="AB45" s="46">
        <f>+'[2]Informe_Fondane'!AB45</f>
        <v>0</v>
      </c>
      <c r="AC45" s="46">
        <f>+'[2]Informe_Fondane'!AC45</f>
        <v>0</v>
      </c>
      <c r="AD45" s="46">
        <f>+'[2]Informe_Fondane'!AD45</f>
        <v>0</v>
      </c>
      <c r="AE45" s="46">
        <f>+'[2]Informe_Fondane'!AE45</f>
        <v>0</v>
      </c>
      <c r="AF45" s="46">
        <f>+'[2]Informe_Fondane'!AF45</f>
        <v>0</v>
      </c>
      <c r="AG45" s="46">
        <f>SUM(U45:AF45)</f>
        <v>0</v>
      </c>
      <c r="AH45" s="46">
        <f>+'[2]Informe_Fondane'!AH45</f>
        <v>0</v>
      </c>
      <c r="AI45" s="46">
        <f>+'[2]Informe_Fondane'!AI45</f>
        <v>0</v>
      </c>
      <c r="AJ45" s="46">
        <f>+'[2]Informe_Fondane'!AJ45</f>
        <v>0</v>
      </c>
      <c r="AK45" s="46">
        <f>+'[2]Informe_Fondane'!AK45</f>
        <v>0</v>
      </c>
      <c r="AL45" s="46">
        <f>+'[2]Informe_Fondane'!AL45</f>
        <v>0</v>
      </c>
      <c r="AM45" s="46">
        <f>+'[2]Informe_Fondane'!AM45</f>
        <v>0</v>
      </c>
      <c r="AN45" s="46">
        <f>+'[2]Informe_Fondane'!AN45</f>
        <v>0</v>
      </c>
      <c r="AO45" s="46">
        <f>+'[2]Informe_Fondane'!AO45</f>
        <v>0</v>
      </c>
      <c r="AP45" s="46">
        <f>+'[2]Informe_Fondane'!AP45</f>
        <v>0</v>
      </c>
      <c r="AQ45" s="46">
        <f>+'[2]Informe_Fondane'!AQ45</f>
        <v>0</v>
      </c>
      <c r="AR45" s="46">
        <f>+'[2]Informe_Fondane'!AR45</f>
        <v>0</v>
      </c>
      <c r="AS45" s="46">
        <f>+'[2]Informe_Fondane'!AS45</f>
        <v>0</v>
      </c>
      <c r="AT45" s="46">
        <f>SUM(AH45:AS45)</f>
        <v>0</v>
      </c>
      <c r="AU45" s="46">
        <f>+'[2]Informe_Fondane'!AU45</f>
        <v>0</v>
      </c>
      <c r="AV45" s="46">
        <f>+'[2]Informe_Fondane'!AV45</f>
        <v>0</v>
      </c>
      <c r="AW45" s="46">
        <f>+'[2]Informe_Fondane'!AW45</f>
        <v>0</v>
      </c>
      <c r="AX45" s="46">
        <f>+'[2]Informe_Fondane'!AX45</f>
        <v>0</v>
      </c>
      <c r="AY45" s="46">
        <f>+'[2]Informe_Fondane'!AY45</f>
        <v>0</v>
      </c>
      <c r="AZ45" s="46">
        <f>+'[2]Informe_Fondane'!AZ45</f>
        <v>0</v>
      </c>
      <c r="BA45" s="46">
        <f>+'[2]Informe_Fondane'!BA45</f>
        <v>0</v>
      </c>
      <c r="BB45" s="46">
        <f>+'[2]Informe_Fondane'!BB45</f>
        <v>0</v>
      </c>
      <c r="BC45" s="46">
        <f>+'[2]Informe_Fondane'!BC45</f>
        <v>0</v>
      </c>
      <c r="BD45" s="46">
        <f>+'[2]Informe_Fondane'!BD45</f>
        <v>0</v>
      </c>
      <c r="BE45" s="46">
        <f>+'[2]Informe_Fondane'!BE45</f>
        <v>0</v>
      </c>
      <c r="BF45" s="46">
        <f>+'[2]Informe_Fondane'!BF45</f>
        <v>0</v>
      </c>
      <c r="BG45" s="72">
        <f>SUM(AU45:BF45)</f>
        <v>0</v>
      </c>
    </row>
    <row r="46" spans="1:59" s="38" customFormat="1" ht="11.25" hidden="1">
      <c r="A46" s="49" t="s">
        <v>151</v>
      </c>
      <c r="B46" s="50" t="s">
        <v>118</v>
      </c>
      <c r="C46" s="51" t="s">
        <v>152</v>
      </c>
      <c r="D46" s="46">
        <f>+'[2]Informe_Fondane'!D46</f>
        <v>0</v>
      </c>
      <c r="E46" s="46">
        <f>+'[2]Informe_Fondane'!E46</f>
        <v>0</v>
      </c>
      <c r="F46" s="46">
        <f>+'[2]Informe_Fondane'!F46</f>
        <v>0</v>
      </c>
      <c r="G46" s="46">
        <f>+'[2]Informe_Fondane'!G46</f>
        <v>0</v>
      </c>
      <c r="H46" s="46">
        <f>+'[2]Informe_Fondane'!H46</f>
        <v>0</v>
      </c>
      <c r="I46" s="46">
        <f>+'[2]Informe_Fondane'!I46</f>
        <v>0</v>
      </c>
      <c r="J46" s="46">
        <f>+'[2]Informe_Fondane'!J46</f>
        <v>0</v>
      </c>
      <c r="K46" s="46">
        <f>+'[2]Informe_Fondane'!K46</f>
        <v>0</v>
      </c>
      <c r="L46" s="46">
        <f>+'[2]Informe_Fondane'!L46</f>
        <v>0</v>
      </c>
      <c r="M46" s="46">
        <f>+'[2]Informe_Fondane'!M46</f>
        <v>0</v>
      </c>
      <c r="N46" s="46">
        <f>+'[2]Informe_Fondane'!N46</f>
        <v>0</v>
      </c>
      <c r="O46" s="46">
        <f>+'[2]Informe_Fondane'!O46</f>
        <v>0</v>
      </c>
      <c r="P46" s="46">
        <f>+'[2]Informe_Fondane'!P46</f>
        <v>0</v>
      </c>
      <c r="Q46" s="46">
        <f>+'[2]Informe_Fondane'!Q46</f>
        <v>0</v>
      </c>
      <c r="R46" s="46">
        <f>+'[2]Informe_Fondane'!R46</f>
        <v>0</v>
      </c>
      <c r="S46" s="46">
        <f>+'[2]Informe_Fondane'!S46</f>
        <v>0</v>
      </c>
      <c r="T46" s="46">
        <f>SUM(H46:S46)</f>
        <v>0</v>
      </c>
      <c r="U46" s="46">
        <f>+'[2]Informe_Fondane'!U46</f>
        <v>0</v>
      </c>
      <c r="V46" s="46">
        <f>+'[2]Informe_Fondane'!V46</f>
        <v>0</v>
      </c>
      <c r="W46" s="46">
        <f>+'[2]Informe_Fondane'!W46</f>
        <v>0</v>
      </c>
      <c r="X46" s="46">
        <f>+'[2]Informe_Fondane'!X46</f>
        <v>0</v>
      </c>
      <c r="Y46" s="46">
        <f>+'[2]Informe_Fondane'!Y46</f>
        <v>0</v>
      </c>
      <c r="Z46" s="46">
        <f>+'[2]Informe_Fondane'!Z46</f>
        <v>0</v>
      </c>
      <c r="AA46" s="46">
        <f>+'[2]Informe_Fondane'!AA46</f>
        <v>0</v>
      </c>
      <c r="AB46" s="46">
        <f>+'[2]Informe_Fondane'!AB46</f>
        <v>0</v>
      </c>
      <c r="AC46" s="46">
        <f>+'[2]Informe_Fondane'!AC46</f>
        <v>0</v>
      </c>
      <c r="AD46" s="46">
        <f>+'[2]Informe_Fondane'!AD46</f>
        <v>0</v>
      </c>
      <c r="AE46" s="46">
        <f>+'[2]Informe_Fondane'!AE46</f>
        <v>0</v>
      </c>
      <c r="AF46" s="46">
        <f>+'[2]Informe_Fondane'!AF46</f>
        <v>0</v>
      </c>
      <c r="AG46" s="46">
        <f>SUM(U46:AF46)</f>
        <v>0</v>
      </c>
      <c r="AH46" s="46">
        <f>+'[2]Informe_Fondane'!AH46</f>
        <v>0</v>
      </c>
      <c r="AI46" s="46">
        <f>+'[2]Informe_Fondane'!AI46</f>
        <v>0</v>
      </c>
      <c r="AJ46" s="46">
        <f>+'[2]Informe_Fondane'!AJ46</f>
        <v>0</v>
      </c>
      <c r="AK46" s="46">
        <f>+'[2]Informe_Fondane'!AK46</f>
        <v>0</v>
      </c>
      <c r="AL46" s="46">
        <f>+'[2]Informe_Fondane'!AL46</f>
        <v>0</v>
      </c>
      <c r="AM46" s="46">
        <f>+'[2]Informe_Fondane'!AM46</f>
        <v>0</v>
      </c>
      <c r="AN46" s="46">
        <f>+'[2]Informe_Fondane'!AN46</f>
        <v>0</v>
      </c>
      <c r="AO46" s="46">
        <f>+'[2]Informe_Fondane'!AO46</f>
        <v>0</v>
      </c>
      <c r="AP46" s="46">
        <f>+'[2]Informe_Fondane'!AP46</f>
        <v>0</v>
      </c>
      <c r="AQ46" s="46">
        <f>+'[2]Informe_Fondane'!AQ46</f>
        <v>0</v>
      </c>
      <c r="AR46" s="46">
        <f>+'[2]Informe_Fondane'!AR46</f>
        <v>0</v>
      </c>
      <c r="AS46" s="46">
        <f>+'[2]Informe_Fondane'!AS46</f>
        <v>0</v>
      </c>
      <c r="AT46" s="46">
        <f>SUM(AH46:AS46)</f>
        <v>0</v>
      </c>
      <c r="AU46" s="46">
        <f>+'[2]Informe_Fondane'!AU46</f>
        <v>0</v>
      </c>
      <c r="AV46" s="46">
        <f>+'[2]Informe_Fondane'!AV46</f>
        <v>0</v>
      </c>
      <c r="AW46" s="46">
        <f>+'[2]Informe_Fondane'!AW46</f>
        <v>0</v>
      </c>
      <c r="AX46" s="46">
        <f>+'[2]Informe_Fondane'!AX46</f>
        <v>0</v>
      </c>
      <c r="AY46" s="46">
        <f>+'[2]Informe_Fondane'!AY46</f>
        <v>0</v>
      </c>
      <c r="AZ46" s="46">
        <f>+'[2]Informe_Fondane'!AZ46</f>
        <v>0</v>
      </c>
      <c r="BA46" s="46">
        <f>+'[2]Informe_Fondane'!BA46</f>
        <v>0</v>
      </c>
      <c r="BB46" s="46">
        <f>+'[2]Informe_Fondane'!BB46</f>
        <v>0</v>
      </c>
      <c r="BC46" s="46">
        <f>+'[2]Informe_Fondane'!BC46</f>
        <v>0</v>
      </c>
      <c r="BD46" s="46">
        <f>+'[2]Informe_Fondane'!BD46</f>
        <v>0</v>
      </c>
      <c r="BE46" s="46">
        <f>+'[2]Informe_Fondane'!BE46</f>
        <v>0</v>
      </c>
      <c r="BF46" s="46">
        <f>+'[2]Informe_Fondane'!BF46</f>
        <v>0</v>
      </c>
      <c r="BG46" s="72">
        <f>SUM(AU46:BF46)</f>
        <v>0</v>
      </c>
    </row>
    <row r="47" spans="1:59" s="38" customFormat="1" ht="11.25" hidden="1">
      <c r="A47" s="49" t="s">
        <v>153</v>
      </c>
      <c r="B47" s="50" t="s">
        <v>118</v>
      </c>
      <c r="C47" s="51" t="s">
        <v>154</v>
      </c>
      <c r="D47" s="46">
        <f>+'[2]Informe_Fondane'!D47</f>
        <v>0</v>
      </c>
      <c r="E47" s="46">
        <f>+'[2]Informe_Fondane'!E47</f>
        <v>0</v>
      </c>
      <c r="F47" s="46">
        <f>+'[2]Informe_Fondane'!F47</f>
        <v>0</v>
      </c>
      <c r="G47" s="46">
        <f>+'[2]Informe_Fondane'!G47</f>
        <v>0</v>
      </c>
      <c r="H47" s="46">
        <f>+'[2]Informe_Fondane'!H47</f>
        <v>0</v>
      </c>
      <c r="I47" s="46">
        <f>+'[2]Informe_Fondane'!I47</f>
        <v>0</v>
      </c>
      <c r="J47" s="46">
        <f>+'[2]Informe_Fondane'!J47</f>
        <v>0</v>
      </c>
      <c r="K47" s="46">
        <f>+'[2]Informe_Fondane'!K47</f>
        <v>0</v>
      </c>
      <c r="L47" s="46">
        <f>+'[2]Informe_Fondane'!L47</f>
        <v>0</v>
      </c>
      <c r="M47" s="46">
        <f>+'[2]Informe_Fondane'!M47</f>
        <v>0</v>
      </c>
      <c r="N47" s="46">
        <f>+'[2]Informe_Fondane'!N47</f>
        <v>0</v>
      </c>
      <c r="O47" s="46">
        <f>+'[2]Informe_Fondane'!O47</f>
        <v>0</v>
      </c>
      <c r="P47" s="46">
        <f>+'[2]Informe_Fondane'!P47</f>
        <v>0</v>
      </c>
      <c r="Q47" s="46">
        <f>+'[2]Informe_Fondane'!Q47</f>
        <v>0</v>
      </c>
      <c r="R47" s="46">
        <f>+'[2]Informe_Fondane'!R47</f>
        <v>0</v>
      </c>
      <c r="S47" s="46">
        <f>+'[2]Informe_Fondane'!S47</f>
        <v>0</v>
      </c>
      <c r="T47" s="46">
        <f>SUM(H47:S47)</f>
        <v>0</v>
      </c>
      <c r="U47" s="46">
        <f>+'[2]Informe_Fondane'!U47</f>
        <v>0</v>
      </c>
      <c r="V47" s="46">
        <f>+'[2]Informe_Fondane'!V47</f>
        <v>0</v>
      </c>
      <c r="W47" s="46">
        <f>+'[2]Informe_Fondane'!W47</f>
        <v>0</v>
      </c>
      <c r="X47" s="46">
        <f>+'[2]Informe_Fondane'!X47</f>
        <v>0</v>
      </c>
      <c r="Y47" s="46">
        <f>+'[2]Informe_Fondane'!Y47</f>
        <v>0</v>
      </c>
      <c r="Z47" s="46">
        <f>+'[2]Informe_Fondane'!Z47</f>
        <v>0</v>
      </c>
      <c r="AA47" s="46">
        <f>+'[2]Informe_Fondane'!AA47</f>
        <v>0</v>
      </c>
      <c r="AB47" s="46">
        <f>+'[2]Informe_Fondane'!AB47</f>
        <v>0</v>
      </c>
      <c r="AC47" s="46">
        <f>+'[2]Informe_Fondane'!AC47</f>
        <v>0</v>
      </c>
      <c r="AD47" s="46">
        <f>+'[2]Informe_Fondane'!AD47</f>
        <v>0</v>
      </c>
      <c r="AE47" s="46">
        <f>+'[2]Informe_Fondane'!AE47</f>
        <v>0</v>
      </c>
      <c r="AF47" s="46">
        <f>+'[2]Informe_Fondane'!AF47</f>
        <v>0</v>
      </c>
      <c r="AG47" s="46">
        <f>SUM(U47:AF47)</f>
        <v>0</v>
      </c>
      <c r="AH47" s="46">
        <f>+'[2]Informe_Fondane'!AH47</f>
        <v>0</v>
      </c>
      <c r="AI47" s="46">
        <f>+'[2]Informe_Fondane'!AI47</f>
        <v>0</v>
      </c>
      <c r="AJ47" s="46">
        <f>+'[2]Informe_Fondane'!AJ47</f>
        <v>0</v>
      </c>
      <c r="AK47" s="46">
        <f>+'[2]Informe_Fondane'!AK47</f>
        <v>0</v>
      </c>
      <c r="AL47" s="46">
        <f>+'[2]Informe_Fondane'!AL47</f>
        <v>0</v>
      </c>
      <c r="AM47" s="46">
        <f>+'[2]Informe_Fondane'!AM47</f>
        <v>0</v>
      </c>
      <c r="AN47" s="46">
        <f>+'[2]Informe_Fondane'!AN47</f>
        <v>0</v>
      </c>
      <c r="AO47" s="46">
        <f>+'[2]Informe_Fondane'!AO47</f>
        <v>0</v>
      </c>
      <c r="AP47" s="46">
        <f>+'[2]Informe_Fondane'!AP47</f>
        <v>0</v>
      </c>
      <c r="AQ47" s="46">
        <f>+'[2]Informe_Fondane'!AQ47</f>
        <v>0</v>
      </c>
      <c r="AR47" s="46">
        <f>+'[2]Informe_Fondane'!AR47</f>
        <v>0</v>
      </c>
      <c r="AS47" s="46">
        <f>+'[2]Informe_Fondane'!AS47</f>
        <v>0</v>
      </c>
      <c r="AT47" s="46">
        <f>SUM(AH47:AS47)</f>
        <v>0</v>
      </c>
      <c r="AU47" s="46">
        <f>+'[2]Informe_Fondane'!AU47</f>
        <v>0</v>
      </c>
      <c r="AV47" s="46">
        <f>+'[2]Informe_Fondane'!AV47</f>
        <v>0</v>
      </c>
      <c r="AW47" s="46">
        <f>+'[2]Informe_Fondane'!AW47</f>
        <v>0</v>
      </c>
      <c r="AX47" s="46">
        <f>+'[2]Informe_Fondane'!AX47</f>
        <v>0</v>
      </c>
      <c r="AY47" s="46">
        <f>+'[2]Informe_Fondane'!AY47</f>
        <v>0</v>
      </c>
      <c r="AZ47" s="46">
        <f>+'[2]Informe_Fondane'!AZ47</f>
        <v>0</v>
      </c>
      <c r="BA47" s="46">
        <f>+'[2]Informe_Fondane'!BA47</f>
        <v>0</v>
      </c>
      <c r="BB47" s="46">
        <f>+'[2]Informe_Fondane'!BB47</f>
        <v>0</v>
      </c>
      <c r="BC47" s="46">
        <f>+'[2]Informe_Fondane'!BC47</f>
        <v>0</v>
      </c>
      <c r="BD47" s="46">
        <f>+'[2]Informe_Fondane'!BD47</f>
        <v>0</v>
      </c>
      <c r="BE47" s="46">
        <f>+'[2]Informe_Fondane'!BE47</f>
        <v>0</v>
      </c>
      <c r="BF47" s="46">
        <f>+'[2]Informe_Fondane'!BF47</f>
        <v>0</v>
      </c>
      <c r="BG47" s="72">
        <f>SUM(AU47:BF47)</f>
        <v>0</v>
      </c>
    </row>
    <row r="48" spans="1:61" s="45" customFormat="1" ht="11.25">
      <c r="A48" s="43" t="s">
        <v>109</v>
      </c>
      <c r="B48" s="44">
        <v>20</v>
      </c>
      <c r="C48" s="43" t="s">
        <v>91</v>
      </c>
      <c r="D48" s="43">
        <f aca="true" t="shared" si="45" ref="D48:BG48">SUM(D49)</f>
        <v>5000</v>
      </c>
      <c r="E48" s="43">
        <f t="shared" si="45"/>
        <v>0</v>
      </c>
      <c r="F48" s="43">
        <f t="shared" si="45"/>
        <v>0</v>
      </c>
      <c r="G48" s="43">
        <f t="shared" si="45"/>
        <v>5000</v>
      </c>
      <c r="H48" s="43">
        <f t="shared" si="45"/>
        <v>20</v>
      </c>
      <c r="I48" s="43">
        <f t="shared" si="45"/>
        <v>0</v>
      </c>
      <c r="J48" s="43">
        <f t="shared" si="45"/>
        <v>0</v>
      </c>
      <c r="K48" s="43">
        <f t="shared" si="45"/>
        <v>-0.07968</v>
      </c>
      <c r="L48" s="43">
        <f t="shared" si="45"/>
        <v>0</v>
      </c>
      <c r="M48" s="43">
        <f t="shared" si="45"/>
        <v>0</v>
      </c>
      <c r="N48" s="43">
        <f t="shared" si="45"/>
        <v>0</v>
      </c>
      <c r="O48" s="43">
        <f t="shared" si="45"/>
        <v>0</v>
      </c>
      <c r="P48" s="43">
        <f t="shared" si="45"/>
        <v>1300</v>
      </c>
      <c r="Q48" s="43">
        <f t="shared" si="45"/>
        <v>0</v>
      </c>
      <c r="R48" s="43">
        <f t="shared" si="45"/>
        <v>0</v>
      </c>
      <c r="S48" s="43">
        <f t="shared" si="45"/>
        <v>0</v>
      </c>
      <c r="T48" s="43">
        <f t="shared" si="45"/>
        <v>1319.92032</v>
      </c>
      <c r="U48" s="43">
        <f t="shared" si="45"/>
        <v>20</v>
      </c>
      <c r="V48" s="43">
        <f t="shared" si="45"/>
        <v>0</v>
      </c>
      <c r="W48" s="43">
        <f t="shared" si="45"/>
        <v>0</v>
      </c>
      <c r="X48" s="43">
        <f t="shared" si="45"/>
        <v>-0.07968</v>
      </c>
      <c r="Y48" s="43">
        <f t="shared" si="45"/>
        <v>0</v>
      </c>
      <c r="Z48" s="43">
        <f t="shared" si="45"/>
        <v>0</v>
      </c>
      <c r="AA48" s="43">
        <f t="shared" si="45"/>
        <v>0</v>
      </c>
      <c r="AB48" s="43">
        <f t="shared" si="45"/>
        <v>0</v>
      </c>
      <c r="AC48" s="43">
        <f t="shared" si="45"/>
        <v>0</v>
      </c>
      <c r="AD48" s="43">
        <f t="shared" si="45"/>
        <v>1300</v>
      </c>
      <c r="AE48" s="43">
        <f t="shared" si="45"/>
        <v>0</v>
      </c>
      <c r="AF48" s="43">
        <f t="shared" si="45"/>
        <v>0</v>
      </c>
      <c r="AG48" s="43">
        <f t="shared" si="45"/>
        <v>1319.92032</v>
      </c>
      <c r="AH48" s="43">
        <f t="shared" si="45"/>
        <v>0</v>
      </c>
      <c r="AI48" s="43">
        <f t="shared" si="45"/>
        <v>0</v>
      </c>
      <c r="AJ48" s="43">
        <f t="shared" si="45"/>
        <v>0</v>
      </c>
      <c r="AK48" s="43">
        <f t="shared" si="45"/>
        <v>0</v>
      </c>
      <c r="AL48" s="43">
        <f t="shared" si="45"/>
        <v>0</v>
      </c>
      <c r="AM48" s="43">
        <f t="shared" si="45"/>
        <v>0</v>
      </c>
      <c r="AN48" s="43">
        <f t="shared" si="45"/>
        <v>0</v>
      </c>
      <c r="AO48" s="43">
        <f t="shared" si="45"/>
        <v>0</v>
      </c>
      <c r="AP48" s="43">
        <f t="shared" si="45"/>
        <v>0</v>
      </c>
      <c r="AQ48" s="43">
        <f t="shared" si="45"/>
        <v>0</v>
      </c>
      <c r="AR48" s="43">
        <f t="shared" si="45"/>
        <v>0</v>
      </c>
      <c r="AS48" s="43">
        <f t="shared" si="45"/>
        <v>0</v>
      </c>
      <c r="AT48" s="43">
        <f t="shared" si="45"/>
        <v>0</v>
      </c>
      <c r="AU48" s="43">
        <f t="shared" si="45"/>
        <v>0</v>
      </c>
      <c r="AV48" s="43">
        <f t="shared" si="45"/>
        <v>0</v>
      </c>
      <c r="AW48" s="43">
        <f t="shared" si="45"/>
        <v>0</v>
      </c>
      <c r="AX48" s="43">
        <f t="shared" si="45"/>
        <v>0</v>
      </c>
      <c r="AY48" s="43">
        <f t="shared" si="45"/>
        <v>0</v>
      </c>
      <c r="AZ48" s="43">
        <f t="shared" si="45"/>
        <v>0</v>
      </c>
      <c r="BA48" s="43">
        <f t="shared" si="45"/>
        <v>0</v>
      </c>
      <c r="BB48" s="43">
        <f t="shared" si="45"/>
        <v>0</v>
      </c>
      <c r="BC48" s="43">
        <f t="shared" si="45"/>
        <v>0</v>
      </c>
      <c r="BD48" s="43">
        <f t="shared" si="45"/>
        <v>0</v>
      </c>
      <c r="BE48" s="43">
        <f t="shared" si="45"/>
        <v>0</v>
      </c>
      <c r="BF48" s="43">
        <f t="shared" si="45"/>
        <v>0</v>
      </c>
      <c r="BG48" s="43">
        <f t="shared" si="45"/>
        <v>0</v>
      </c>
      <c r="BH48" s="38"/>
      <c r="BI48" s="38"/>
    </row>
    <row r="49" spans="1:59" s="38" customFormat="1" ht="11.25">
      <c r="A49" s="49" t="s">
        <v>155</v>
      </c>
      <c r="B49" s="50" t="s">
        <v>118</v>
      </c>
      <c r="C49" s="51" t="s">
        <v>156</v>
      </c>
      <c r="D49" s="46">
        <f>+'[2]Informe_Fondane'!D49</f>
        <v>5000</v>
      </c>
      <c r="E49" s="46">
        <f>+'[2]Informe_Fondane'!E49</f>
        <v>0</v>
      </c>
      <c r="F49" s="46">
        <f>+'[2]Informe_Fondane'!F49</f>
        <v>0</v>
      </c>
      <c r="G49" s="46">
        <f>+'[2]Informe_Fondane'!G49</f>
        <v>5000</v>
      </c>
      <c r="H49" s="46">
        <f>+'[2]Informe_Fondane'!H49</f>
        <v>20</v>
      </c>
      <c r="I49" s="46">
        <f>+'[2]Informe_Fondane'!I49</f>
        <v>0</v>
      </c>
      <c r="J49" s="46">
        <f>+'[2]Informe_Fondane'!J49</f>
        <v>0</v>
      </c>
      <c r="K49" s="46">
        <f>+'[2]Informe_Fondane'!K49</f>
        <v>-0.07968</v>
      </c>
      <c r="L49" s="46">
        <f>+'[2]Informe_Fondane'!L49</f>
        <v>0</v>
      </c>
      <c r="M49" s="46">
        <f>+'[2]Informe_Fondane'!M49</f>
        <v>0</v>
      </c>
      <c r="N49" s="46">
        <f>+'[2]Informe_Fondane'!N49</f>
        <v>0</v>
      </c>
      <c r="O49" s="46">
        <f>+'[2]Informe_Fondane'!O49</f>
        <v>0</v>
      </c>
      <c r="P49" s="46">
        <f>+'[2]Informe_Fondane'!P49</f>
        <v>1300</v>
      </c>
      <c r="Q49" s="46">
        <f>+'[2]Informe_Fondane'!Q49</f>
        <v>0</v>
      </c>
      <c r="R49" s="46">
        <f>+'[2]Informe_Fondane'!R49</f>
        <v>0</v>
      </c>
      <c r="S49" s="46">
        <f>+'[2]Informe_Fondane'!S49</f>
        <v>0</v>
      </c>
      <c r="T49" s="46">
        <f>SUM(H49:S49)</f>
        <v>1319.92032</v>
      </c>
      <c r="U49" s="46">
        <f>+'[2]Informe_Fondane'!U49</f>
        <v>20</v>
      </c>
      <c r="V49" s="46">
        <f>+'[2]Informe_Fondane'!V49</f>
        <v>0</v>
      </c>
      <c r="W49" s="46">
        <f>+'[2]Informe_Fondane'!W49</f>
        <v>0</v>
      </c>
      <c r="X49" s="46">
        <f>+'[2]Informe_Fondane'!X49</f>
        <v>-0.07968</v>
      </c>
      <c r="Y49" s="46">
        <f>+'[2]Informe_Fondane'!Y49</f>
        <v>0</v>
      </c>
      <c r="Z49" s="46">
        <f>+'[2]Informe_Fondane'!Z49</f>
        <v>0</v>
      </c>
      <c r="AA49" s="46">
        <f>+'[2]Informe_Fondane'!AA49</f>
        <v>0</v>
      </c>
      <c r="AB49" s="46">
        <f>+'[2]Informe_Fondane'!AB49</f>
        <v>0</v>
      </c>
      <c r="AC49" s="46">
        <f>+'[2]Informe_Fondane'!AC49</f>
        <v>0</v>
      </c>
      <c r="AD49" s="46">
        <f>+'[2]Informe_Fondane'!AD49</f>
        <v>1300</v>
      </c>
      <c r="AE49" s="46">
        <f>+'[2]Informe_Fondane'!AE49</f>
        <v>0</v>
      </c>
      <c r="AF49" s="46">
        <f>+'[2]Informe_Fondane'!AF49</f>
        <v>0</v>
      </c>
      <c r="AG49" s="46">
        <f>SUM(U49:AF49)</f>
        <v>1319.92032</v>
      </c>
      <c r="AH49" s="46">
        <f>+'[2]Informe_Fondane'!AH49</f>
        <v>0</v>
      </c>
      <c r="AI49" s="46">
        <f>+'[2]Informe_Fondane'!AI49</f>
        <v>0</v>
      </c>
      <c r="AJ49" s="46">
        <f>+'[2]Informe_Fondane'!AJ49</f>
        <v>0</v>
      </c>
      <c r="AK49" s="46">
        <f>+'[2]Informe_Fondane'!AK49</f>
        <v>0</v>
      </c>
      <c r="AL49" s="46">
        <f>+'[2]Informe_Fondane'!AL49</f>
        <v>0</v>
      </c>
      <c r="AM49" s="46">
        <f>+'[2]Informe_Fondane'!AM49</f>
        <v>0</v>
      </c>
      <c r="AN49" s="46">
        <f>+'[2]Informe_Fondane'!AN49</f>
        <v>0</v>
      </c>
      <c r="AO49" s="46">
        <f>+'[2]Informe_Fondane'!AO49</f>
        <v>0</v>
      </c>
      <c r="AP49" s="46">
        <f>+'[2]Informe_Fondane'!AP49</f>
        <v>0</v>
      </c>
      <c r="AQ49" s="46">
        <f>+'[2]Informe_Fondane'!AQ49</f>
        <v>0</v>
      </c>
      <c r="AR49" s="46">
        <f>+'[2]Informe_Fondane'!AR49</f>
        <v>0</v>
      </c>
      <c r="AS49" s="46">
        <f>+'[2]Informe_Fondane'!AS49</f>
        <v>0</v>
      </c>
      <c r="AT49" s="46">
        <f>SUM(AH49:AS49)</f>
        <v>0</v>
      </c>
      <c r="AU49" s="46">
        <f>+'[2]Informe_Fondane'!AU49</f>
        <v>0</v>
      </c>
      <c r="AV49" s="46">
        <f>+'[2]Informe_Fondane'!AV49</f>
        <v>0</v>
      </c>
      <c r="AW49" s="46">
        <f>+'[2]Informe_Fondane'!AW49</f>
        <v>0</v>
      </c>
      <c r="AX49" s="46">
        <f>+'[2]Informe_Fondane'!AX49</f>
        <v>0</v>
      </c>
      <c r="AY49" s="46">
        <f>+'[2]Informe_Fondane'!AY49</f>
        <v>0</v>
      </c>
      <c r="AZ49" s="46">
        <f>+'[2]Informe_Fondane'!AZ49</f>
        <v>0</v>
      </c>
      <c r="BA49" s="46">
        <f>+'[2]Informe_Fondane'!BA49</f>
        <v>0</v>
      </c>
      <c r="BB49" s="46">
        <f>+'[2]Informe_Fondane'!BB49</f>
        <v>0</v>
      </c>
      <c r="BC49" s="46">
        <f>+'[2]Informe_Fondane'!BC49</f>
        <v>0</v>
      </c>
      <c r="BD49" s="46">
        <f>+'[2]Informe_Fondane'!BD49</f>
        <v>0</v>
      </c>
      <c r="BE49" s="46">
        <f>+'[2]Informe_Fondane'!BE49</f>
        <v>0</v>
      </c>
      <c r="BF49" s="46">
        <f>+'[2]Informe_Fondane'!BF49</f>
        <v>0</v>
      </c>
      <c r="BG49" s="43">
        <f>SUM(AU49:BF49)</f>
        <v>0</v>
      </c>
    </row>
    <row r="50" spans="1:59" s="45" customFormat="1" ht="11.25" hidden="1">
      <c r="A50" s="43" t="s">
        <v>109</v>
      </c>
      <c r="B50" s="44">
        <v>20</v>
      </c>
      <c r="C50" s="43" t="s">
        <v>92</v>
      </c>
      <c r="D50" s="43">
        <f>SUM(D51)</f>
        <v>0</v>
      </c>
      <c r="E50" s="43">
        <f aca="true" t="shared" si="46" ref="E50:S50">SUM(E51)</f>
        <v>0</v>
      </c>
      <c r="F50" s="43">
        <f t="shared" si="46"/>
        <v>0</v>
      </c>
      <c r="G50" s="43">
        <f t="shared" si="46"/>
        <v>0</v>
      </c>
      <c r="H50" s="43">
        <f t="shared" si="46"/>
        <v>0</v>
      </c>
      <c r="I50" s="43">
        <f t="shared" si="46"/>
        <v>0</v>
      </c>
      <c r="J50" s="43">
        <f t="shared" si="46"/>
        <v>0</v>
      </c>
      <c r="K50" s="43">
        <f t="shared" si="46"/>
        <v>0</v>
      </c>
      <c r="L50" s="43">
        <f t="shared" si="46"/>
        <v>0</v>
      </c>
      <c r="M50" s="43">
        <f t="shared" si="46"/>
        <v>0</v>
      </c>
      <c r="N50" s="43">
        <f t="shared" si="46"/>
        <v>0</v>
      </c>
      <c r="O50" s="43">
        <f t="shared" si="46"/>
        <v>0</v>
      </c>
      <c r="P50" s="43">
        <f t="shared" si="46"/>
        <v>0</v>
      </c>
      <c r="Q50" s="43">
        <f t="shared" si="46"/>
        <v>0</v>
      </c>
      <c r="R50" s="43">
        <f t="shared" si="46"/>
        <v>0</v>
      </c>
      <c r="S50" s="43">
        <f t="shared" si="46"/>
        <v>0</v>
      </c>
      <c r="T50" s="61">
        <f>+T51</f>
        <v>0</v>
      </c>
      <c r="U50" s="43">
        <f aca="true" t="shared" si="47" ref="U50:AF50">SUM(U51)</f>
        <v>0</v>
      </c>
      <c r="V50" s="43">
        <f t="shared" si="47"/>
        <v>0</v>
      </c>
      <c r="W50" s="43">
        <f t="shared" si="47"/>
        <v>0</v>
      </c>
      <c r="X50" s="43">
        <f t="shared" si="47"/>
        <v>0</v>
      </c>
      <c r="Y50" s="43">
        <f t="shared" si="47"/>
        <v>0</v>
      </c>
      <c r="Z50" s="43">
        <f t="shared" si="47"/>
        <v>0</v>
      </c>
      <c r="AA50" s="43">
        <f t="shared" si="47"/>
        <v>0</v>
      </c>
      <c r="AB50" s="43">
        <f t="shared" si="47"/>
        <v>0</v>
      </c>
      <c r="AC50" s="43">
        <f t="shared" si="47"/>
        <v>0</v>
      </c>
      <c r="AD50" s="43">
        <f t="shared" si="47"/>
        <v>0</v>
      </c>
      <c r="AE50" s="43">
        <f t="shared" si="47"/>
        <v>0</v>
      </c>
      <c r="AF50" s="43">
        <f t="shared" si="47"/>
        <v>0</v>
      </c>
      <c r="AG50" s="61">
        <f>+AG51</f>
        <v>0</v>
      </c>
      <c r="AH50" s="43">
        <f aca="true" t="shared" si="48" ref="AH50:AS50">SUM(AH51)</f>
        <v>0</v>
      </c>
      <c r="AI50" s="43">
        <f t="shared" si="48"/>
        <v>0</v>
      </c>
      <c r="AJ50" s="43">
        <f t="shared" si="48"/>
        <v>0</v>
      </c>
      <c r="AK50" s="43">
        <f t="shared" si="48"/>
        <v>0</v>
      </c>
      <c r="AL50" s="43">
        <f t="shared" si="48"/>
        <v>0</v>
      </c>
      <c r="AM50" s="43">
        <f t="shared" si="48"/>
        <v>0</v>
      </c>
      <c r="AN50" s="43">
        <f t="shared" si="48"/>
        <v>0</v>
      </c>
      <c r="AO50" s="43">
        <f t="shared" si="48"/>
        <v>0</v>
      </c>
      <c r="AP50" s="43">
        <f t="shared" si="48"/>
        <v>0</v>
      </c>
      <c r="AQ50" s="43">
        <f t="shared" si="48"/>
        <v>0</v>
      </c>
      <c r="AR50" s="43">
        <f t="shared" si="48"/>
        <v>0</v>
      </c>
      <c r="AS50" s="43">
        <f t="shared" si="48"/>
        <v>0</v>
      </c>
      <c r="AT50" s="61">
        <f>+AT51</f>
        <v>0</v>
      </c>
      <c r="AU50" s="43">
        <f aca="true" t="shared" si="49" ref="AU50:BF50">SUM(AU51)</f>
        <v>0</v>
      </c>
      <c r="AV50" s="43">
        <f t="shared" si="49"/>
        <v>0</v>
      </c>
      <c r="AW50" s="43">
        <f t="shared" si="49"/>
        <v>0</v>
      </c>
      <c r="AX50" s="43">
        <f t="shared" si="49"/>
        <v>0</v>
      </c>
      <c r="AY50" s="43">
        <f t="shared" si="49"/>
        <v>0</v>
      </c>
      <c r="AZ50" s="43">
        <f t="shared" si="49"/>
        <v>0</v>
      </c>
      <c r="BA50" s="43">
        <f t="shared" si="49"/>
        <v>0</v>
      </c>
      <c r="BB50" s="43">
        <f t="shared" si="49"/>
        <v>0</v>
      </c>
      <c r="BC50" s="43">
        <f t="shared" si="49"/>
        <v>0</v>
      </c>
      <c r="BD50" s="43">
        <f t="shared" si="49"/>
        <v>0</v>
      </c>
      <c r="BE50" s="43">
        <f t="shared" si="49"/>
        <v>0</v>
      </c>
      <c r="BF50" s="43">
        <f t="shared" si="49"/>
        <v>0</v>
      </c>
      <c r="BG50" s="61">
        <f>+BG51</f>
        <v>0</v>
      </c>
    </row>
    <row r="51" spans="1:76" s="38" customFormat="1" ht="11.25" hidden="1">
      <c r="A51" s="49" t="s">
        <v>93</v>
      </c>
      <c r="B51" s="50" t="s">
        <v>118</v>
      </c>
      <c r="C51" s="51" t="s">
        <v>94</v>
      </c>
      <c r="D51" s="46">
        <f>+'[2]Informe_Fondane'!D51</f>
        <v>0</v>
      </c>
      <c r="E51" s="46">
        <f>+'[2]Informe_Fondane'!E51</f>
        <v>0</v>
      </c>
      <c r="F51" s="46">
        <f>+'[2]Informe_Fondane'!F51</f>
        <v>0</v>
      </c>
      <c r="G51" s="46">
        <f>+'[2]Informe_Fondane'!G51</f>
        <v>0</v>
      </c>
      <c r="H51" s="46">
        <f>+'[2]Informe_Fondane'!H53</f>
        <v>0</v>
      </c>
      <c r="I51" s="46">
        <f>+'[2]Informe_Fondane'!I53</f>
        <v>0</v>
      </c>
      <c r="J51" s="46">
        <f>+'[2]Informe_Fondane'!J53</f>
        <v>0</v>
      </c>
      <c r="K51" s="46">
        <f>+'[2]Informe_Fondane'!K53</f>
        <v>0</v>
      </c>
      <c r="L51" s="46">
        <f>+'[2]Informe_Fondane'!L53</f>
        <v>0</v>
      </c>
      <c r="M51" s="46">
        <f>+'[2]Informe_Fondane'!M53</f>
        <v>0</v>
      </c>
      <c r="N51" s="46">
        <f>+'[2]Informe_Fondane'!N53</f>
        <v>0</v>
      </c>
      <c r="O51" s="46">
        <f>+'[2]Informe_Fondane'!O53</f>
        <v>0</v>
      </c>
      <c r="P51" s="46">
        <f>+'[2]Informe_Fondane'!P53</f>
        <v>0</v>
      </c>
      <c r="Q51" s="46">
        <f>+'[2]Informe_Fondane'!Q51</f>
        <v>0</v>
      </c>
      <c r="R51" s="46">
        <f>+'[2]Informe_Fondane'!R53</f>
        <v>0</v>
      </c>
      <c r="S51" s="46">
        <f>+'[2]Informe_Fondane'!S53</f>
        <v>0</v>
      </c>
      <c r="T51" s="46">
        <f>SUM(H51:S51)</f>
        <v>0</v>
      </c>
      <c r="U51" s="46">
        <f>+'[2]Informe_Fondane'!U53</f>
        <v>0</v>
      </c>
      <c r="V51" s="46">
        <f>+'[2]Informe_Fondane'!V53</f>
        <v>0</v>
      </c>
      <c r="W51" s="46">
        <f>+'[2]Informe_Fondane'!W53</f>
        <v>0</v>
      </c>
      <c r="X51" s="46">
        <f>+'[2]Informe_Fondane'!X53</f>
        <v>0</v>
      </c>
      <c r="Y51" s="46">
        <f>+'[2]Informe_Fondane'!Y53</f>
        <v>0</v>
      </c>
      <c r="Z51" s="46">
        <f>+'[2]Informe_Fondane'!Z53</f>
        <v>0</v>
      </c>
      <c r="AA51" s="46">
        <f>+'[2]Informe_Fondane'!AA53</f>
        <v>0</v>
      </c>
      <c r="AB51" s="46">
        <f>+'[2]Informe_Fondane'!AB53</f>
        <v>0</v>
      </c>
      <c r="AC51" s="46">
        <f>+'[2]Informe_Fondane'!AC51</f>
        <v>0</v>
      </c>
      <c r="AD51" s="46">
        <f>+'[2]Informe_Fondane'!AD51</f>
        <v>0</v>
      </c>
      <c r="AE51" s="46">
        <f>+'[2]Informe_Fondane'!AE53</f>
        <v>0</v>
      </c>
      <c r="AF51" s="46">
        <f>+'[2]Informe_Fondane'!AF53</f>
        <v>0</v>
      </c>
      <c r="AG51" s="46">
        <f>SUM(U51:AF51)</f>
        <v>0</v>
      </c>
      <c r="AH51" s="46">
        <f>+'[2]Informe_Fondane'!AH53</f>
        <v>0</v>
      </c>
      <c r="AI51" s="46">
        <f>+'[2]Informe_Fondane'!AI53</f>
        <v>0</v>
      </c>
      <c r="AJ51" s="46">
        <f>+'[2]Informe_Fondane'!AJ53</f>
        <v>0</v>
      </c>
      <c r="AK51" s="46">
        <f>+'[2]Informe_Fondane'!AK53</f>
        <v>0</v>
      </c>
      <c r="AL51" s="46">
        <f>+'[2]Informe_Fondane'!AL53</f>
        <v>0</v>
      </c>
      <c r="AM51" s="46">
        <f>+'[2]Informe_Fondane'!AM53</f>
        <v>0</v>
      </c>
      <c r="AN51" s="46">
        <f>+'[2]Informe_Fondane'!AN53</f>
        <v>0</v>
      </c>
      <c r="AO51" s="46">
        <f>+'[2]Informe_Fondane'!AO53</f>
        <v>0</v>
      </c>
      <c r="AP51" s="46">
        <f>+'[2]Informe_Fondane'!AP53</f>
        <v>0</v>
      </c>
      <c r="AQ51" s="46">
        <f>+'[2]Informe_Fondane'!AQ51</f>
        <v>0</v>
      </c>
      <c r="AR51" s="46">
        <f>+'[2]Informe_Fondane'!AR53</f>
        <v>0</v>
      </c>
      <c r="AS51" s="46">
        <f>+'[2]Informe_Fondane'!AS53</f>
        <v>0</v>
      </c>
      <c r="AT51" s="46">
        <f>SUM(AH51:AS51)</f>
        <v>0</v>
      </c>
      <c r="AU51" s="46">
        <f>+'[2]Informe_Fondane'!AU53</f>
        <v>0</v>
      </c>
      <c r="AV51" s="46">
        <f>+'[2]Informe_Fondane'!AV53</f>
        <v>0</v>
      </c>
      <c r="AW51" s="46">
        <f>+'[2]Informe_Fondane'!AW53</f>
        <v>0</v>
      </c>
      <c r="AX51" s="46">
        <f>+'[2]Informe_Fondane'!AX53</f>
        <v>0</v>
      </c>
      <c r="AY51" s="46">
        <f>+'[2]Informe_Fondane'!AY53</f>
        <v>0</v>
      </c>
      <c r="AZ51" s="46">
        <f>+'[2]Informe_Fondane'!AZ53</f>
        <v>0</v>
      </c>
      <c r="BA51" s="46">
        <f>+'[2]Informe_Fondane'!BA53</f>
        <v>0</v>
      </c>
      <c r="BB51" s="46">
        <f>+'[2]Informe_Fondane'!BB53</f>
        <v>0</v>
      </c>
      <c r="BC51" s="46">
        <f>+'[2]Informe_Fondane'!BC53</f>
        <v>0</v>
      </c>
      <c r="BD51" s="46">
        <f>+'[2]Informe_Fondane'!BD51</f>
        <v>0</v>
      </c>
      <c r="BE51" s="46">
        <f>+'[2]Informe_Fondane'!BE53</f>
        <v>0</v>
      </c>
      <c r="BF51" s="46">
        <f>+'[2]Informe_Fondane'!BF53</f>
        <v>0</v>
      </c>
      <c r="BG51" s="72">
        <f>SUM(AU51:BF51)</f>
        <v>0</v>
      </c>
      <c r="BJ51" s="38">
        <f>_xlfn.SUMIFS('[2]Dic_SIIF'!$X$5:$X$51,'[2]Dic_SIIF'!$C$5:$C$51,$A51,'[2]Dic_SIIF'!$M$5:$M$51,$B51,'[2]Dic_SIIF'!$O$5:$O$51,$C51)/1000</f>
        <v>0</v>
      </c>
      <c r="BM51" s="38" t="e">
        <f>_xlfn.SUMIFS('[2]Feb_SIIF'!#REF!,'[2]Feb_SIIF'!#REF!,R51,'[2]Feb_SIIF'!#REF!,S51,'[2]Feb_SIIF'!#REF!,T51)/1000</f>
        <v>#REF!</v>
      </c>
      <c r="BN51" s="38" t="e">
        <f>_xlfn.SUMIFS('[2]Mar_SIIF'!#REF!,'[2]Mar_SIIF'!#REF!,$A51,'[2]Mar_SIIF'!#REF!,$B51,'[2]Mar_SIIF'!#REF!,$C51)/1000</f>
        <v>#REF!</v>
      </c>
      <c r="BO51" s="38" t="e">
        <f>_xlfn.SUMIFS('[2]Abr_SIIF'!#REF!,'[2]Abr_SIIF'!#REF!,$A51,'[2]Abr_SIIF'!#REF!,$B51,'[2]Abr_SIIF'!#REF!,$C51)/1000</f>
        <v>#REF!</v>
      </c>
      <c r="BP51" s="38">
        <f>_xlfn.SUMIFS('[2]Jul_SIIF'!$Z$5:$Z$34,'[2]Jul_SIIF'!$C$5:$C$34,$A51,'[2]Jul_SIIF'!$M$5:$M$34,$B51,'[2]Jul_SIIF'!$O$5:$O$34,$C51)/1000</f>
        <v>0</v>
      </c>
      <c r="BQ51" s="38">
        <f>_xlfn.SUMIFS('[2]Jun_SIIF'!$Z$6:$Z$52,'[2]Jun_SIIF'!$C$6:$C$52,$A51,'[2]Jun_SIIF'!$M$6:$M$52,$B51,'[2]Jun_SIIF'!$O$6:$O$52,$C51)/1000</f>
        <v>0</v>
      </c>
      <c r="BR51" s="38">
        <f>_xlfn.SUMIFS('[2]Jul_SIIF'!$Z$5:$Z$51,'[2]Jul_SIIF'!$C$5:$C$51,$A51,'[2]Jul_SIIF'!$M$5:$M$51,$B51,'[2]Jul_SIIF'!$O$5:$O$51,$C51)/1000</f>
        <v>0</v>
      </c>
      <c r="BS51" s="38">
        <f>_xlfn.SUMIFS('[2]Ago_SIIF'!$Z$5:$Z$13,'[2]Ago_SIIF'!$C$5:$C$13,$A51,'[2]Ago_SIIF'!$M$5:$M$13,$B51,'[2]Ago_SIIF'!$O$5:$O$13,$C51)/1000</f>
        <v>0</v>
      </c>
      <c r="BT51" s="38" t="e">
        <f>_xlfn.SUMIFS('[2]Sep_SIIF'!#REF!,'[2]Sep_SIIF'!#REF!,$A51,'[2]Sep_SIIF'!#REF!,$B51,'[2]Sep_SIIF'!#REF!,$C51)/1000</f>
        <v>#REF!</v>
      </c>
      <c r="BU51" s="38" t="e">
        <f>_xlfn.SUMIFS('[2]Oct_SIIF'!#REF!,'[2]Oct_SIIF'!#REF!,$A51,'[2]Oct_SIIF'!#REF!,$B51,'[2]Oct_SIIF'!#REF!,$C51)/1000</f>
        <v>#REF!</v>
      </c>
      <c r="BV51" s="38" t="e">
        <f>_xlfn.SUMIFS('[2]Nov_SIIF'!#REF!,'[2]Nov_SIIF'!#REF!,$A51,'[2]Nov_SIIF'!#REF!,$B51,'[2]Nov_SIIF'!#REF!,$C51)/1000</f>
        <v>#REF!</v>
      </c>
      <c r="BW51" s="38">
        <f>_xlfn.SUMIFS('[2]Dic_SIIF'!$Z$5:$Z$51,'[2]Dic_SIIF'!$C$5:$C$51,$A51,'[2]Dic_SIIF'!$M$5:$M$51,$B51,'[2]Dic_SIIF'!$O$5:$O$51,$C51)/1000</f>
        <v>0</v>
      </c>
      <c r="BX51" s="38" t="e">
        <f>SUM(BL51:BW51)</f>
        <v>#REF!</v>
      </c>
    </row>
    <row r="52" spans="1:61" s="45" customFormat="1" ht="11.25" hidden="1">
      <c r="A52" s="43" t="s">
        <v>157</v>
      </c>
      <c r="B52" s="44">
        <v>20</v>
      </c>
      <c r="C52" s="43" t="s">
        <v>95</v>
      </c>
      <c r="D52" s="43">
        <f aca="true" t="shared" si="50" ref="D52:BG52">SUM(D53)</f>
        <v>0</v>
      </c>
      <c r="E52" s="43">
        <f t="shared" si="50"/>
        <v>0</v>
      </c>
      <c r="F52" s="43">
        <f t="shared" si="50"/>
        <v>0</v>
      </c>
      <c r="G52" s="43">
        <f t="shared" si="50"/>
        <v>0</v>
      </c>
      <c r="H52" s="43">
        <f t="shared" si="50"/>
        <v>0</v>
      </c>
      <c r="I52" s="43">
        <f t="shared" si="50"/>
        <v>0</v>
      </c>
      <c r="J52" s="43">
        <f t="shared" si="50"/>
        <v>0</v>
      </c>
      <c r="K52" s="43">
        <f t="shared" si="50"/>
        <v>0</v>
      </c>
      <c r="L52" s="43">
        <f t="shared" si="50"/>
        <v>0</v>
      </c>
      <c r="M52" s="43">
        <f t="shared" si="50"/>
        <v>0</v>
      </c>
      <c r="N52" s="43">
        <f t="shared" si="50"/>
        <v>0</v>
      </c>
      <c r="O52" s="43">
        <f t="shared" si="50"/>
        <v>0</v>
      </c>
      <c r="P52" s="43">
        <f t="shared" si="50"/>
        <v>0</v>
      </c>
      <c r="Q52" s="43">
        <f t="shared" si="50"/>
        <v>0</v>
      </c>
      <c r="R52" s="43">
        <f t="shared" si="50"/>
        <v>0</v>
      </c>
      <c r="S52" s="43">
        <f t="shared" si="50"/>
        <v>0</v>
      </c>
      <c r="T52" s="43">
        <f t="shared" si="50"/>
        <v>0</v>
      </c>
      <c r="U52" s="43">
        <f t="shared" si="50"/>
        <v>0</v>
      </c>
      <c r="V52" s="43">
        <f t="shared" si="50"/>
        <v>0</v>
      </c>
      <c r="W52" s="43">
        <f t="shared" si="50"/>
        <v>0</v>
      </c>
      <c r="X52" s="43">
        <f t="shared" si="50"/>
        <v>0</v>
      </c>
      <c r="Y52" s="43">
        <f t="shared" si="50"/>
        <v>0</v>
      </c>
      <c r="Z52" s="43">
        <f t="shared" si="50"/>
        <v>0</v>
      </c>
      <c r="AA52" s="43">
        <f t="shared" si="50"/>
        <v>0</v>
      </c>
      <c r="AB52" s="43">
        <f t="shared" si="50"/>
        <v>0</v>
      </c>
      <c r="AC52" s="43">
        <f t="shared" si="50"/>
        <v>0</v>
      </c>
      <c r="AD52" s="43">
        <f t="shared" si="50"/>
        <v>0</v>
      </c>
      <c r="AE52" s="43">
        <f t="shared" si="50"/>
        <v>0</v>
      </c>
      <c r="AF52" s="43">
        <f t="shared" si="50"/>
        <v>0</v>
      </c>
      <c r="AG52" s="43">
        <f t="shared" si="50"/>
        <v>0</v>
      </c>
      <c r="AH52" s="43">
        <f t="shared" si="50"/>
        <v>0</v>
      </c>
      <c r="AI52" s="43">
        <f t="shared" si="50"/>
        <v>0</v>
      </c>
      <c r="AJ52" s="43">
        <f t="shared" si="50"/>
        <v>0</v>
      </c>
      <c r="AK52" s="43">
        <f t="shared" si="50"/>
        <v>0</v>
      </c>
      <c r="AL52" s="43">
        <f t="shared" si="50"/>
        <v>0</v>
      </c>
      <c r="AM52" s="43">
        <f t="shared" si="50"/>
        <v>0</v>
      </c>
      <c r="AN52" s="43">
        <f t="shared" si="50"/>
        <v>0</v>
      </c>
      <c r="AO52" s="43">
        <f t="shared" si="50"/>
        <v>0</v>
      </c>
      <c r="AP52" s="43">
        <f t="shared" si="50"/>
        <v>0</v>
      </c>
      <c r="AQ52" s="43">
        <f t="shared" si="50"/>
        <v>0</v>
      </c>
      <c r="AR52" s="43">
        <f t="shared" si="50"/>
        <v>0</v>
      </c>
      <c r="AS52" s="43">
        <f t="shared" si="50"/>
        <v>0</v>
      </c>
      <c r="AT52" s="43">
        <f t="shared" si="50"/>
        <v>0</v>
      </c>
      <c r="AU52" s="43">
        <f t="shared" si="50"/>
        <v>0</v>
      </c>
      <c r="AV52" s="43">
        <f t="shared" si="50"/>
        <v>0</v>
      </c>
      <c r="AW52" s="43">
        <f t="shared" si="50"/>
        <v>0</v>
      </c>
      <c r="AX52" s="43">
        <f t="shared" si="50"/>
        <v>0</v>
      </c>
      <c r="AY52" s="43">
        <f t="shared" si="50"/>
        <v>0</v>
      </c>
      <c r="AZ52" s="43">
        <f t="shared" si="50"/>
        <v>0</v>
      </c>
      <c r="BA52" s="43">
        <f t="shared" si="50"/>
        <v>0</v>
      </c>
      <c r="BB52" s="43">
        <f t="shared" si="50"/>
        <v>0</v>
      </c>
      <c r="BC52" s="43">
        <f t="shared" si="50"/>
        <v>0</v>
      </c>
      <c r="BD52" s="43">
        <f t="shared" si="50"/>
        <v>0</v>
      </c>
      <c r="BE52" s="43">
        <f t="shared" si="50"/>
        <v>0</v>
      </c>
      <c r="BF52" s="43">
        <f t="shared" si="50"/>
        <v>0</v>
      </c>
      <c r="BG52" s="43">
        <f t="shared" si="50"/>
        <v>0</v>
      </c>
      <c r="BH52" s="38"/>
      <c r="BI52" s="38"/>
    </row>
    <row r="53" spans="1:59" s="38" customFormat="1" ht="11.25" hidden="1">
      <c r="A53" s="49" t="s">
        <v>96</v>
      </c>
      <c r="B53" s="50" t="s">
        <v>118</v>
      </c>
      <c r="C53" s="51" t="s">
        <v>97</v>
      </c>
      <c r="D53" s="46">
        <f>+'[2]Informe_Fondane'!D53</f>
        <v>0</v>
      </c>
      <c r="E53" s="46">
        <f>+'[2]Informe_Fondane'!E53</f>
        <v>0</v>
      </c>
      <c r="F53" s="46">
        <f>+'[2]Informe_Fondane'!F53</f>
        <v>0</v>
      </c>
      <c r="G53" s="46">
        <f>+'[2]Informe_Fondane'!G53</f>
        <v>0</v>
      </c>
      <c r="H53" s="46">
        <f>+'[2]Informe_Fondane'!H53</f>
        <v>0</v>
      </c>
      <c r="I53" s="46">
        <f>+'[2]Informe_Fondane'!I53</f>
        <v>0</v>
      </c>
      <c r="J53" s="46">
        <f>+'[2]Informe_Fondane'!J53</f>
        <v>0</v>
      </c>
      <c r="K53" s="46">
        <f>+'[2]Informe_Fondane'!K53</f>
        <v>0</v>
      </c>
      <c r="L53" s="46">
        <f>+'[2]Informe_Fondane'!L53</f>
        <v>0</v>
      </c>
      <c r="M53" s="46">
        <f>+'[2]Informe_Fondane'!M53</f>
        <v>0</v>
      </c>
      <c r="N53" s="46">
        <f>+'[2]Informe_Fondane'!N53</f>
        <v>0</v>
      </c>
      <c r="O53" s="46">
        <f>+'[2]Informe_Fondane'!O53</f>
        <v>0</v>
      </c>
      <c r="P53" s="46">
        <f>+'[2]Informe_Fondane'!P53</f>
        <v>0</v>
      </c>
      <c r="Q53" s="46">
        <f>+'[2]Informe_Fondane'!Q53</f>
        <v>0</v>
      </c>
      <c r="R53" s="46">
        <f>+'[2]Informe_Fondane'!R53</f>
        <v>0</v>
      </c>
      <c r="S53" s="46">
        <f>+'[2]Informe_Fondane'!S53</f>
        <v>0</v>
      </c>
      <c r="T53" s="46">
        <f>SUM(H53:S53)</f>
        <v>0</v>
      </c>
      <c r="U53" s="46">
        <f>+'[2]Informe_Fondane'!U53</f>
        <v>0</v>
      </c>
      <c r="V53" s="46">
        <f>+'[2]Informe_Fondane'!V53</f>
        <v>0</v>
      </c>
      <c r="W53" s="46">
        <f>+'[2]Informe_Fondane'!W53</f>
        <v>0</v>
      </c>
      <c r="X53" s="46">
        <f>+'[2]Informe_Fondane'!X53</f>
        <v>0</v>
      </c>
      <c r="Y53" s="46">
        <f>+'[2]Informe_Fondane'!Y53</f>
        <v>0</v>
      </c>
      <c r="Z53" s="46">
        <f>+'[2]Informe_Fondane'!Z53</f>
        <v>0</v>
      </c>
      <c r="AA53" s="46">
        <f>+'[2]Informe_Fondane'!AA53</f>
        <v>0</v>
      </c>
      <c r="AB53" s="46">
        <f>+'[2]Informe_Fondane'!AB53</f>
        <v>0</v>
      </c>
      <c r="AC53" s="46">
        <f>+'[2]Informe_Fondane'!AC53</f>
        <v>0</v>
      </c>
      <c r="AD53" s="46">
        <f>+'[2]Informe_Fondane'!AD53</f>
        <v>0</v>
      </c>
      <c r="AE53" s="46">
        <f>+'[2]Informe_Fondane'!AE53</f>
        <v>0</v>
      </c>
      <c r="AF53" s="46">
        <f>+'[2]Informe_Fondane'!AF53</f>
        <v>0</v>
      </c>
      <c r="AG53" s="46">
        <f>SUM(U53:AF53)</f>
        <v>0</v>
      </c>
      <c r="AH53" s="46">
        <f>+'[2]Informe_Fondane'!AH53</f>
        <v>0</v>
      </c>
      <c r="AI53" s="46">
        <f>+'[2]Informe_Fondane'!AI53</f>
        <v>0</v>
      </c>
      <c r="AJ53" s="46">
        <f>+'[2]Informe_Fondane'!AJ53</f>
        <v>0</v>
      </c>
      <c r="AK53" s="46">
        <f>+'[2]Informe_Fondane'!AK53</f>
        <v>0</v>
      </c>
      <c r="AL53" s="46">
        <f>+'[2]Informe_Fondane'!AL53</f>
        <v>0</v>
      </c>
      <c r="AM53" s="46">
        <f>+'[2]Informe_Fondane'!AM53</f>
        <v>0</v>
      </c>
      <c r="AN53" s="46">
        <f>+'[2]Informe_Fondane'!AN53</f>
        <v>0</v>
      </c>
      <c r="AO53" s="46">
        <f>+'[2]Informe_Fondane'!AO53</f>
        <v>0</v>
      </c>
      <c r="AP53" s="46">
        <f>+'[2]Informe_Fondane'!AP53</f>
        <v>0</v>
      </c>
      <c r="AQ53" s="46">
        <f>+'[2]Informe_Fondane'!AQ53</f>
        <v>0</v>
      </c>
      <c r="AR53" s="46">
        <f>+'[2]Informe_Fondane'!AR53</f>
        <v>0</v>
      </c>
      <c r="AS53" s="46">
        <f>+'[2]Informe_Fondane'!AS53</f>
        <v>0</v>
      </c>
      <c r="AT53" s="46">
        <f>SUM(AH53:AS53)</f>
        <v>0</v>
      </c>
      <c r="AU53" s="46">
        <f>+'[2]Informe_Fondane'!AU53</f>
        <v>0</v>
      </c>
      <c r="AV53" s="46">
        <f>+'[2]Informe_Fondane'!AV53</f>
        <v>0</v>
      </c>
      <c r="AW53" s="46">
        <f>+'[2]Informe_Fondane'!AW53</f>
        <v>0</v>
      </c>
      <c r="AX53" s="46">
        <f>+'[2]Informe_Fondane'!AX53</f>
        <v>0</v>
      </c>
      <c r="AY53" s="46">
        <f>+'[2]Informe_Fondane'!AY53</f>
        <v>0</v>
      </c>
      <c r="AZ53" s="46">
        <f>+'[2]Informe_Fondane'!AZ53</f>
        <v>0</v>
      </c>
      <c r="BA53" s="46">
        <f>+'[2]Informe_Fondane'!BA53</f>
        <v>0</v>
      </c>
      <c r="BB53" s="46">
        <f>+'[2]Informe_Fondane'!BB53</f>
        <v>0</v>
      </c>
      <c r="BC53" s="46">
        <f>+'[2]Informe_Fondane'!BC53</f>
        <v>0</v>
      </c>
      <c r="BD53" s="46">
        <f>+'[2]Informe_Fondane'!BD53</f>
        <v>0</v>
      </c>
      <c r="BE53" s="46">
        <f>+'[2]Informe_Fondane'!BE53</f>
        <v>0</v>
      </c>
      <c r="BF53" s="46">
        <f>+'[2]Informe_Fondane'!BF53</f>
        <v>0</v>
      </c>
      <c r="BG53" s="72">
        <f>SUM(AU53:BF53)</f>
        <v>0</v>
      </c>
    </row>
    <row r="54" spans="1:61" s="45" customFormat="1" ht="11.25">
      <c r="A54" s="43" t="s">
        <v>169</v>
      </c>
      <c r="B54" s="44">
        <v>20</v>
      </c>
      <c r="C54" s="43" t="s">
        <v>171</v>
      </c>
      <c r="D54" s="43">
        <f aca="true" t="shared" si="51" ref="D54:BG54">SUM(D55)</f>
        <v>20713.447</v>
      </c>
      <c r="E54" s="43">
        <f t="shared" si="51"/>
        <v>0</v>
      </c>
      <c r="F54" s="43">
        <f t="shared" si="51"/>
        <v>0</v>
      </c>
      <c r="G54" s="43">
        <f t="shared" si="51"/>
        <v>20713.447</v>
      </c>
      <c r="H54" s="43">
        <f t="shared" si="51"/>
        <v>82.85378999999999</v>
      </c>
      <c r="I54" s="43">
        <f t="shared" si="51"/>
        <v>0</v>
      </c>
      <c r="J54" s="43">
        <f t="shared" si="51"/>
        <v>0</v>
      </c>
      <c r="K54" s="43">
        <f t="shared" si="51"/>
        <v>14999.6699</v>
      </c>
      <c r="L54" s="43">
        <f t="shared" si="51"/>
        <v>0</v>
      </c>
      <c r="M54" s="43">
        <f t="shared" si="51"/>
        <v>0</v>
      </c>
      <c r="N54" s="43">
        <f t="shared" si="51"/>
        <v>0</v>
      </c>
      <c r="O54" s="43">
        <f t="shared" si="51"/>
        <v>0</v>
      </c>
      <c r="P54" s="43">
        <f t="shared" si="51"/>
        <v>0</v>
      </c>
      <c r="Q54" s="43">
        <f t="shared" si="51"/>
        <v>0</v>
      </c>
      <c r="R54" s="43">
        <f t="shared" si="51"/>
        <v>0</v>
      </c>
      <c r="S54" s="43">
        <f t="shared" si="51"/>
        <v>0</v>
      </c>
      <c r="T54" s="43">
        <f t="shared" si="51"/>
        <v>15082.52369</v>
      </c>
      <c r="U54" s="43">
        <f t="shared" si="51"/>
        <v>82.85378999999999</v>
      </c>
      <c r="V54" s="43">
        <f t="shared" si="51"/>
        <v>0</v>
      </c>
      <c r="W54" s="43">
        <f t="shared" si="51"/>
        <v>0</v>
      </c>
      <c r="X54" s="43">
        <f t="shared" si="51"/>
        <v>11157.199630000001</v>
      </c>
      <c r="Y54" s="43">
        <f t="shared" si="51"/>
        <v>137.738</v>
      </c>
      <c r="Z54" s="43">
        <f t="shared" si="51"/>
        <v>1709.9166599999999</v>
      </c>
      <c r="AA54" s="43">
        <f t="shared" si="51"/>
        <v>36.511</v>
      </c>
      <c r="AB54" s="43">
        <f t="shared" si="51"/>
        <v>389.37055</v>
      </c>
      <c r="AC54" s="43">
        <f t="shared" si="51"/>
        <v>17.342</v>
      </c>
      <c r="AD54" s="43">
        <f t="shared" si="51"/>
        <v>365.929</v>
      </c>
      <c r="AE54" s="43">
        <f t="shared" si="51"/>
        <v>0</v>
      </c>
      <c r="AF54" s="43">
        <f t="shared" si="51"/>
        <v>0</v>
      </c>
      <c r="AG54" s="43">
        <f t="shared" si="51"/>
        <v>13896.860630000001</v>
      </c>
      <c r="AH54" s="43">
        <f t="shared" si="51"/>
        <v>0</v>
      </c>
      <c r="AI54" s="43">
        <f t="shared" si="51"/>
        <v>0</v>
      </c>
      <c r="AJ54" s="43">
        <f t="shared" si="51"/>
        <v>0</v>
      </c>
      <c r="AK54" s="43">
        <f t="shared" si="51"/>
        <v>11157.52973</v>
      </c>
      <c r="AL54" s="43">
        <f t="shared" si="51"/>
        <v>137.738</v>
      </c>
      <c r="AM54" s="43">
        <f t="shared" si="51"/>
        <v>1755.09773</v>
      </c>
      <c r="AN54" s="43">
        <f t="shared" si="51"/>
        <v>44.03793</v>
      </c>
      <c r="AO54" s="43">
        <f t="shared" si="51"/>
        <v>389.37055</v>
      </c>
      <c r="AP54" s="43">
        <f t="shared" si="51"/>
        <v>17.342</v>
      </c>
      <c r="AQ54" s="43">
        <f t="shared" si="51"/>
        <v>365.929</v>
      </c>
      <c r="AR54" s="43">
        <f t="shared" si="51"/>
        <v>0</v>
      </c>
      <c r="AS54" s="43">
        <f t="shared" si="51"/>
        <v>0</v>
      </c>
      <c r="AT54" s="43">
        <f t="shared" si="51"/>
        <v>13867.04494</v>
      </c>
      <c r="AU54" s="43">
        <f t="shared" si="51"/>
        <v>0</v>
      </c>
      <c r="AV54" s="43">
        <f t="shared" si="51"/>
        <v>0</v>
      </c>
      <c r="AW54" s="43">
        <f t="shared" si="51"/>
        <v>0</v>
      </c>
      <c r="AX54" s="43">
        <f t="shared" si="51"/>
        <v>11157.52973</v>
      </c>
      <c r="AY54" s="43">
        <f t="shared" si="51"/>
        <v>137.738</v>
      </c>
      <c r="AZ54" s="43">
        <f t="shared" si="51"/>
        <v>1755.09773</v>
      </c>
      <c r="BA54" s="43">
        <f t="shared" si="51"/>
        <v>44.03793</v>
      </c>
      <c r="BB54" s="43">
        <f t="shared" si="51"/>
        <v>389.37055</v>
      </c>
      <c r="BC54" s="43">
        <f t="shared" si="51"/>
        <v>17.342</v>
      </c>
      <c r="BD54" s="43">
        <f t="shared" si="51"/>
        <v>365.929</v>
      </c>
      <c r="BE54" s="43">
        <f t="shared" si="51"/>
        <v>0</v>
      </c>
      <c r="BF54" s="43">
        <f t="shared" si="51"/>
        <v>0</v>
      </c>
      <c r="BG54" s="43">
        <f t="shared" si="51"/>
        <v>13867.04494</v>
      </c>
      <c r="BH54" s="38"/>
      <c r="BI54" s="38"/>
    </row>
    <row r="55" spans="1:59" s="38" customFormat="1" ht="11.25">
      <c r="A55" s="49" t="s">
        <v>170</v>
      </c>
      <c r="B55" s="50" t="s">
        <v>118</v>
      </c>
      <c r="C55" s="51" t="s">
        <v>172</v>
      </c>
      <c r="D55" s="46">
        <f>+'[2]Informe_Fondane'!D55</f>
        <v>20713.447</v>
      </c>
      <c r="E55" s="46">
        <f>+'[2]Informe_Fondane'!E55</f>
        <v>0</v>
      </c>
      <c r="F55" s="46">
        <f>+'[2]Informe_Fondane'!F55</f>
        <v>0</v>
      </c>
      <c r="G55" s="46">
        <f>+'[2]Informe_Fondane'!G55</f>
        <v>20713.447</v>
      </c>
      <c r="H55" s="46">
        <f>+'[2]Informe_Fondane'!H55</f>
        <v>82.85378999999999</v>
      </c>
      <c r="I55" s="46">
        <f>+'[2]Informe_Fondane'!I55</f>
        <v>0</v>
      </c>
      <c r="J55" s="46">
        <f>+'[2]Informe_Fondane'!J55</f>
        <v>0</v>
      </c>
      <c r="K55" s="46">
        <f>+'[2]Informe_Fondane'!K55</f>
        <v>14999.6699</v>
      </c>
      <c r="L55" s="46">
        <f>+'[2]Informe_Fondane'!L55</f>
        <v>0</v>
      </c>
      <c r="M55" s="46">
        <f>+'[2]Informe_Fondane'!M55</f>
        <v>0</v>
      </c>
      <c r="N55" s="46">
        <f>+'[2]Informe_Fondane'!N55</f>
        <v>0</v>
      </c>
      <c r="O55" s="46">
        <f>+'[2]Informe_Fondane'!O55</f>
        <v>0</v>
      </c>
      <c r="P55" s="46">
        <f>+'[2]Informe_Fondane'!P55</f>
        <v>0</v>
      </c>
      <c r="Q55" s="46">
        <f>+'[2]Informe_Fondane'!Q55</f>
        <v>0</v>
      </c>
      <c r="R55" s="46">
        <f>+'[2]Informe_Fondane'!R55</f>
        <v>0</v>
      </c>
      <c r="S55" s="46">
        <f>+'[2]Informe_Fondane'!S55</f>
        <v>0</v>
      </c>
      <c r="T55" s="46">
        <f>SUM(H55:S55)</f>
        <v>15082.52369</v>
      </c>
      <c r="U55" s="46">
        <f>+'[2]Informe_Fondane'!U55</f>
        <v>82.85378999999999</v>
      </c>
      <c r="V55" s="46">
        <f>+'[2]Informe_Fondane'!V55</f>
        <v>0</v>
      </c>
      <c r="W55" s="46">
        <f>+'[2]Informe_Fondane'!W55</f>
        <v>0</v>
      </c>
      <c r="X55" s="46">
        <f>+'[2]Informe_Fondane'!X55</f>
        <v>11157.199630000001</v>
      </c>
      <c r="Y55" s="46">
        <f>+'[2]Informe_Fondane'!Y55</f>
        <v>137.738</v>
      </c>
      <c r="Z55" s="46">
        <f>+'[2]Informe_Fondane'!Z55</f>
        <v>1709.9166599999999</v>
      </c>
      <c r="AA55" s="46">
        <f>+'[2]Informe_Fondane'!AA55</f>
        <v>36.511</v>
      </c>
      <c r="AB55" s="46">
        <f>+'[2]Informe_Fondane'!AB55</f>
        <v>389.37055</v>
      </c>
      <c r="AC55" s="46">
        <f>+'[2]Informe_Fondane'!AC55</f>
        <v>17.342</v>
      </c>
      <c r="AD55" s="46">
        <f>+'[2]Informe_Fondane'!AD55</f>
        <v>365.929</v>
      </c>
      <c r="AE55" s="46">
        <f>+'[2]Informe_Fondane'!AE55</f>
        <v>0</v>
      </c>
      <c r="AF55" s="46">
        <f>+'[2]Informe_Fondane'!AF55</f>
        <v>0</v>
      </c>
      <c r="AG55" s="46">
        <f>SUM(U55:AF55)</f>
        <v>13896.860630000001</v>
      </c>
      <c r="AH55" s="46">
        <f>+'[2]Informe_Fondane'!AH55</f>
        <v>0</v>
      </c>
      <c r="AI55" s="46">
        <f>+'[2]Informe_Fondane'!AI55</f>
        <v>0</v>
      </c>
      <c r="AJ55" s="46">
        <f>+'[2]Informe_Fondane'!AJ55</f>
        <v>0</v>
      </c>
      <c r="AK55" s="46">
        <f>+'[2]Informe_Fondane'!AK55</f>
        <v>11157.52973</v>
      </c>
      <c r="AL55" s="46">
        <f>+'[2]Informe_Fondane'!AL55</f>
        <v>137.738</v>
      </c>
      <c r="AM55" s="46">
        <f>+'[2]Informe_Fondane'!AM55</f>
        <v>1755.09773</v>
      </c>
      <c r="AN55" s="46">
        <f>+'[2]Informe_Fondane'!AN55</f>
        <v>44.03793</v>
      </c>
      <c r="AO55" s="46">
        <f>+'[2]Informe_Fondane'!AO55</f>
        <v>389.37055</v>
      </c>
      <c r="AP55" s="46">
        <f>+'[2]Informe_Fondane'!AP55</f>
        <v>17.342</v>
      </c>
      <c r="AQ55" s="46">
        <f>+'[2]Informe_Fondane'!AQ55</f>
        <v>365.929</v>
      </c>
      <c r="AR55" s="46">
        <f>+'[2]Informe_Fondane'!AR55</f>
        <v>0</v>
      </c>
      <c r="AS55" s="46">
        <f>+'[2]Informe_Fondane'!AS55</f>
        <v>0</v>
      </c>
      <c r="AT55" s="46">
        <f>SUM(AH55:AS55)</f>
        <v>13867.04494</v>
      </c>
      <c r="AU55" s="46">
        <f>+'[2]Informe_Fondane'!AU55</f>
        <v>0</v>
      </c>
      <c r="AV55" s="46">
        <f>+'[2]Informe_Fondane'!AV55</f>
        <v>0</v>
      </c>
      <c r="AW55" s="46">
        <f>+'[2]Informe_Fondane'!AW55</f>
        <v>0</v>
      </c>
      <c r="AX55" s="46">
        <f>+'[2]Informe_Fondane'!AX55</f>
        <v>11157.52973</v>
      </c>
      <c r="AY55" s="46">
        <f>+'[2]Informe_Fondane'!AY55</f>
        <v>137.738</v>
      </c>
      <c r="AZ55" s="46">
        <f>+'[2]Informe_Fondane'!AZ55</f>
        <v>1755.09773</v>
      </c>
      <c r="BA55" s="46">
        <f>+'[2]Informe_Fondane'!BA55</f>
        <v>44.03793</v>
      </c>
      <c r="BB55" s="46">
        <f>+'[2]Informe_Fondane'!BB55</f>
        <v>389.37055</v>
      </c>
      <c r="BC55" s="46">
        <f>+'[2]Informe_Fondane'!BC55</f>
        <v>17.342</v>
      </c>
      <c r="BD55" s="46">
        <f>+'[2]Informe_Fondane'!BD55</f>
        <v>365.929</v>
      </c>
      <c r="BE55" s="46">
        <f>+'[2]Informe_Fondane'!BE55</f>
        <v>0</v>
      </c>
      <c r="BF55" s="46">
        <f>+'[2]Informe_Fondane'!BF55</f>
        <v>0</v>
      </c>
      <c r="BG55" s="72">
        <f>SUM(AU55:BF55)</f>
        <v>13867.04494</v>
      </c>
    </row>
    <row r="56" spans="1:61" s="45" customFormat="1" ht="11.25">
      <c r="A56" s="43" t="s">
        <v>158</v>
      </c>
      <c r="B56" s="44">
        <v>20</v>
      </c>
      <c r="C56" s="43" t="s">
        <v>98</v>
      </c>
      <c r="D56" s="43">
        <f>SUM(D57)</f>
        <v>3100</v>
      </c>
      <c r="E56" s="43">
        <f aca="true" t="shared" si="52" ref="E56:S56">SUM(E57)</f>
        <v>0</v>
      </c>
      <c r="F56" s="43">
        <f t="shared" si="52"/>
        <v>0</v>
      </c>
      <c r="G56" s="43">
        <f t="shared" si="52"/>
        <v>3100</v>
      </c>
      <c r="H56" s="43">
        <f t="shared" si="52"/>
        <v>12.4</v>
      </c>
      <c r="I56" s="43">
        <f t="shared" si="52"/>
        <v>0</v>
      </c>
      <c r="J56" s="43">
        <f t="shared" si="52"/>
        <v>0</v>
      </c>
      <c r="K56" s="43">
        <f t="shared" si="52"/>
        <v>-0.0494</v>
      </c>
      <c r="L56" s="43">
        <f t="shared" si="52"/>
        <v>0</v>
      </c>
      <c r="M56" s="43">
        <f t="shared" si="52"/>
        <v>0</v>
      </c>
      <c r="N56" s="43">
        <f t="shared" si="52"/>
        <v>0</v>
      </c>
      <c r="O56" s="43">
        <f t="shared" si="52"/>
        <v>0</v>
      </c>
      <c r="P56" s="43">
        <f t="shared" si="52"/>
        <v>0</v>
      </c>
      <c r="Q56" s="43">
        <f t="shared" si="52"/>
        <v>0</v>
      </c>
      <c r="R56" s="43">
        <f t="shared" si="52"/>
        <v>0</v>
      </c>
      <c r="S56" s="43">
        <f t="shared" si="52"/>
        <v>0</v>
      </c>
      <c r="T56" s="43">
        <f aca="true" t="shared" si="53" ref="T56:BG56">SUM(T57)</f>
        <v>12.3506</v>
      </c>
      <c r="U56" s="43">
        <f t="shared" si="53"/>
        <v>12.4</v>
      </c>
      <c r="V56" s="43">
        <f t="shared" si="53"/>
        <v>0</v>
      </c>
      <c r="W56" s="43">
        <f t="shared" si="53"/>
        <v>0</v>
      </c>
      <c r="X56" s="43">
        <f t="shared" si="53"/>
        <v>-0.0494</v>
      </c>
      <c r="Y56" s="43">
        <f t="shared" si="53"/>
        <v>0</v>
      </c>
      <c r="Z56" s="43">
        <f t="shared" si="53"/>
        <v>0</v>
      </c>
      <c r="AA56" s="43">
        <f t="shared" si="53"/>
        <v>0</v>
      </c>
      <c r="AB56" s="43">
        <f t="shared" si="53"/>
        <v>0</v>
      </c>
      <c r="AC56" s="43">
        <f t="shared" si="53"/>
        <v>0</v>
      </c>
      <c r="AD56" s="43">
        <f t="shared" si="53"/>
        <v>0</v>
      </c>
      <c r="AE56" s="43">
        <f t="shared" si="53"/>
        <v>0</v>
      </c>
      <c r="AF56" s="43">
        <f t="shared" si="53"/>
        <v>0</v>
      </c>
      <c r="AG56" s="43">
        <f t="shared" si="53"/>
        <v>12.3506</v>
      </c>
      <c r="AH56" s="43">
        <f t="shared" si="53"/>
        <v>0</v>
      </c>
      <c r="AI56" s="43">
        <f t="shared" si="53"/>
        <v>0</v>
      </c>
      <c r="AJ56" s="43">
        <f t="shared" si="53"/>
        <v>0</v>
      </c>
      <c r="AK56" s="43">
        <f t="shared" si="53"/>
        <v>0</v>
      </c>
      <c r="AL56" s="43">
        <f t="shared" si="53"/>
        <v>0</v>
      </c>
      <c r="AM56" s="43">
        <f t="shared" si="53"/>
        <v>0</v>
      </c>
      <c r="AN56" s="43">
        <f t="shared" si="53"/>
        <v>0</v>
      </c>
      <c r="AO56" s="43">
        <f t="shared" si="53"/>
        <v>0</v>
      </c>
      <c r="AP56" s="43">
        <f t="shared" si="53"/>
        <v>0</v>
      </c>
      <c r="AQ56" s="43">
        <f t="shared" si="53"/>
        <v>0</v>
      </c>
      <c r="AR56" s="43">
        <f t="shared" si="53"/>
        <v>0</v>
      </c>
      <c r="AS56" s="43">
        <f t="shared" si="53"/>
        <v>0</v>
      </c>
      <c r="AT56" s="43">
        <f t="shared" si="53"/>
        <v>0</v>
      </c>
      <c r="AU56" s="43">
        <f t="shared" si="53"/>
        <v>0</v>
      </c>
      <c r="AV56" s="43">
        <f t="shared" si="53"/>
        <v>0</v>
      </c>
      <c r="AW56" s="43">
        <f t="shared" si="53"/>
        <v>0</v>
      </c>
      <c r="AX56" s="43">
        <f t="shared" si="53"/>
        <v>0</v>
      </c>
      <c r="AY56" s="43">
        <f t="shared" si="53"/>
        <v>0</v>
      </c>
      <c r="AZ56" s="43">
        <f t="shared" si="53"/>
        <v>0</v>
      </c>
      <c r="BA56" s="43">
        <f t="shared" si="53"/>
        <v>0</v>
      </c>
      <c r="BB56" s="43">
        <f t="shared" si="53"/>
        <v>0</v>
      </c>
      <c r="BC56" s="43">
        <f t="shared" si="53"/>
        <v>0</v>
      </c>
      <c r="BD56" s="43">
        <f t="shared" si="53"/>
        <v>0</v>
      </c>
      <c r="BE56" s="43">
        <f t="shared" si="53"/>
        <v>0</v>
      </c>
      <c r="BF56" s="43">
        <f t="shared" si="53"/>
        <v>0</v>
      </c>
      <c r="BG56" s="43">
        <f t="shared" si="53"/>
        <v>0</v>
      </c>
      <c r="BH56" s="38"/>
      <c r="BI56" s="38"/>
    </row>
    <row r="57" spans="1:59" s="38" customFormat="1" ht="11.25">
      <c r="A57" s="49" t="s">
        <v>99</v>
      </c>
      <c r="B57" s="50" t="s">
        <v>118</v>
      </c>
      <c r="C57" s="51" t="s">
        <v>98</v>
      </c>
      <c r="D57" s="46">
        <f>+'[2]Informe_Fondane'!D57</f>
        <v>3100</v>
      </c>
      <c r="E57" s="46">
        <f>+'[2]Informe_Fondane'!E57</f>
        <v>0</v>
      </c>
      <c r="F57" s="46">
        <f>+'[2]Informe_Fondane'!F57</f>
        <v>0</v>
      </c>
      <c r="G57" s="46">
        <f>+'[2]Informe_Fondane'!G57</f>
        <v>3100</v>
      </c>
      <c r="H57" s="46">
        <f>+'[2]Informe_Fondane'!H57</f>
        <v>12.4</v>
      </c>
      <c r="I57" s="46">
        <f>+'[2]Informe_Fondane'!I57</f>
        <v>0</v>
      </c>
      <c r="J57" s="46">
        <f>+'[2]Informe_Fondane'!J57</f>
        <v>0</v>
      </c>
      <c r="K57" s="46">
        <f>+'[2]Informe_Fondane'!K57</f>
        <v>-0.0494</v>
      </c>
      <c r="L57" s="46">
        <f>+'[2]Informe_Fondane'!L57</f>
        <v>0</v>
      </c>
      <c r="M57" s="46">
        <f>+'[2]Informe_Fondane'!M57</f>
        <v>0</v>
      </c>
      <c r="N57" s="46">
        <f>+'[2]Informe_Fondane'!N57</f>
        <v>0</v>
      </c>
      <c r="O57" s="46">
        <f>+'[2]Informe_Fondane'!O57</f>
        <v>0</v>
      </c>
      <c r="P57" s="46">
        <f>+'[2]Informe_Fondane'!P57</f>
        <v>0</v>
      </c>
      <c r="Q57" s="46">
        <f>+'[2]Informe_Fondane'!Q57</f>
        <v>0</v>
      </c>
      <c r="R57" s="46">
        <f>+'[2]Informe_Fondane'!R57</f>
        <v>0</v>
      </c>
      <c r="S57" s="46">
        <f>+'[2]Informe_Fondane'!S57</f>
        <v>0</v>
      </c>
      <c r="T57" s="46">
        <f>SUM(H57:S57)</f>
        <v>12.3506</v>
      </c>
      <c r="U57" s="46">
        <f>+'[2]Informe_Fondane'!U57</f>
        <v>12.4</v>
      </c>
      <c r="V57" s="46">
        <f>+'[2]Informe_Fondane'!V57</f>
        <v>0</v>
      </c>
      <c r="W57" s="46">
        <f>+'[2]Informe_Fondane'!W57</f>
        <v>0</v>
      </c>
      <c r="X57" s="46">
        <f>+'[2]Informe_Fondane'!X57</f>
        <v>-0.0494</v>
      </c>
      <c r="Y57" s="46">
        <f>+'[2]Informe_Fondane'!Y57</f>
        <v>0</v>
      </c>
      <c r="Z57" s="46">
        <f>+'[2]Informe_Fondane'!Z57</f>
        <v>0</v>
      </c>
      <c r="AA57" s="46">
        <f>+'[2]Informe_Fondane'!AA57</f>
        <v>0</v>
      </c>
      <c r="AB57" s="46">
        <f>+'[2]Informe_Fondane'!AB57</f>
        <v>0</v>
      </c>
      <c r="AC57" s="46">
        <f>+'[2]Informe_Fondane'!AC57</f>
        <v>0</v>
      </c>
      <c r="AD57" s="46">
        <f>+'[2]Informe_Fondane'!AD57</f>
        <v>0</v>
      </c>
      <c r="AE57" s="46">
        <f>+'[2]Informe_Fondane'!AE57</f>
        <v>0</v>
      </c>
      <c r="AF57" s="46">
        <f>+'[2]Informe_Fondane'!AF57</f>
        <v>0</v>
      </c>
      <c r="AG57" s="46">
        <f>SUM(U57:AF57)</f>
        <v>12.3506</v>
      </c>
      <c r="AH57" s="46">
        <f>+'[2]Informe_Fondane'!AH57</f>
        <v>0</v>
      </c>
      <c r="AI57" s="46">
        <f>+'[2]Informe_Fondane'!AI57</f>
        <v>0</v>
      </c>
      <c r="AJ57" s="46">
        <f>+'[2]Informe_Fondane'!AJ57</f>
        <v>0</v>
      </c>
      <c r="AK57" s="46">
        <f>+'[2]Informe_Fondane'!AK57</f>
        <v>0</v>
      </c>
      <c r="AL57" s="46">
        <f>+'[2]Informe_Fondane'!AL57</f>
        <v>0</v>
      </c>
      <c r="AM57" s="46">
        <f>+'[2]Informe_Fondane'!AM57</f>
        <v>0</v>
      </c>
      <c r="AN57" s="46">
        <f>+'[2]Informe_Fondane'!AN57</f>
        <v>0</v>
      </c>
      <c r="AO57" s="46">
        <f>+'[2]Informe_Fondane'!AO57</f>
        <v>0</v>
      </c>
      <c r="AP57" s="46">
        <f>+'[2]Informe_Fondane'!AP57</f>
        <v>0</v>
      </c>
      <c r="AQ57" s="46">
        <f>+'[2]Informe_Fondane'!AQ57</f>
        <v>0</v>
      </c>
      <c r="AR57" s="46">
        <f>+'[2]Informe_Fondane'!AR57</f>
        <v>0</v>
      </c>
      <c r="AS57" s="46">
        <f>+'[2]Informe_Fondane'!AS57</f>
        <v>0</v>
      </c>
      <c r="AT57" s="46">
        <f>SUM(AH57:AS57)</f>
        <v>0</v>
      </c>
      <c r="AU57" s="46">
        <f>+'[2]Informe_Fondane'!AU57</f>
        <v>0</v>
      </c>
      <c r="AV57" s="46">
        <f>+'[2]Informe_Fondane'!AV57</f>
        <v>0</v>
      </c>
      <c r="AW57" s="46">
        <f>+'[2]Informe_Fondane'!AW57</f>
        <v>0</v>
      </c>
      <c r="AX57" s="46">
        <f>+'[2]Informe_Fondane'!AX57</f>
        <v>0</v>
      </c>
      <c r="AY57" s="46">
        <f>+'[2]Informe_Fondane'!AY57</f>
        <v>0</v>
      </c>
      <c r="AZ57" s="46">
        <f>+'[2]Informe_Fondane'!AZ57</f>
        <v>0</v>
      </c>
      <c r="BA57" s="46">
        <f>+'[2]Informe_Fondane'!BA57</f>
        <v>0</v>
      </c>
      <c r="BB57" s="46">
        <f>+'[2]Informe_Fondane'!BB57</f>
        <v>0</v>
      </c>
      <c r="BC57" s="46">
        <f>+'[2]Informe_Fondane'!BC57</f>
        <v>0</v>
      </c>
      <c r="BD57" s="46">
        <f>+'[2]Informe_Fondane'!BD57</f>
        <v>0</v>
      </c>
      <c r="BE57" s="46">
        <f>+'[2]Informe_Fondane'!BE57</f>
        <v>0</v>
      </c>
      <c r="BF57" s="46">
        <f>+'[2]Informe_Fondane'!BF57</f>
        <v>0</v>
      </c>
      <c r="BG57" s="46">
        <f>SUM(AU57:BF57)</f>
        <v>0</v>
      </c>
    </row>
    <row r="58" spans="1:61" s="35" customFormat="1" ht="12.75">
      <c r="A58" s="55" t="s">
        <v>100</v>
      </c>
      <c r="B58" s="36">
        <v>20</v>
      </c>
      <c r="C58" s="56" t="s">
        <v>160</v>
      </c>
      <c r="D58" s="56">
        <f>+D59+D60</f>
        <v>90990</v>
      </c>
      <c r="E58" s="56">
        <f aca="true" t="shared" si="54" ref="E58:S58">+E59+E60</f>
        <v>0</v>
      </c>
      <c r="F58" s="56">
        <f t="shared" si="54"/>
        <v>0</v>
      </c>
      <c r="G58" s="56">
        <f t="shared" si="54"/>
        <v>90990</v>
      </c>
      <c r="H58" s="56">
        <f t="shared" si="54"/>
        <v>0</v>
      </c>
      <c r="I58" s="56">
        <f t="shared" si="54"/>
        <v>0</v>
      </c>
      <c r="J58" s="56">
        <f t="shared" si="54"/>
        <v>0</v>
      </c>
      <c r="K58" s="56">
        <f t="shared" si="54"/>
        <v>0</v>
      </c>
      <c r="L58" s="56">
        <f t="shared" si="54"/>
        <v>0</v>
      </c>
      <c r="M58" s="56">
        <f t="shared" si="54"/>
        <v>0</v>
      </c>
      <c r="N58" s="56">
        <f t="shared" si="54"/>
        <v>0</v>
      </c>
      <c r="O58" s="56">
        <f t="shared" si="54"/>
        <v>12991.024</v>
      </c>
      <c r="P58" s="56">
        <f t="shared" si="54"/>
        <v>22596.737</v>
      </c>
      <c r="Q58" s="56">
        <f t="shared" si="54"/>
        <v>0</v>
      </c>
      <c r="R58" s="56">
        <f t="shared" si="54"/>
        <v>0</v>
      </c>
      <c r="S58" s="56">
        <f t="shared" si="54"/>
        <v>0</v>
      </c>
      <c r="T58" s="56">
        <f>+T59+T60</f>
        <v>35587.761</v>
      </c>
      <c r="U58" s="56">
        <f aca="true" t="shared" si="55" ref="U58:AF58">+U59+U60</f>
        <v>0</v>
      </c>
      <c r="V58" s="56">
        <f t="shared" si="55"/>
        <v>0</v>
      </c>
      <c r="W58" s="56">
        <f t="shared" si="55"/>
        <v>0</v>
      </c>
      <c r="X58" s="56">
        <f t="shared" si="55"/>
        <v>0</v>
      </c>
      <c r="Y58" s="56">
        <f t="shared" si="55"/>
        <v>0</v>
      </c>
      <c r="Z58" s="56">
        <f t="shared" si="55"/>
        <v>0</v>
      </c>
      <c r="AA58" s="56">
        <f t="shared" si="55"/>
        <v>0</v>
      </c>
      <c r="AB58" s="56">
        <f t="shared" si="55"/>
        <v>12991.024</v>
      </c>
      <c r="AC58" s="56">
        <f t="shared" si="55"/>
        <v>22596.737</v>
      </c>
      <c r="AD58" s="56">
        <f t="shared" si="55"/>
        <v>0</v>
      </c>
      <c r="AE58" s="56">
        <f t="shared" si="55"/>
        <v>0</v>
      </c>
      <c r="AF58" s="56">
        <f t="shared" si="55"/>
        <v>0</v>
      </c>
      <c r="AG58" s="56">
        <f>+AG59+AG60</f>
        <v>35587.761</v>
      </c>
      <c r="AH58" s="56">
        <f aca="true" t="shared" si="56" ref="AH58:AS58">+AH59+AH60</f>
        <v>0</v>
      </c>
      <c r="AI58" s="56">
        <f t="shared" si="56"/>
        <v>0</v>
      </c>
      <c r="AJ58" s="56">
        <f t="shared" si="56"/>
        <v>0</v>
      </c>
      <c r="AK58" s="56">
        <f t="shared" si="56"/>
        <v>0</v>
      </c>
      <c r="AL58" s="56">
        <f t="shared" si="56"/>
        <v>0</v>
      </c>
      <c r="AM58" s="56">
        <f t="shared" si="56"/>
        <v>0</v>
      </c>
      <c r="AN58" s="56">
        <f t="shared" si="56"/>
        <v>0</v>
      </c>
      <c r="AO58" s="56">
        <f t="shared" si="56"/>
        <v>12991.024</v>
      </c>
      <c r="AP58" s="56">
        <f t="shared" si="56"/>
        <v>22506.71</v>
      </c>
      <c r="AQ58" s="56">
        <f t="shared" si="56"/>
        <v>90.027</v>
      </c>
      <c r="AR58" s="56">
        <f t="shared" si="56"/>
        <v>0</v>
      </c>
      <c r="AS58" s="56">
        <f t="shared" si="56"/>
        <v>0</v>
      </c>
      <c r="AT58" s="56">
        <f>+AT59+AT60</f>
        <v>35587.761</v>
      </c>
      <c r="AU58" s="56">
        <f aca="true" t="shared" si="57" ref="AU58:BF58">+AU59+AU60</f>
        <v>0</v>
      </c>
      <c r="AV58" s="56">
        <f t="shared" si="57"/>
        <v>0</v>
      </c>
      <c r="AW58" s="56">
        <f t="shared" si="57"/>
        <v>0</v>
      </c>
      <c r="AX58" s="56">
        <f t="shared" si="57"/>
        <v>0</v>
      </c>
      <c r="AY58" s="56">
        <f t="shared" si="57"/>
        <v>0</v>
      </c>
      <c r="AZ58" s="56">
        <f t="shared" si="57"/>
        <v>0</v>
      </c>
      <c r="BA58" s="56">
        <f t="shared" si="57"/>
        <v>0</v>
      </c>
      <c r="BB58" s="56">
        <f t="shared" si="57"/>
        <v>12991.024</v>
      </c>
      <c r="BC58" s="56">
        <f t="shared" si="57"/>
        <v>22506.71</v>
      </c>
      <c r="BD58" s="56">
        <f t="shared" si="57"/>
        <v>90.027</v>
      </c>
      <c r="BE58" s="56">
        <f t="shared" si="57"/>
        <v>0</v>
      </c>
      <c r="BF58" s="56">
        <f t="shared" si="57"/>
        <v>0</v>
      </c>
      <c r="BG58" s="56">
        <f>+BG59+BG60</f>
        <v>35587.761</v>
      </c>
      <c r="BH58" s="38"/>
      <c r="BI58" s="38"/>
    </row>
    <row r="59" spans="1:61" ht="12.75">
      <c r="A59" s="46" t="s">
        <v>101</v>
      </c>
      <c r="B59" s="47" t="s">
        <v>118</v>
      </c>
      <c r="C59" s="48" t="s">
        <v>102</v>
      </c>
      <c r="D59" s="46">
        <f>+'[2]Informe_Fondane'!D59</f>
        <v>23690</v>
      </c>
      <c r="E59" s="46">
        <f>+'[2]Informe_Fondane'!E59</f>
        <v>0</v>
      </c>
      <c r="F59" s="46">
        <f>+'[2]Informe_Fondane'!F59</f>
        <v>0</v>
      </c>
      <c r="G59" s="46">
        <f>+'[2]Informe_Fondane'!G59</f>
        <v>23690</v>
      </c>
      <c r="H59" s="46">
        <f>+'[2]Informe_Fondane'!H59</f>
        <v>0</v>
      </c>
      <c r="I59" s="46">
        <f>+'[2]Informe_Fondane'!I59</f>
        <v>0</v>
      </c>
      <c r="J59" s="46">
        <f>+'[2]Informe_Fondane'!J59</f>
        <v>0</v>
      </c>
      <c r="K59" s="46">
        <f>+'[2]Informe_Fondane'!K59</f>
        <v>0</v>
      </c>
      <c r="L59" s="46">
        <f>+'[2]Informe_Fondane'!L59</f>
        <v>0</v>
      </c>
      <c r="M59" s="46">
        <f>+'[2]Informe_Fondane'!M59</f>
        <v>0</v>
      </c>
      <c r="N59" s="46">
        <f>+'[2]Informe_Fondane'!N59</f>
        <v>0</v>
      </c>
      <c r="O59" s="46">
        <f>+'[2]Informe_Fondane'!O59</f>
        <v>12991.024</v>
      </c>
      <c r="P59" s="46">
        <f>+'[2]Informe_Fondane'!P59</f>
        <v>0</v>
      </c>
      <c r="Q59" s="46">
        <f>+'[2]Informe_Fondane'!Q59</f>
        <v>0</v>
      </c>
      <c r="R59" s="46">
        <f>+'[2]Informe_Fondane'!R59</f>
        <v>0</v>
      </c>
      <c r="S59" s="46">
        <f>+'[2]Informe_Fondane'!S59</f>
        <v>0</v>
      </c>
      <c r="T59" s="46">
        <f>SUM(H59:S59)</f>
        <v>12991.024</v>
      </c>
      <c r="U59" s="46">
        <f>+'[2]Informe_Fondane'!U59</f>
        <v>0</v>
      </c>
      <c r="V59" s="46">
        <f>+'[2]Informe_Fondane'!V59</f>
        <v>0</v>
      </c>
      <c r="W59" s="46">
        <f>+'[2]Informe_Fondane'!W59</f>
        <v>0</v>
      </c>
      <c r="X59" s="46">
        <f>+'[2]Informe_Fondane'!X59</f>
        <v>0</v>
      </c>
      <c r="Y59" s="46">
        <f>+'[2]Informe_Fondane'!Y59</f>
        <v>0</v>
      </c>
      <c r="Z59" s="46">
        <f>+'[2]Informe_Fondane'!Z59</f>
        <v>0</v>
      </c>
      <c r="AA59" s="46">
        <f>+'[2]Informe_Fondane'!AA59</f>
        <v>0</v>
      </c>
      <c r="AB59" s="46">
        <f>+'[2]Informe_Fondane'!AB59</f>
        <v>12991.024</v>
      </c>
      <c r="AC59" s="46">
        <f>+'[2]Informe_Fondane'!AC59</f>
        <v>0</v>
      </c>
      <c r="AD59" s="46">
        <f>+'[2]Informe_Fondane'!AD59</f>
        <v>0</v>
      </c>
      <c r="AE59" s="46">
        <f>+'[2]Informe_Fondane'!AE59</f>
        <v>0</v>
      </c>
      <c r="AF59" s="46">
        <f>+'[2]Informe_Fondane'!AF59</f>
        <v>0</v>
      </c>
      <c r="AG59" s="46">
        <f>SUM(U59:AF59)</f>
        <v>12991.024</v>
      </c>
      <c r="AH59" s="46">
        <f>+'[2]Informe_Fondane'!AH59</f>
        <v>0</v>
      </c>
      <c r="AI59" s="46">
        <f>+'[2]Informe_Fondane'!AI59</f>
        <v>0</v>
      </c>
      <c r="AJ59" s="46">
        <f>+'[2]Informe_Fondane'!AJ59</f>
        <v>0</v>
      </c>
      <c r="AK59" s="46">
        <f>+'[2]Informe_Fondane'!AK59</f>
        <v>0</v>
      </c>
      <c r="AL59" s="46">
        <f>+'[2]Informe_Fondane'!AL59</f>
        <v>0</v>
      </c>
      <c r="AM59" s="46">
        <f>+'[2]Informe_Fondane'!AM59</f>
        <v>0</v>
      </c>
      <c r="AN59" s="46">
        <f>+'[2]Informe_Fondane'!AN59</f>
        <v>0</v>
      </c>
      <c r="AO59" s="46">
        <f>+'[2]Informe_Fondane'!AO59</f>
        <v>12991.024</v>
      </c>
      <c r="AP59" s="46">
        <f>+'[2]Informe_Fondane'!AP59</f>
        <v>0</v>
      </c>
      <c r="AQ59" s="46">
        <f>+'[2]Informe_Fondane'!AQ59</f>
        <v>0</v>
      </c>
      <c r="AR59" s="46">
        <f>+'[2]Informe_Fondane'!AR59</f>
        <v>0</v>
      </c>
      <c r="AS59" s="46">
        <f>+'[2]Informe_Fondane'!AS59</f>
        <v>0</v>
      </c>
      <c r="AT59" s="46">
        <f>SUM(AH59:AS59)</f>
        <v>12991.024</v>
      </c>
      <c r="AU59" s="46">
        <f>+'[2]Informe_Fondane'!AU59</f>
        <v>0</v>
      </c>
      <c r="AV59" s="46">
        <f>+'[2]Informe_Fondane'!AV59</f>
        <v>0</v>
      </c>
      <c r="AW59" s="46">
        <f>+'[2]Informe_Fondane'!AW59</f>
        <v>0</v>
      </c>
      <c r="AX59" s="46">
        <f>+'[2]Informe_Fondane'!AX59</f>
        <v>0</v>
      </c>
      <c r="AY59" s="46">
        <f>+'[2]Informe_Fondane'!AY59</f>
        <v>0</v>
      </c>
      <c r="AZ59" s="46">
        <f>+'[2]Informe_Fondane'!AZ59</f>
        <v>0</v>
      </c>
      <c r="BA59" s="46">
        <f>+'[2]Informe_Fondane'!BA59</f>
        <v>0</v>
      </c>
      <c r="BB59" s="46">
        <f>+'[2]Informe_Fondane'!BB59</f>
        <v>12991.024</v>
      </c>
      <c r="BC59" s="46">
        <f>+'[2]Informe_Fondane'!BC59</f>
        <v>0</v>
      </c>
      <c r="BD59" s="46">
        <f>+'[2]Informe_Fondane'!BD59</f>
        <v>0</v>
      </c>
      <c r="BE59" s="46">
        <f>+'[2]Informe_Fondane'!BE59</f>
        <v>0</v>
      </c>
      <c r="BF59" s="46">
        <f>+'[2]Informe_Fondane'!BF59</f>
        <v>0</v>
      </c>
      <c r="BG59" s="46">
        <f>SUM(AU59:BF59)</f>
        <v>12991.024</v>
      </c>
      <c r="BH59" s="38"/>
      <c r="BI59" s="38"/>
    </row>
    <row r="60" spans="1:61" ht="12.75">
      <c r="A60" s="52" t="s">
        <v>103</v>
      </c>
      <c r="B60" s="53" t="s">
        <v>118</v>
      </c>
      <c r="C60" s="54" t="s">
        <v>104</v>
      </c>
      <c r="D60" s="46">
        <f>+'[2]Informe_Fondane'!D60</f>
        <v>67300</v>
      </c>
      <c r="E60" s="46">
        <f>+'[2]Informe_Fondane'!E60</f>
        <v>0</v>
      </c>
      <c r="F60" s="46">
        <f>+'[2]Informe_Fondane'!F60</f>
        <v>0</v>
      </c>
      <c r="G60" s="46">
        <f>+'[2]Informe_Fondane'!G60</f>
        <v>67300</v>
      </c>
      <c r="H60" s="46">
        <f>+'[2]Informe_Fondane'!H60</f>
        <v>0</v>
      </c>
      <c r="I60" s="46">
        <f>+'[2]Informe_Fondane'!I60</f>
        <v>0</v>
      </c>
      <c r="J60" s="46">
        <f>+'[2]Informe_Fondane'!J60</f>
        <v>0</v>
      </c>
      <c r="K60" s="46">
        <f>+'[2]Informe_Fondane'!K60</f>
        <v>0</v>
      </c>
      <c r="L60" s="46">
        <f>+'[2]Informe_Fondane'!L60</f>
        <v>0</v>
      </c>
      <c r="M60" s="46">
        <f>+'[2]Informe_Fondane'!M60</f>
        <v>0</v>
      </c>
      <c r="N60" s="46">
        <f>+'[2]Informe_Fondane'!N60</f>
        <v>0</v>
      </c>
      <c r="O60" s="46">
        <f>+'[2]Informe_Fondane'!O60</f>
        <v>0</v>
      </c>
      <c r="P60" s="46">
        <f>+'[2]Informe_Fondane'!P60</f>
        <v>22596.737</v>
      </c>
      <c r="Q60" s="46">
        <f>+'[2]Informe_Fondane'!Q60</f>
        <v>0</v>
      </c>
      <c r="R60" s="46">
        <f>+'[2]Informe_Fondane'!R60</f>
        <v>0</v>
      </c>
      <c r="S60" s="46">
        <f>+'[2]Informe_Fondane'!S60</f>
        <v>0</v>
      </c>
      <c r="T60" s="46">
        <f>SUM(H60:S60)</f>
        <v>22596.737</v>
      </c>
      <c r="U60" s="46">
        <f>+'[2]Informe_Fondane'!U60</f>
        <v>0</v>
      </c>
      <c r="V60" s="46">
        <f>+'[2]Informe_Fondane'!V60</f>
        <v>0</v>
      </c>
      <c r="W60" s="46">
        <f>+'[2]Informe_Fondane'!W60</f>
        <v>0</v>
      </c>
      <c r="X60" s="46">
        <f>+'[2]Informe_Fondane'!X60</f>
        <v>0</v>
      </c>
      <c r="Y60" s="46">
        <f>+'[2]Informe_Fondane'!Y60</f>
        <v>0</v>
      </c>
      <c r="Z60" s="46">
        <f>+'[2]Informe_Fondane'!Z60</f>
        <v>0</v>
      </c>
      <c r="AA60" s="46">
        <f>+'[2]Informe_Fondane'!AA60</f>
        <v>0</v>
      </c>
      <c r="AB60" s="46">
        <f>+'[2]Informe_Fondane'!AB60</f>
        <v>0</v>
      </c>
      <c r="AC60" s="46">
        <f>+'[2]Informe_Fondane'!AC60</f>
        <v>22596.737</v>
      </c>
      <c r="AD60" s="46">
        <f>+'[2]Informe_Fondane'!AD60</f>
        <v>0</v>
      </c>
      <c r="AE60" s="46">
        <f>+'[2]Informe_Fondane'!AE60</f>
        <v>0</v>
      </c>
      <c r="AF60" s="46">
        <f>+'[2]Informe_Fondane'!AF60</f>
        <v>0</v>
      </c>
      <c r="AG60" s="46">
        <f>SUM(U60:AF60)</f>
        <v>22596.737</v>
      </c>
      <c r="AH60" s="46">
        <f>+'[2]Informe_Fondane'!AH60</f>
        <v>0</v>
      </c>
      <c r="AI60" s="46">
        <f>+'[2]Informe_Fondane'!AI60</f>
        <v>0</v>
      </c>
      <c r="AJ60" s="46">
        <f>+'[2]Informe_Fondane'!AJ60</f>
        <v>0</v>
      </c>
      <c r="AK60" s="46">
        <f>+'[2]Informe_Fondane'!AK60</f>
        <v>0</v>
      </c>
      <c r="AL60" s="46">
        <f>+'[2]Informe_Fondane'!AL60</f>
        <v>0</v>
      </c>
      <c r="AM60" s="46">
        <f>+'[2]Informe_Fondane'!AM60</f>
        <v>0</v>
      </c>
      <c r="AN60" s="46">
        <f>+'[2]Informe_Fondane'!AN60</f>
        <v>0</v>
      </c>
      <c r="AO60" s="46">
        <f>+'[2]Informe_Fondane'!AO60</f>
        <v>0</v>
      </c>
      <c r="AP60" s="46">
        <f>+'[2]Informe_Fondane'!AP60</f>
        <v>22506.71</v>
      </c>
      <c r="AQ60" s="46">
        <f>+'[2]Informe_Fondane'!AQ60</f>
        <v>90.027</v>
      </c>
      <c r="AR60" s="46">
        <f>+'[2]Informe_Fondane'!AR60</f>
        <v>0</v>
      </c>
      <c r="AS60" s="46">
        <f>+'[2]Informe_Fondane'!AS60</f>
        <v>0</v>
      </c>
      <c r="AT60" s="46">
        <f>SUM(AH60:AS60)</f>
        <v>22596.736999999997</v>
      </c>
      <c r="AU60" s="46">
        <f>+'[2]Informe_Fondane'!AU60</f>
        <v>0</v>
      </c>
      <c r="AV60" s="46">
        <f>+'[2]Informe_Fondane'!AV60</f>
        <v>0</v>
      </c>
      <c r="AW60" s="46">
        <f>+'[2]Informe_Fondane'!AW60</f>
        <v>0</v>
      </c>
      <c r="AX60" s="46">
        <f>+'[2]Informe_Fondane'!AX60</f>
        <v>0</v>
      </c>
      <c r="AY60" s="46">
        <f>+'[2]Informe_Fondane'!AY60</f>
        <v>0</v>
      </c>
      <c r="AZ60" s="46">
        <f>+'[2]Informe_Fondane'!AZ60</f>
        <v>0</v>
      </c>
      <c r="BA60" s="46">
        <f>+'[2]Informe_Fondane'!BA60</f>
        <v>0</v>
      </c>
      <c r="BB60" s="46">
        <f>+'[2]Informe_Fondane'!BB60</f>
        <v>0</v>
      </c>
      <c r="BC60" s="46">
        <f>+'[2]Informe_Fondane'!BC60</f>
        <v>22506.71</v>
      </c>
      <c r="BD60" s="46">
        <f>+'[2]Informe_Fondane'!BD60</f>
        <v>90.027</v>
      </c>
      <c r="BE60" s="46">
        <f>+'[2]Informe_Fondane'!BE60</f>
        <v>0</v>
      </c>
      <c r="BF60" s="46">
        <f>+'[2]Informe_Fondane'!BF60</f>
        <v>0</v>
      </c>
      <c r="BG60" s="46">
        <f>SUM(AU60:BF60)</f>
        <v>22596.736999999997</v>
      </c>
      <c r="BH60" s="38"/>
      <c r="BI60" s="38"/>
    </row>
    <row r="61" spans="1:61" s="35" customFormat="1" ht="12.75">
      <c r="A61" s="55" t="s">
        <v>185</v>
      </c>
      <c r="B61" s="36"/>
      <c r="C61" s="56" t="s">
        <v>18</v>
      </c>
      <c r="D61" s="56">
        <f>+D62</f>
        <v>7281000</v>
      </c>
      <c r="E61" s="56">
        <f aca="true" t="shared" si="58" ref="E61:S61">+E62</f>
        <v>0</v>
      </c>
      <c r="F61" s="56">
        <f t="shared" si="58"/>
        <v>0</v>
      </c>
      <c r="G61" s="56">
        <f t="shared" si="58"/>
        <v>7281000</v>
      </c>
      <c r="H61" s="56">
        <f t="shared" si="58"/>
        <v>540725.692</v>
      </c>
      <c r="I61" s="56">
        <f t="shared" si="58"/>
        <v>674505.605</v>
      </c>
      <c r="J61" s="56">
        <f t="shared" si="58"/>
        <v>109591.978</v>
      </c>
      <c r="K61" s="56">
        <f t="shared" si="58"/>
        <v>235957.649</v>
      </c>
      <c r="L61" s="56">
        <f t="shared" si="58"/>
        <v>211978.3431</v>
      </c>
      <c r="M61" s="56">
        <f t="shared" si="58"/>
        <v>296187.68569</v>
      </c>
      <c r="N61" s="56">
        <f t="shared" si="58"/>
        <v>1148646.2942899999</v>
      </c>
      <c r="O61" s="56">
        <f t="shared" si="58"/>
        <v>880027.89448</v>
      </c>
      <c r="P61" s="56">
        <f t="shared" si="58"/>
        <v>816593.66001</v>
      </c>
      <c r="Q61" s="56">
        <f t="shared" si="58"/>
        <v>102953.97537999999</v>
      </c>
      <c r="R61" s="56">
        <f t="shared" si="58"/>
        <v>0</v>
      </c>
      <c r="S61" s="56">
        <f t="shared" si="58"/>
        <v>0</v>
      </c>
      <c r="T61" s="56">
        <f aca="true" t="shared" si="59" ref="T61:BG61">+T62</f>
        <v>5017168.776949999</v>
      </c>
      <c r="U61" s="56">
        <f t="shared" si="59"/>
        <v>421956.927</v>
      </c>
      <c r="V61" s="56">
        <f t="shared" si="59"/>
        <v>576509.625</v>
      </c>
      <c r="W61" s="56">
        <f t="shared" si="59"/>
        <v>257808.67296</v>
      </c>
      <c r="X61" s="56">
        <f t="shared" si="59"/>
        <v>205847.19934</v>
      </c>
      <c r="Y61" s="56">
        <f t="shared" si="59"/>
        <v>18018.917</v>
      </c>
      <c r="Z61" s="56">
        <f t="shared" si="59"/>
        <v>397768.03234</v>
      </c>
      <c r="AA61" s="56">
        <f t="shared" si="59"/>
        <v>248484.2004</v>
      </c>
      <c r="AB61" s="56">
        <f t="shared" si="59"/>
        <v>1226702.92614</v>
      </c>
      <c r="AC61" s="56">
        <f t="shared" si="59"/>
        <v>1254458.3571</v>
      </c>
      <c r="AD61" s="56">
        <f t="shared" si="59"/>
        <v>283686.43539999996</v>
      </c>
      <c r="AE61" s="56">
        <f t="shared" si="59"/>
        <v>0</v>
      </c>
      <c r="AF61" s="56">
        <f t="shared" si="59"/>
        <v>0</v>
      </c>
      <c r="AG61" s="56">
        <f t="shared" si="59"/>
        <v>4891241.29268</v>
      </c>
      <c r="AH61" s="56">
        <f t="shared" si="59"/>
        <v>0</v>
      </c>
      <c r="AI61" s="56">
        <f t="shared" si="59"/>
        <v>287497.447</v>
      </c>
      <c r="AJ61" s="56">
        <f t="shared" si="59"/>
        <v>236929.60496</v>
      </c>
      <c r="AK61" s="56">
        <f t="shared" si="59"/>
        <v>135897.59249</v>
      </c>
      <c r="AL61" s="56">
        <f t="shared" si="59"/>
        <v>131903.73122</v>
      </c>
      <c r="AM61" s="56">
        <f t="shared" si="59"/>
        <v>120131.10584999999</v>
      </c>
      <c r="AN61" s="56">
        <f t="shared" si="59"/>
        <v>199690.61928</v>
      </c>
      <c r="AO61" s="56">
        <f t="shared" si="59"/>
        <v>341806.14903</v>
      </c>
      <c r="AP61" s="56">
        <f t="shared" si="59"/>
        <v>489810.72572000005</v>
      </c>
      <c r="AQ61" s="56">
        <f t="shared" si="59"/>
        <v>732787.7275</v>
      </c>
      <c r="AR61" s="56">
        <f t="shared" si="59"/>
        <v>0</v>
      </c>
      <c r="AS61" s="56">
        <f t="shared" si="59"/>
        <v>0</v>
      </c>
      <c r="AT61" s="56">
        <f t="shared" si="59"/>
        <v>2676454.7030499997</v>
      </c>
      <c r="AU61" s="56">
        <f t="shared" si="59"/>
        <v>0</v>
      </c>
      <c r="AV61" s="56">
        <f t="shared" si="59"/>
        <v>287497.447</v>
      </c>
      <c r="AW61" s="56">
        <f t="shared" si="59"/>
        <v>236929.60496</v>
      </c>
      <c r="AX61" s="56">
        <f t="shared" si="59"/>
        <v>135412.69559000002</v>
      </c>
      <c r="AY61" s="56">
        <f t="shared" si="59"/>
        <v>131903.73122</v>
      </c>
      <c r="AZ61" s="56">
        <f t="shared" si="59"/>
        <v>120616.00275</v>
      </c>
      <c r="BA61" s="56">
        <f t="shared" si="59"/>
        <v>199690.61928</v>
      </c>
      <c r="BB61" s="56">
        <f t="shared" si="59"/>
        <v>339906.14903</v>
      </c>
      <c r="BC61" s="56">
        <f t="shared" si="59"/>
        <v>491566.31156</v>
      </c>
      <c r="BD61" s="56">
        <f t="shared" si="59"/>
        <v>730876.9986599999</v>
      </c>
      <c r="BE61" s="56">
        <f t="shared" si="59"/>
        <v>0</v>
      </c>
      <c r="BF61" s="56">
        <f t="shared" si="59"/>
        <v>0</v>
      </c>
      <c r="BG61" s="56">
        <f t="shared" si="59"/>
        <v>2674399.56005</v>
      </c>
      <c r="BH61" s="38"/>
      <c r="BI61" s="38"/>
    </row>
    <row r="62" spans="1:61" ht="23.25" customHeight="1">
      <c r="A62" s="46" t="s">
        <v>161</v>
      </c>
      <c r="B62" s="47" t="s">
        <v>118</v>
      </c>
      <c r="C62" s="48" t="s">
        <v>162</v>
      </c>
      <c r="D62" s="46">
        <f>+'[2]Informe_Fondane'!D62</f>
        <v>7281000</v>
      </c>
      <c r="E62" s="46">
        <f>+'[2]Informe_Fondane'!E62</f>
        <v>0</v>
      </c>
      <c r="F62" s="46">
        <f>+'[2]Informe_Fondane'!F62</f>
        <v>0</v>
      </c>
      <c r="G62" s="46">
        <f>+'[2]Informe_Fondane'!G62</f>
        <v>7281000</v>
      </c>
      <c r="H62" s="46">
        <f>+'[2]Informe_Fondane'!H62</f>
        <v>540725.692</v>
      </c>
      <c r="I62" s="46">
        <f>+'[2]Informe_Fondane'!I62</f>
        <v>674505.605</v>
      </c>
      <c r="J62" s="46">
        <f>+'[2]Informe_Fondane'!J62</f>
        <v>109591.978</v>
      </c>
      <c r="K62" s="46">
        <f>+'[2]Informe_Fondane'!K62</f>
        <v>235957.649</v>
      </c>
      <c r="L62" s="46">
        <f>+'[2]Informe_Fondane'!L62</f>
        <v>211978.3431</v>
      </c>
      <c r="M62" s="46">
        <f>+'[2]Informe_Fondane'!M62</f>
        <v>296187.68569</v>
      </c>
      <c r="N62" s="46">
        <f>+'[2]Informe_Fondane'!N62</f>
        <v>1148646.2942899999</v>
      </c>
      <c r="O62" s="46">
        <f>+'[2]Informe_Fondane'!O62</f>
        <v>880027.89448</v>
      </c>
      <c r="P62" s="46">
        <f>+'[2]Informe_Fondane'!P62</f>
        <v>816593.66001</v>
      </c>
      <c r="Q62" s="46">
        <f>+'[2]Informe_Fondane'!Q62</f>
        <v>102953.97537999999</v>
      </c>
      <c r="R62" s="46">
        <f>+'[2]Informe_Fondane'!R62</f>
        <v>0</v>
      </c>
      <c r="S62" s="46">
        <f>+'[2]Informe_Fondane'!S62</f>
        <v>0</v>
      </c>
      <c r="T62" s="46">
        <f>SUM(H62:S62)</f>
        <v>5017168.776949999</v>
      </c>
      <c r="U62" s="46">
        <f>+'[2]Informe_Fondane'!U62</f>
        <v>421956.927</v>
      </c>
      <c r="V62" s="46">
        <f>+'[2]Informe_Fondane'!V62</f>
        <v>576509.625</v>
      </c>
      <c r="W62" s="46">
        <f>+'[2]Informe_Fondane'!W62</f>
        <v>257808.67296</v>
      </c>
      <c r="X62" s="46">
        <f>+'[2]Informe_Fondane'!X62</f>
        <v>205847.19934</v>
      </c>
      <c r="Y62" s="46">
        <f>+'[2]Informe_Fondane'!Y62</f>
        <v>18018.917</v>
      </c>
      <c r="Z62" s="46">
        <f>+'[2]Informe_Fondane'!Z62</f>
        <v>397768.03234</v>
      </c>
      <c r="AA62" s="46">
        <f>+'[2]Informe_Fondane'!AA62</f>
        <v>248484.2004</v>
      </c>
      <c r="AB62" s="46">
        <f>+'[2]Informe_Fondane'!AB62</f>
        <v>1226702.92614</v>
      </c>
      <c r="AC62" s="46">
        <f>+'[2]Informe_Fondane'!AC62</f>
        <v>1254458.3571</v>
      </c>
      <c r="AD62" s="46">
        <f>+'[2]Informe_Fondane'!AD62</f>
        <v>283686.43539999996</v>
      </c>
      <c r="AE62" s="46">
        <f>+'[2]Informe_Fondane'!AE62</f>
        <v>0</v>
      </c>
      <c r="AF62" s="46">
        <f>+'[2]Informe_Fondane'!AF62</f>
        <v>0</v>
      </c>
      <c r="AG62" s="46">
        <f>SUM(U62:AF62)</f>
        <v>4891241.29268</v>
      </c>
      <c r="AH62" s="46">
        <f>+'[2]Informe_Fondane'!AH62</f>
        <v>0</v>
      </c>
      <c r="AI62" s="46">
        <f>+'[2]Informe_Fondane'!AI62</f>
        <v>287497.447</v>
      </c>
      <c r="AJ62" s="46">
        <f>+'[2]Informe_Fondane'!AJ62</f>
        <v>236929.60496</v>
      </c>
      <c r="AK62" s="46">
        <f>+'[2]Informe_Fondane'!AK62</f>
        <v>135897.59249</v>
      </c>
      <c r="AL62" s="46">
        <f>+'[2]Informe_Fondane'!AL62</f>
        <v>131903.73122</v>
      </c>
      <c r="AM62" s="46">
        <f>+'[2]Informe_Fondane'!AM62</f>
        <v>120131.10584999999</v>
      </c>
      <c r="AN62" s="46">
        <f>+'[2]Informe_Fondane'!AN62</f>
        <v>199690.61928</v>
      </c>
      <c r="AO62" s="46">
        <f>+'[2]Informe_Fondane'!AO62</f>
        <v>341806.14903</v>
      </c>
      <c r="AP62" s="46">
        <f>+'[2]Informe_Fondane'!AP62</f>
        <v>489810.72572000005</v>
      </c>
      <c r="AQ62" s="46">
        <f>+'[2]Informe_Fondane'!AQ62</f>
        <v>732787.7275</v>
      </c>
      <c r="AR62" s="46">
        <f>+'[2]Informe_Fondane'!AR62</f>
        <v>0</v>
      </c>
      <c r="AS62" s="46">
        <f>+'[2]Informe_Fondane'!AS62</f>
        <v>0</v>
      </c>
      <c r="AT62" s="46">
        <f>SUM(AH62:AS62)</f>
        <v>2676454.7030499997</v>
      </c>
      <c r="AU62" s="46">
        <f>+'[2]Informe_Fondane'!AU62</f>
        <v>0</v>
      </c>
      <c r="AV62" s="46">
        <f>+'[2]Informe_Fondane'!AV62</f>
        <v>287497.447</v>
      </c>
      <c r="AW62" s="46">
        <f>+'[2]Informe_Fondane'!AW62</f>
        <v>236929.60496</v>
      </c>
      <c r="AX62" s="46">
        <f>+'[2]Informe_Fondane'!AX62</f>
        <v>135412.69559000002</v>
      </c>
      <c r="AY62" s="46">
        <f>+'[2]Informe_Fondane'!AY62</f>
        <v>131903.73122</v>
      </c>
      <c r="AZ62" s="46">
        <f>+'[2]Informe_Fondane'!AZ62</f>
        <v>120616.00275</v>
      </c>
      <c r="BA62" s="46">
        <f>+'[2]Informe_Fondane'!BA62</f>
        <v>199690.61928</v>
      </c>
      <c r="BB62" s="46">
        <f>+'[2]Informe_Fondane'!BB62</f>
        <v>339906.14903</v>
      </c>
      <c r="BC62" s="46">
        <f>+'[2]Informe_Fondane'!BC62</f>
        <v>491566.31156</v>
      </c>
      <c r="BD62" s="46">
        <f>+'[2]Informe_Fondane'!BD62</f>
        <v>730876.9986599999</v>
      </c>
      <c r="BE62" s="46">
        <f>+'[2]Informe_Fondane'!BE62</f>
        <v>0</v>
      </c>
      <c r="BF62" s="46">
        <f>+'[2]Informe_Fondane'!BF62</f>
        <v>0</v>
      </c>
      <c r="BG62" s="72">
        <f>SUM(AU62:BF62)</f>
        <v>2674399.56005</v>
      </c>
      <c r="BH62" s="38"/>
      <c r="BI62" s="38"/>
    </row>
    <row r="63" spans="1:61" s="35" customFormat="1" ht="12.75" customHeight="1">
      <c r="A63" s="76" t="s">
        <v>105</v>
      </c>
      <c r="B63" s="77"/>
      <c r="C63" s="78"/>
      <c r="D63" s="56">
        <f>D61+D7</f>
        <v>8212271.03</v>
      </c>
      <c r="E63" s="56">
        <f aca="true" t="shared" si="60" ref="E63:S63">E61+E7</f>
        <v>142656.92309999999</v>
      </c>
      <c r="F63" s="56">
        <f t="shared" si="60"/>
        <v>142656.94309999997</v>
      </c>
      <c r="G63" s="56">
        <f t="shared" si="60"/>
        <v>8212271.03</v>
      </c>
      <c r="H63" s="56">
        <f t="shared" si="60"/>
        <v>851770.0139400001</v>
      </c>
      <c r="I63" s="56">
        <f t="shared" si="60"/>
        <v>820057.3822999999</v>
      </c>
      <c r="J63" s="56">
        <f t="shared" si="60"/>
        <v>379730.49482</v>
      </c>
      <c r="K63" s="56">
        <f t="shared" si="60"/>
        <v>270171.94783</v>
      </c>
      <c r="L63" s="56">
        <f t="shared" si="60"/>
        <v>213243.9391</v>
      </c>
      <c r="M63" s="56">
        <f t="shared" si="60"/>
        <v>305418.52094</v>
      </c>
      <c r="N63" s="56">
        <f t="shared" si="60"/>
        <v>1153590.25589</v>
      </c>
      <c r="O63" s="56">
        <f t="shared" si="60"/>
        <v>892223.51948</v>
      </c>
      <c r="P63" s="56">
        <f t="shared" si="60"/>
        <v>846481.0009699999</v>
      </c>
      <c r="Q63" s="56">
        <f t="shared" si="60"/>
        <v>100673.04129999998</v>
      </c>
      <c r="R63" s="56">
        <f t="shared" si="60"/>
        <v>0</v>
      </c>
      <c r="S63" s="56">
        <f t="shared" si="60"/>
        <v>0</v>
      </c>
      <c r="T63" s="56">
        <f>T61+T7</f>
        <v>5833360.116569999</v>
      </c>
      <c r="U63" s="56">
        <f aca="true" t="shared" si="61" ref="U63:AF63">U61+U7</f>
        <v>451968.48249</v>
      </c>
      <c r="V63" s="56">
        <f t="shared" si="61"/>
        <v>929725.79178</v>
      </c>
      <c r="W63" s="56">
        <f t="shared" si="61"/>
        <v>563428.13848</v>
      </c>
      <c r="X63" s="56">
        <f t="shared" si="61"/>
        <v>259435.35129999998</v>
      </c>
      <c r="Y63" s="56">
        <f t="shared" si="61"/>
        <v>19493.250620000003</v>
      </c>
      <c r="Z63" s="56">
        <f t="shared" si="61"/>
        <v>406116.15281999996</v>
      </c>
      <c r="AA63" s="56">
        <f t="shared" si="61"/>
        <v>253873.47777</v>
      </c>
      <c r="AB63" s="56">
        <f t="shared" si="61"/>
        <v>1242687.3552100002</v>
      </c>
      <c r="AC63" s="56">
        <f t="shared" si="61"/>
        <v>1281189.98107</v>
      </c>
      <c r="AD63" s="56">
        <f t="shared" si="61"/>
        <v>286545.81427999993</v>
      </c>
      <c r="AE63" s="56">
        <f t="shared" si="61"/>
        <v>0</v>
      </c>
      <c r="AF63" s="56">
        <f t="shared" si="61"/>
        <v>0</v>
      </c>
      <c r="AG63" s="56">
        <f>AG61+AG7</f>
        <v>5694463.79582</v>
      </c>
      <c r="AH63" s="56">
        <f aca="true" t="shared" si="62" ref="AH63:AS63">AH61+AH7</f>
        <v>5513.111440000001</v>
      </c>
      <c r="AI63" s="56">
        <f t="shared" si="62"/>
        <v>317942.63295</v>
      </c>
      <c r="AJ63" s="56">
        <f t="shared" si="62"/>
        <v>348313.2708</v>
      </c>
      <c r="AK63" s="56">
        <f t="shared" si="62"/>
        <v>197972.49138000002</v>
      </c>
      <c r="AL63" s="56">
        <f t="shared" si="62"/>
        <v>159998.91666</v>
      </c>
      <c r="AM63" s="56">
        <f t="shared" si="62"/>
        <v>171620.47609</v>
      </c>
      <c r="AN63" s="56">
        <f t="shared" si="62"/>
        <v>235490.32713000002</v>
      </c>
      <c r="AO63" s="56">
        <f t="shared" si="62"/>
        <v>429596.65179</v>
      </c>
      <c r="AP63" s="56">
        <f t="shared" si="62"/>
        <v>556894.15879</v>
      </c>
      <c r="AQ63" s="56">
        <f t="shared" si="62"/>
        <v>815881.34863</v>
      </c>
      <c r="AR63" s="56">
        <f t="shared" si="62"/>
        <v>0</v>
      </c>
      <c r="AS63" s="56">
        <f t="shared" si="62"/>
        <v>0</v>
      </c>
      <c r="AT63" s="56">
        <f>AT61+AT7</f>
        <v>3239223.3856599997</v>
      </c>
      <c r="AU63" s="56">
        <f aca="true" t="shared" si="63" ref="AU63:BF63">AU61+AU7</f>
        <v>5513.111440000001</v>
      </c>
      <c r="AV63" s="56">
        <f t="shared" si="63"/>
        <v>317942.63295</v>
      </c>
      <c r="AW63" s="56">
        <f t="shared" si="63"/>
        <v>348313.2708</v>
      </c>
      <c r="AX63" s="56">
        <f t="shared" si="63"/>
        <v>197487.59448000003</v>
      </c>
      <c r="AY63" s="56">
        <f t="shared" si="63"/>
        <v>159998.91666</v>
      </c>
      <c r="AZ63" s="56">
        <f t="shared" si="63"/>
        <v>172105.37299</v>
      </c>
      <c r="BA63" s="56">
        <f t="shared" si="63"/>
        <v>235490.32713000002</v>
      </c>
      <c r="BB63" s="56">
        <f t="shared" si="63"/>
        <v>427696.65179</v>
      </c>
      <c r="BC63" s="56">
        <f t="shared" si="63"/>
        <v>558649.74463</v>
      </c>
      <c r="BD63" s="56">
        <v>813970.61979</v>
      </c>
      <c r="BE63" s="56">
        <f t="shared" si="63"/>
        <v>0</v>
      </c>
      <c r="BF63" s="56">
        <f t="shared" si="63"/>
        <v>0</v>
      </c>
      <c r="BG63" s="56">
        <f>BG61+BG7</f>
        <v>3237168.24266</v>
      </c>
      <c r="BH63" s="38"/>
      <c r="BI63" s="38"/>
    </row>
    <row r="64" spans="1:59" s="35" customFormat="1" ht="12.75">
      <c r="A64" s="57"/>
      <c r="B64" s="57"/>
      <c r="C64" s="57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</row>
    <row r="65" spans="1:47" ht="12.75">
      <c r="A65" s="45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</row>
    <row r="66" spans="4:59" ht="12.75"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</row>
    <row r="67" spans="4:64" ht="12.75">
      <c r="D67" s="60"/>
      <c r="E67" s="60"/>
      <c r="F67" s="60"/>
      <c r="G67" s="60"/>
      <c r="H67" s="60">
        <f>'[1]Ene_SIIF'!T52</f>
        <v>0</v>
      </c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59"/>
    </row>
    <row r="68" spans="3:63" ht="12.75">
      <c r="C68" s="32" t="s">
        <v>173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</row>
    <row r="69" spans="3:47" ht="12.75">
      <c r="C69" s="32" t="s">
        <v>174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</row>
    <row r="70" spans="4:47" ht="12.75"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</row>
    <row r="71" spans="4:47" ht="12.75"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</row>
    <row r="72" spans="4:47" ht="12.75"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</row>
    <row r="73" spans="4:47" ht="12.75"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</row>
    <row r="74" spans="4:47" ht="12.75"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</row>
    <row r="75" spans="4:47" ht="12.75"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</row>
    <row r="76" spans="4:47" ht="12.75"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</row>
    <row r="77" spans="4:47" ht="12.75"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</row>
    <row r="78" spans="4:47" ht="12.75"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</row>
    <row r="79" spans="4:47" ht="12.75"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</row>
    <row r="80" spans="4:47" ht="12.75"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</row>
    <row r="81" spans="4:47" ht="12.75"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</row>
    <row r="82" spans="4:47" ht="12.75"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</row>
    <row r="83" spans="4:47" ht="12.75"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</row>
    <row r="84" spans="4:47" ht="12.75"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</row>
    <row r="85" spans="4:47" ht="12.75"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</row>
    <row r="86" spans="4:47" ht="12.75"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</row>
    <row r="87" spans="4:47" ht="12.75"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</row>
    <row r="88" spans="4:47" ht="12.75"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</row>
    <row r="89" spans="4:47" ht="12.75"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</row>
    <row r="90" spans="4:47" ht="12.75"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</row>
  </sheetData>
  <sheetProtection/>
  <mergeCells count="4">
    <mergeCell ref="A63:C63"/>
    <mergeCell ref="A1:BG1"/>
    <mergeCell ref="A2:BG2"/>
    <mergeCell ref="A3:B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showGridLines="0" showZeros="0" zoomScalePageLayoutView="0" workbookViewId="0" topLeftCell="A1">
      <pane xSplit="3" ySplit="6" topLeftCell="D2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43" sqref="V43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8.28125" style="7" customWidth="1"/>
    <col min="4" max="4" width="11.8515625" style="18" customWidth="1"/>
    <col min="5" max="5" width="11.00390625" style="18" hidden="1" customWidth="1"/>
    <col min="6" max="13" width="11.00390625" style="7" hidden="1" customWidth="1"/>
    <col min="14" max="14" width="11.00390625" style="7" customWidth="1"/>
    <col min="15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20.25">
      <c r="A1" s="82" t="s">
        <v>110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12.75">
      <c r="A2" s="83" t="s">
        <v>163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2.75">
      <c r="A3" s="83" t="s">
        <v>186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2.75">
      <c r="A4" s="2" t="s">
        <v>111</v>
      </c>
      <c r="E4" s="1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20" t="s">
        <v>192</v>
      </c>
    </row>
    <row r="5" spans="1:17" ht="12.75">
      <c r="A5" s="2" t="s">
        <v>1</v>
      </c>
      <c r="E5" s="2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20" t="s">
        <v>2</v>
      </c>
    </row>
    <row r="6" spans="1:17" s="1" customFormat="1" ht="22.5">
      <c r="A6" s="4" t="s">
        <v>3</v>
      </c>
      <c r="B6" s="4" t="s">
        <v>112</v>
      </c>
      <c r="C6" s="4" t="s">
        <v>4</v>
      </c>
      <c r="D6" s="5" t="s">
        <v>164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7" ht="12.75">
      <c r="A7" s="15" t="s">
        <v>183</v>
      </c>
      <c r="B7" s="22"/>
      <c r="C7" s="15" t="s">
        <v>187</v>
      </c>
      <c r="D7" s="6">
        <f>+D8</f>
        <v>107062.4456</v>
      </c>
      <c r="E7" s="6">
        <f aca="true" t="shared" si="0" ref="E7:Q7">+E8</f>
        <v>107062.4456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 t="shared" si="0"/>
        <v>0</v>
      </c>
      <c r="Q7" s="6">
        <f t="shared" si="0"/>
        <v>107062.4456</v>
      </c>
    </row>
    <row r="8" spans="1:17" s="10" customFormat="1" ht="12.75">
      <c r="A8" s="24" t="s">
        <v>184</v>
      </c>
      <c r="B8" s="23"/>
      <c r="C8" s="24" t="s">
        <v>114</v>
      </c>
      <c r="D8" s="25">
        <f>+D9+D11+D29</f>
        <v>107062.4456</v>
      </c>
      <c r="E8" s="25">
        <f>+E9+E11+E29</f>
        <v>107062.4456</v>
      </c>
      <c r="F8" s="25">
        <f>+F9+F11+F29</f>
        <v>0</v>
      </c>
      <c r="G8" s="25">
        <f aca="true" t="shared" si="1" ref="G8:Q8">+G9+G11+G29</f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  <c r="L8" s="25">
        <f t="shared" si="1"/>
        <v>0</v>
      </c>
      <c r="M8" s="25">
        <f t="shared" si="1"/>
        <v>0</v>
      </c>
      <c r="N8" s="25">
        <f t="shared" si="1"/>
        <v>0</v>
      </c>
      <c r="O8" s="25">
        <f t="shared" si="1"/>
        <v>0</v>
      </c>
      <c r="P8" s="25">
        <f t="shared" si="1"/>
        <v>0</v>
      </c>
      <c r="Q8" s="25">
        <f t="shared" si="1"/>
        <v>107062.4456</v>
      </c>
    </row>
    <row r="9" spans="1:17" s="3" customFormat="1" ht="11.25" hidden="1">
      <c r="A9" s="26" t="s">
        <v>115</v>
      </c>
      <c r="B9" s="14">
        <v>20</v>
      </c>
      <c r="C9" s="26" t="s">
        <v>116</v>
      </c>
      <c r="D9" s="27">
        <f>SUM(D10:D10)</f>
        <v>0</v>
      </c>
      <c r="E9" s="27">
        <f aca="true" t="shared" si="2" ref="E9:Q9">SUM(E10:E10)</f>
        <v>0</v>
      </c>
      <c r="F9" s="27">
        <f t="shared" si="2"/>
        <v>0</v>
      </c>
      <c r="G9" s="27">
        <f t="shared" si="2"/>
        <v>0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0</v>
      </c>
      <c r="L9" s="27">
        <f t="shared" si="2"/>
        <v>0</v>
      </c>
      <c r="M9" s="27">
        <f t="shared" si="2"/>
        <v>0</v>
      </c>
      <c r="N9" s="27">
        <f t="shared" si="2"/>
        <v>0</v>
      </c>
      <c r="O9" s="27">
        <f t="shared" si="2"/>
        <v>0</v>
      </c>
      <c r="P9" s="27">
        <f t="shared" si="2"/>
        <v>0</v>
      </c>
      <c r="Q9" s="27">
        <f t="shared" si="2"/>
        <v>0</v>
      </c>
    </row>
    <row r="10" spans="1:17" s="1" customFormat="1" ht="11.25" hidden="1">
      <c r="A10" s="13" t="s">
        <v>122</v>
      </c>
      <c r="B10" s="12" t="s">
        <v>118</v>
      </c>
      <c r="C10" s="62" t="s">
        <v>123</v>
      </c>
      <c r="D10" s="13">
        <f>+'[3]CxP_FONDANE15'!D10</f>
        <v>0</v>
      </c>
      <c r="E10" s="13">
        <f>+'[3]CxP_FONDANE15'!E10</f>
        <v>0</v>
      </c>
      <c r="F10" s="13">
        <f>+'[3]CxP_FONDANE15'!F10</f>
        <v>0</v>
      </c>
      <c r="G10" s="13">
        <f>+'[3]CxP_FONDANE15'!G10</f>
        <v>0</v>
      </c>
      <c r="H10" s="13">
        <f>+'[3]CxP_FONDANE15'!H10</f>
        <v>0</v>
      </c>
      <c r="I10" s="13">
        <f>+'[3]CxP_FONDANE15'!I10</f>
        <v>0</v>
      </c>
      <c r="J10" s="13">
        <f>+'[3]CxP_FONDANE15'!J10</f>
        <v>0</v>
      </c>
      <c r="K10" s="13">
        <f>+'[3]CxP_FONDANE15'!K10</f>
        <v>0</v>
      </c>
      <c r="L10" s="13">
        <f>+'[3]CxP_FONDANE15'!L10</f>
        <v>0</v>
      </c>
      <c r="M10" s="13">
        <f>+'[3]CxP_FONDANE15'!M10</f>
        <v>0</v>
      </c>
      <c r="N10" s="13">
        <f>+'[3]CxP_FONDANE15'!N10</f>
        <v>0</v>
      </c>
      <c r="O10" s="13">
        <f>+'[3]CxP_FONDANE15'!O10</f>
        <v>0</v>
      </c>
      <c r="P10" s="13">
        <f>+'[3]CxP_FONDANE15'!P10</f>
        <v>0</v>
      </c>
      <c r="Q10" s="13">
        <f>+'[3]CxP_FONDANE15'!Q10</f>
        <v>0</v>
      </c>
    </row>
    <row r="11" spans="1:17" s="3" customFormat="1" ht="11.25">
      <c r="A11" s="63" t="s">
        <v>181</v>
      </c>
      <c r="B11" s="64"/>
      <c r="C11" s="63" t="s">
        <v>188</v>
      </c>
      <c r="D11" s="65">
        <f>SUM(D12,D15,D19,D21,D23,D25,D27)</f>
        <v>10318.64405</v>
      </c>
      <c r="E11" s="65">
        <f>SUM(E12,E15,E19,E21,E23,E25,E27)</f>
        <v>10318.64405</v>
      </c>
      <c r="F11" s="65">
        <f>SUM(F12,F15,F19,F21,F23,F25,F27)</f>
        <v>0</v>
      </c>
      <c r="G11" s="65">
        <f aca="true" t="shared" si="3" ref="G11:Q11">SUM(G12,G15,G19,G21,G23,G25,G27)</f>
        <v>0</v>
      </c>
      <c r="H11" s="65">
        <f t="shared" si="3"/>
        <v>0</v>
      </c>
      <c r="I11" s="65">
        <f t="shared" si="3"/>
        <v>0</v>
      </c>
      <c r="J11" s="65">
        <f t="shared" si="3"/>
        <v>0</v>
      </c>
      <c r="K11" s="65">
        <f t="shared" si="3"/>
        <v>0</v>
      </c>
      <c r="L11" s="65">
        <f t="shared" si="3"/>
        <v>0</v>
      </c>
      <c r="M11" s="65">
        <f t="shared" si="3"/>
        <v>0</v>
      </c>
      <c r="N11" s="65">
        <f t="shared" si="3"/>
        <v>0</v>
      </c>
      <c r="O11" s="65">
        <f t="shared" si="3"/>
        <v>0</v>
      </c>
      <c r="P11" s="65">
        <f t="shared" si="3"/>
        <v>0</v>
      </c>
      <c r="Q11" s="65">
        <f t="shared" si="3"/>
        <v>10318.64405</v>
      </c>
    </row>
    <row r="12" spans="1:17" s="3" customFormat="1" ht="11.25">
      <c r="A12" s="26" t="s">
        <v>106</v>
      </c>
      <c r="B12" s="14">
        <v>20</v>
      </c>
      <c r="C12" s="26" t="s">
        <v>65</v>
      </c>
      <c r="D12" s="27">
        <f>SUM(D13:D14)</f>
        <v>2688.321</v>
      </c>
      <c r="E12" s="27">
        <f aca="true" t="shared" si="4" ref="E12:Q12">SUM(E13:E14)</f>
        <v>2688.321</v>
      </c>
      <c r="F12" s="27">
        <f>SUM(F13:F14)</f>
        <v>0</v>
      </c>
      <c r="G12" s="27">
        <f t="shared" si="4"/>
        <v>0</v>
      </c>
      <c r="H12" s="27">
        <f t="shared" si="4"/>
        <v>0</v>
      </c>
      <c r="I12" s="27">
        <f t="shared" si="4"/>
        <v>0</v>
      </c>
      <c r="J12" s="27">
        <f t="shared" si="4"/>
        <v>0</v>
      </c>
      <c r="K12" s="27">
        <f t="shared" si="4"/>
        <v>0</v>
      </c>
      <c r="L12" s="27">
        <f t="shared" si="4"/>
        <v>0</v>
      </c>
      <c r="M12" s="27">
        <f t="shared" si="4"/>
        <v>0</v>
      </c>
      <c r="N12" s="27">
        <f t="shared" si="4"/>
        <v>0</v>
      </c>
      <c r="O12" s="27">
        <f t="shared" si="4"/>
        <v>0</v>
      </c>
      <c r="P12" s="27">
        <f t="shared" si="4"/>
        <v>0</v>
      </c>
      <c r="Q12" s="27">
        <f t="shared" si="4"/>
        <v>2688.321</v>
      </c>
    </row>
    <row r="13" spans="1:17" s="1" customFormat="1" ht="11.25">
      <c r="A13" s="13" t="s">
        <v>107</v>
      </c>
      <c r="B13" s="12" t="s">
        <v>118</v>
      </c>
      <c r="C13" s="62" t="s">
        <v>108</v>
      </c>
      <c r="D13" s="13">
        <f>+'[3]CxP_FONDANE15'!D13</f>
        <v>2680.321</v>
      </c>
      <c r="E13" s="13">
        <f>+'[3]CxP_FONDANE15'!E13</f>
        <v>2680.321</v>
      </c>
      <c r="F13" s="13">
        <f>+'[3]CxP_FONDANE15'!F13</f>
        <v>0</v>
      </c>
      <c r="G13" s="13">
        <f>+'[3]CxP_FONDANE15'!G13</f>
        <v>0</v>
      </c>
      <c r="H13" s="13">
        <f>+'[3]CxP_FONDANE15'!H13</f>
        <v>0</v>
      </c>
      <c r="I13" s="13">
        <f>+'[3]CxP_FONDANE15'!I13</f>
        <v>0</v>
      </c>
      <c r="J13" s="13">
        <f>+'[3]CxP_FONDANE15'!J13</f>
        <v>0</v>
      </c>
      <c r="K13" s="13">
        <f>+'[3]CxP_FONDANE15'!K13</f>
        <v>0</v>
      </c>
      <c r="L13" s="13">
        <f>+'[3]CxP_FONDANE15'!L13</f>
        <v>0</v>
      </c>
      <c r="M13" s="13">
        <f>+'[3]CxP_FONDANE15'!M13</f>
        <v>0</v>
      </c>
      <c r="N13" s="13">
        <f>+'[3]CxP_FONDANE15'!N13</f>
        <v>0</v>
      </c>
      <c r="O13" s="13">
        <f>+'[3]CxP_FONDANE15'!O13</f>
        <v>0</v>
      </c>
      <c r="P13" s="13">
        <f>+'[3]CxP_FONDANE15'!P13</f>
        <v>0</v>
      </c>
      <c r="Q13" s="13">
        <f>+'[3]CxP_FONDANE15'!Q13</f>
        <v>2680.321</v>
      </c>
    </row>
    <row r="14" spans="1:17" s="1" customFormat="1" ht="11.25">
      <c r="A14" s="13" t="s">
        <v>72</v>
      </c>
      <c r="B14" s="12" t="s">
        <v>118</v>
      </c>
      <c r="C14" s="62" t="s">
        <v>73</v>
      </c>
      <c r="D14" s="13">
        <f>+'[3]CxP_FONDANE15'!D14</f>
        <v>8</v>
      </c>
      <c r="E14" s="13">
        <f>+'[3]CxP_FONDANE15'!E14</f>
        <v>8</v>
      </c>
      <c r="F14" s="13">
        <f>+'[3]CxP_FONDANE15'!F14</f>
        <v>0</v>
      </c>
      <c r="G14" s="13">
        <f>+'[3]CxP_FONDANE15'!G14</f>
        <v>0</v>
      </c>
      <c r="H14" s="13">
        <f>+'[3]CxP_FONDANE15'!H14</f>
        <v>0</v>
      </c>
      <c r="I14" s="13">
        <f>+'[3]CxP_FONDANE15'!I14</f>
        <v>0</v>
      </c>
      <c r="J14" s="13">
        <f>+'[3]CxP_FONDANE15'!J14</f>
        <v>0</v>
      </c>
      <c r="K14" s="13">
        <f>+'[3]CxP_FONDANE15'!K14</f>
        <v>0</v>
      </c>
      <c r="L14" s="13">
        <f>+'[3]CxP_FONDANE15'!L14</f>
        <v>0</v>
      </c>
      <c r="M14" s="13">
        <f>+'[3]CxP_FONDANE15'!M14</f>
        <v>0</v>
      </c>
      <c r="N14" s="13">
        <f>+'[3]CxP_FONDANE15'!N14</f>
        <v>0</v>
      </c>
      <c r="O14" s="13">
        <f>+'[3]CxP_FONDANE15'!O14</f>
        <v>0</v>
      </c>
      <c r="P14" s="13">
        <f>+'[3]CxP_FONDANE15'!P14</f>
        <v>0</v>
      </c>
      <c r="Q14" s="13">
        <f>+'[3]CxP_FONDANE15'!Q14</f>
        <v>8</v>
      </c>
    </row>
    <row r="15" spans="1:17" s="3" customFormat="1" ht="11.25" hidden="1">
      <c r="A15" s="26" t="s">
        <v>132</v>
      </c>
      <c r="B15" s="14">
        <v>20</v>
      </c>
      <c r="C15" s="26" t="s">
        <v>76</v>
      </c>
      <c r="D15" s="27">
        <f>SUM(D16:D18)</f>
        <v>0</v>
      </c>
      <c r="E15" s="27">
        <f aca="true" t="shared" si="5" ref="E15:P15">SUM(E16:E18)</f>
        <v>0</v>
      </c>
      <c r="F15" s="27">
        <f>SUM(F16:F18)</f>
        <v>0</v>
      </c>
      <c r="G15" s="27">
        <f t="shared" si="5"/>
        <v>0</v>
      </c>
      <c r="H15" s="27">
        <f t="shared" si="5"/>
        <v>0</v>
      </c>
      <c r="I15" s="27">
        <f t="shared" si="5"/>
        <v>0</v>
      </c>
      <c r="J15" s="27">
        <f t="shared" si="5"/>
        <v>0</v>
      </c>
      <c r="K15" s="27">
        <f t="shared" si="5"/>
        <v>0</v>
      </c>
      <c r="L15" s="27">
        <f t="shared" si="5"/>
        <v>0</v>
      </c>
      <c r="M15" s="27">
        <f t="shared" si="5"/>
        <v>0</v>
      </c>
      <c r="N15" s="27">
        <f t="shared" si="5"/>
        <v>0</v>
      </c>
      <c r="O15" s="27">
        <f t="shared" si="5"/>
        <v>0</v>
      </c>
      <c r="P15" s="27">
        <f t="shared" si="5"/>
        <v>0</v>
      </c>
      <c r="Q15" s="27">
        <f>SUM(Q16:Q18)</f>
        <v>0</v>
      </c>
    </row>
    <row r="16" spans="1:17" s="1" customFormat="1" ht="11.25" hidden="1">
      <c r="A16" s="13" t="s">
        <v>77</v>
      </c>
      <c r="B16" s="12" t="s">
        <v>118</v>
      </c>
      <c r="C16" s="62" t="s">
        <v>78</v>
      </c>
      <c r="D16" s="13">
        <f>+'[3]CxP_FONDANE15'!D16</f>
        <v>0</v>
      </c>
      <c r="E16" s="13">
        <f>+'[3]CxP_FONDANE15'!E16</f>
        <v>0</v>
      </c>
      <c r="F16" s="13">
        <f>+'[3]CxP_FONDANE15'!F16</f>
        <v>0</v>
      </c>
      <c r="G16" s="13">
        <f>+'[3]CxP_FONDANE15'!G16</f>
        <v>0</v>
      </c>
      <c r="H16" s="13">
        <f>+'[3]CxP_FONDANE15'!H16</f>
        <v>0</v>
      </c>
      <c r="I16" s="13">
        <f>+'[3]CxP_FONDANE15'!I16</f>
        <v>0</v>
      </c>
      <c r="J16" s="13">
        <f>+'[3]CxP_FONDANE15'!J16</f>
        <v>0</v>
      </c>
      <c r="K16" s="13">
        <f>+'[3]CxP_FONDANE15'!K16</f>
        <v>0</v>
      </c>
      <c r="L16" s="13">
        <f>+'[3]CxP_FONDANE15'!L16</f>
        <v>0</v>
      </c>
      <c r="M16" s="13">
        <f>+'[3]CxP_FONDANE15'!M16</f>
        <v>0</v>
      </c>
      <c r="N16" s="13">
        <f>+'[3]CxP_FONDANE15'!N16</f>
        <v>0</v>
      </c>
      <c r="O16" s="13">
        <f>+'[3]CxP_FONDANE15'!O16</f>
        <v>0</v>
      </c>
      <c r="P16" s="13">
        <f>+'[3]CxP_FONDANE15'!P16</f>
        <v>0</v>
      </c>
      <c r="Q16" s="13">
        <f>+'[3]CxP_FONDANE15'!Q16</f>
        <v>0</v>
      </c>
    </row>
    <row r="17" spans="1:17" s="1" customFormat="1" ht="11.25" hidden="1">
      <c r="A17" s="13" t="s">
        <v>79</v>
      </c>
      <c r="B17" s="12" t="s">
        <v>118</v>
      </c>
      <c r="C17" s="62" t="s">
        <v>80</v>
      </c>
      <c r="D17" s="13">
        <f>+'[3]CxP_FONDANE15'!D17</f>
        <v>0</v>
      </c>
      <c r="E17" s="13">
        <f>+'[3]CxP_FONDANE15'!E17</f>
        <v>0</v>
      </c>
      <c r="F17" s="13">
        <f>+'[3]CxP_FONDANE15'!F17</f>
        <v>0</v>
      </c>
      <c r="G17" s="13">
        <f>+'[3]CxP_FONDANE15'!G17</f>
        <v>0</v>
      </c>
      <c r="H17" s="13">
        <f>+'[3]CxP_FONDANE15'!H17</f>
        <v>0</v>
      </c>
      <c r="I17" s="13">
        <f>+'[3]CxP_FONDANE15'!I17</f>
        <v>0</v>
      </c>
      <c r="J17" s="13">
        <f>+'[3]CxP_FONDANE15'!J17</f>
        <v>0</v>
      </c>
      <c r="K17" s="13">
        <f>+'[3]CxP_FONDANE15'!K17</f>
        <v>0</v>
      </c>
      <c r="L17" s="13">
        <f>+'[3]CxP_FONDANE15'!L17</f>
        <v>0</v>
      </c>
      <c r="M17" s="13">
        <f>+'[3]CxP_FONDANE15'!M17</f>
        <v>0</v>
      </c>
      <c r="N17" s="13">
        <f>+'[3]CxP_FONDANE15'!N17</f>
        <v>0</v>
      </c>
      <c r="O17" s="13">
        <f>+'[3]CxP_FONDANE15'!O17</f>
        <v>0</v>
      </c>
      <c r="P17" s="13">
        <f>+'[3]CxP_FONDANE15'!P17</f>
        <v>0</v>
      </c>
      <c r="Q17" s="13">
        <f>+'[3]CxP_FONDANE15'!Q17</f>
        <v>0</v>
      </c>
    </row>
    <row r="18" spans="1:17" s="1" customFormat="1" ht="11.25" hidden="1">
      <c r="A18" s="13" t="s">
        <v>81</v>
      </c>
      <c r="B18" s="12" t="s">
        <v>118</v>
      </c>
      <c r="C18" s="62" t="s">
        <v>82</v>
      </c>
      <c r="D18" s="13">
        <f>+'[3]CxP_FONDANE15'!D18</f>
        <v>0</v>
      </c>
      <c r="E18" s="13">
        <f>+'[3]CxP_FONDANE15'!E18</f>
        <v>0</v>
      </c>
      <c r="F18" s="13">
        <f>+'[3]CxP_FONDANE15'!F18</f>
        <v>0</v>
      </c>
      <c r="G18" s="13">
        <f>+'[3]CxP_FONDANE15'!G18</f>
        <v>0</v>
      </c>
      <c r="H18" s="13">
        <f>+'[3]CxP_FONDANE15'!H18</f>
        <v>0</v>
      </c>
      <c r="I18" s="13">
        <f>+'[3]CxP_FONDANE15'!I18</f>
        <v>0</v>
      </c>
      <c r="J18" s="13">
        <f>+'[3]CxP_FONDANE15'!J18</f>
        <v>0</v>
      </c>
      <c r="K18" s="13">
        <f>+'[3]CxP_FONDANE15'!K18</f>
        <v>0</v>
      </c>
      <c r="L18" s="13">
        <f>+'[3]CxP_FONDANE15'!L18</f>
        <v>0</v>
      </c>
      <c r="M18" s="13">
        <f>+'[3]CxP_FONDANE15'!M18</f>
        <v>0</v>
      </c>
      <c r="N18" s="13">
        <f>+'[3]CxP_FONDANE15'!N18</f>
        <v>0</v>
      </c>
      <c r="O18" s="13">
        <f>+'[3]CxP_FONDANE15'!O18</f>
        <v>0</v>
      </c>
      <c r="P18" s="13">
        <f>+'[3]CxP_FONDANE15'!P18</f>
        <v>0</v>
      </c>
      <c r="Q18" s="13">
        <f>+'[3]CxP_FONDANE15'!Q18</f>
        <v>0</v>
      </c>
    </row>
    <row r="19" spans="1:17" s="3" customFormat="1" ht="11.25">
      <c r="A19" s="26" t="s">
        <v>140</v>
      </c>
      <c r="B19" s="14">
        <v>20</v>
      </c>
      <c r="C19" s="26" t="s">
        <v>141</v>
      </c>
      <c r="D19" s="27">
        <f>SUM(D20:D20)</f>
        <v>6639.552</v>
      </c>
      <c r="E19" s="27">
        <f aca="true" t="shared" si="6" ref="E19:Q19">SUM(E20:E20)</f>
        <v>6639.552</v>
      </c>
      <c r="F19" s="27">
        <f t="shared" si="6"/>
        <v>0</v>
      </c>
      <c r="G19" s="27">
        <f t="shared" si="6"/>
        <v>0</v>
      </c>
      <c r="H19" s="27">
        <f t="shared" si="6"/>
        <v>0</v>
      </c>
      <c r="I19" s="27">
        <f t="shared" si="6"/>
        <v>0</v>
      </c>
      <c r="J19" s="27">
        <f t="shared" si="6"/>
        <v>0</v>
      </c>
      <c r="K19" s="27">
        <f t="shared" si="6"/>
        <v>0</v>
      </c>
      <c r="L19" s="27">
        <f t="shared" si="6"/>
        <v>0</v>
      </c>
      <c r="M19" s="27">
        <f t="shared" si="6"/>
        <v>0</v>
      </c>
      <c r="N19" s="27">
        <f t="shared" si="6"/>
        <v>0</v>
      </c>
      <c r="O19" s="27">
        <f t="shared" si="6"/>
        <v>0</v>
      </c>
      <c r="P19" s="27">
        <f t="shared" si="6"/>
        <v>0</v>
      </c>
      <c r="Q19" s="27">
        <f t="shared" si="6"/>
        <v>6639.552</v>
      </c>
    </row>
    <row r="20" spans="1:17" s="1" customFormat="1" ht="11.25">
      <c r="A20" s="13" t="s">
        <v>144</v>
      </c>
      <c r="B20" s="12" t="s">
        <v>118</v>
      </c>
      <c r="C20" s="62" t="s">
        <v>145</v>
      </c>
      <c r="D20" s="13">
        <f>+'[3]CxP_FONDANE15'!D20</f>
        <v>6639.552</v>
      </c>
      <c r="E20" s="13">
        <f>+'[3]CxP_FONDANE15'!E20</f>
        <v>6639.552</v>
      </c>
      <c r="F20" s="13">
        <f>+'[3]CxP_FONDANE15'!F20</f>
        <v>0</v>
      </c>
      <c r="G20" s="13">
        <f>+'[3]CxP_FONDANE15'!G20</f>
        <v>0</v>
      </c>
      <c r="H20" s="13">
        <f>+'[3]CxP_FONDANE15'!H20</f>
        <v>0</v>
      </c>
      <c r="I20" s="13">
        <f>+'[3]CxP_FONDANE15'!I20</f>
        <v>0</v>
      </c>
      <c r="J20" s="13">
        <f>+'[3]CxP_FONDANE15'!J20</f>
        <v>0</v>
      </c>
      <c r="K20" s="13">
        <f>+'[3]CxP_FONDANE15'!K20</f>
        <v>0</v>
      </c>
      <c r="L20" s="13">
        <f>+'[3]CxP_FONDANE15'!L20</f>
        <v>0</v>
      </c>
      <c r="M20" s="13">
        <f>+'[3]CxP_FONDANE15'!M20</f>
        <v>0</v>
      </c>
      <c r="N20" s="13">
        <f>+'[3]CxP_FONDANE15'!N20</f>
        <v>0</v>
      </c>
      <c r="O20" s="13">
        <f>+'[3]CxP_FONDANE15'!O20</f>
        <v>0</v>
      </c>
      <c r="P20" s="13">
        <f>+'[3]CxP_FONDANE15'!P20</f>
        <v>0</v>
      </c>
      <c r="Q20" s="13">
        <f>+'[3]CxP_FONDANE15'!Q20</f>
        <v>6639.552</v>
      </c>
    </row>
    <row r="21" spans="1:17" s="3" customFormat="1" ht="11.25">
      <c r="A21" s="26" t="s">
        <v>148</v>
      </c>
      <c r="B21" s="14">
        <v>20</v>
      </c>
      <c r="C21" s="26" t="s">
        <v>88</v>
      </c>
      <c r="D21" s="27">
        <f>SUM(D22)</f>
        <v>198.748</v>
      </c>
      <c r="E21" s="27">
        <f aca="true" t="shared" si="7" ref="E21:P21">SUM(E22)</f>
        <v>198.748</v>
      </c>
      <c r="F21" s="27">
        <f t="shared" si="7"/>
        <v>0</v>
      </c>
      <c r="G21" s="27">
        <f t="shared" si="7"/>
        <v>0</v>
      </c>
      <c r="H21" s="27">
        <f t="shared" si="7"/>
        <v>0</v>
      </c>
      <c r="I21" s="27">
        <f t="shared" si="7"/>
        <v>0</v>
      </c>
      <c r="J21" s="27">
        <f t="shared" si="7"/>
        <v>0</v>
      </c>
      <c r="K21" s="27">
        <f t="shared" si="7"/>
        <v>0</v>
      </c>
      <c r="L21" s="27">
        <f t="shared" si="7"/>
        <v>0</v>
      </c>
      <c r="M21" s="27">
        <f t="shared" si="7"/>
        <v>0</v>
      </c>
      <c r="N21" s="27">
        <f t="shared" si="7"/>
        <v>0</v>
      </c>
      <c r="O21" s="27">
        <f t="shared" si="7"/>
        <v>0</v>
      </c>
      <c r="P21" s="27">
        <f t="shared" si="7"/>
        <v>0</v>
      </c>
      <c r="Q21" s="27">
        <f>SUM(Q22)</f>
        <v>198.748</v>
      </c>
    </row>
    <row r="22" spans="1:17" s="1" customFormat="1" ht="11.25">
      <c r="A22" s="13" t="s">
        <v>153</v>
      </c>
      <c r="B22" s="12" t="s">
        <v>118</v>
      </c>
      <c r="C22" s="62" t="s">
        <v>154</v>
      </c>
      <c r="D22" s="13">
        <f>+'[3]CxP_FONDANE15'!D22</f>
        <v>198.748</v>
      </c>
      <c r="E22" s="13">
        <f>+'[3]CxP_FONDANE15'!E22</f>
        <v>198.748</v>
      </c>
      <c r="F22" s="13">
        <f>+'[3]CxP_FONDANE15'!F22</f>
        <v>0</v>
      </c>
      <c r="G22" s="13">
        <f>+'[3]CxP_FONDANE15'!G22</f>
        <v>0</v>
      </c>
      <c r="H22" s="13">
        <f>+'[3]CxP_FONDANE15'!H22</f>
        <v>0</v>
      </c>
      <c r="I22" s="13">
        <f>+'[3]CxP_FONDANE15'!I22</f>
        <v>0</v>
      </c>
      <c r="J22" s="13">
        <f>+'[3]CxP_FONDANE15'!J22</f>
        <v>0</v>
      </c>
      <c r="K22" s="13">
        <f>+'[3]CxP_FONDANE15'!K22</f>
        <v>0</v>
      </c>
      <c r="L22" s="13">
        <f>+'[3]CxP_FONDANE15'!L22</f>
        <v>0</v>
      </c>
      <c r="M22" s="13">
        <f>+'[3]CxP_FONDANE15'!M22</f>
        <v>0</v>
      </c>
      <c r="N22" s="13">
        <f>+'[3]CxP_FONDANE15'!N22</f>
        <v>0</v>
      </c>
      <c r="O22" s="13">
        <f>+'[3]CxP_FONDANE15'!O22</f>
        <v>0</v>
      </c>
      <c r="P22" s="13">
        <f>+'[3]CxP_FONDANE15'!P22</f>
        <v>0</v>
      </c>
      <c r="Q22" s="13">
        <f>+'[3]CxP_FONDANE15'!Q22</f>
        <v>198.748</v>
      </c>
    </row>
    <row r="23" spans="1:17" s="3" customFormat="1" ht="11.25">
      <c r="A23" s="26" t="s">
        <v>109</v>
      </c>
      <c r="B23" s="14">
        <v>20</v>
      </c>
      <c r="C23" s="26" t="s">
        <v>91</v>
      </c>
      <c r="D23" s="27">
        <f>SUM(D24)</f>
        <v>144.406</v>
      </c>
      <c r="E23" s="27">
        <f aca="true" t="shared" si="8" ref="E23:P23">SUM(E24)</f>
        <v>144.406</v>
      </c>
      <c r="F23" s="27">
        <f t="shared" si="8"/>
        <v>0</v>
      </c>
      <c r="G23" s="27">
        <f t="shared" si="8"/>
        <v>0</v>
      </c>
      <c r="H23" s="27">
        <f t="shared" si="8"/>
        <v>0</v>
      </c>
      <c r="I23" s="27">
        <f t="shared" si="8"/>
        <v>0</v>
      </c>
      <c r="J23" s="27">
        <f t="shared" si="8"/>
        <v>0</v>
      </c>
      <c r="K23" s="27">
        <f t="shared" si="8"/>
        <v>0</v>
      </c>
      <c r="L23" s="27">
        <f t="shared" si="8"/>
        <v>0</v>
      </c>
      <c r="M23" s="27">
        <f t="shared" si="8"/>
        <v>0</v>
      </c>
      <c r="N23" s="27">
        <f t="shared" si="8"/>
        <v>0</v>
      </c>
      <c r="O23" s="27">
        <f t="shared" si="8"/>
        <v>0</v>
      </c>
      <c r="P23" s="27">
        <f t="shared" si="8"/>
        <v>0</v>
      </c>
      <c r="Q23" s="27">
        <f>SUM(Q24)</f>
        <v>144.406</v>
      </c>
    </row>
    <row r="24" spans="1:17" s="1" customFormat="1" ht="11.25">
      <c r="A24" s="13" t="s">
        <v>155</v>
      </c>
      <c r="B24" s="12" t="s">
        <v>118</v>
      </c>
      <c r="C24" s="62" t="s">
        <v>156</v>
      </c>
      <c r="D24" s="13">
        <f>+'[3]CxP_FONDANE15'!D24</f>
        <v>144.406</v>
      </c>
      <c r="E24" s="13">
        <f>+'[3]CxP_FONDANE15'!E24</f>
        <v>144.406</v>
      </c>
      <c r="F24" s="13">
        <f>+'[3]CxP_FONDANE15'!F24</f>
        <v>0</v>
      </c>
      <c r="G24" s="13">
        <f>+'[3]CxP_FONDANE15'!G24</f>
        <v>0</v>
      </c>
      <c r="H24" s="13">
        <f>+'[3]CxP_FONDANE15'!H24</f>
        <v>0</v>
      </c>
      <c r="I24" s="13">
        <f>+'[3]CxP_FONDANE15'!I24</f>
        <v>0</v>
      </c>
      <c r="J24" s="13">
        <f>+'[3]CxP_FONDANE15'!J24</f>
        <v>0</v>
      </c>
      <c r="K24" s="13">
        <f>+'[3]CxP_FONDANE15'!K24</f>
        <v>0</v>
      </c>
      <c r="L24" s="13">
        <f>+'[3]CxP_FONDANE15'!L24</f>
        <v>0</v>
      </c>
      <c r="M24" s="13">
        <f>+'[3]CxP_FONDANE15'!M24</f>
        <v>0</v>
      </c>
      <c r="N24" s="13">
        <f>+'[3]CxP_FONDANE15'!N24</f>
        <v>0</v>
      </c>
      <c r="O24" s="13">
        <f>+'[3]CxP_FONDANE15'!O24</f>
        <v>0</v>
      </c>
      <c r="P24" s="13">
        <f>+'[3]CxP_FONDANE15'!P24</f>
        <v>0</v>
      </c>
      <c r="Q24" s="13">
        <f>+'[3]CxP_FONDANE15'!Q24</f>
        <v>144.406</v>
      </c>
    </row>
    <row r="25" spans="1:17" s="3" customFormat="1" ht="11.25">
      <c r="A25" s="26" t="s">
        <v>165</v>
      </c>
      <c r="B25" s="14">
        <v>20</v>
      </c>
      <c r="C25" s="26" t="s">
        <v>92</v>
      </c>
      <c r="D25" s="27">
        <f>SUM(D26)</f>
        <v>495.484</v>
      </c>
      <c r="E25" s="27">
        <f aca="true" t="shared" si="9" ref="E25:P25">SUM(E26)</f>
        <v>495.484</v>
      </c>
      <c r="F25" s="27">
        <f t="shared" si="9"/>
        <v>0</v>
      </c>
      <c r="G25" s="27">
        <f t="shared" si="9"/>
        <v>0</v>
      </c>
      <c r="H25" s="27">
        <f t="shared" si="9"/>
        <v>0</v>
      </c>
      <c r="I25" s="27">
        <f t="shared" si="9"/>
        <v>0</v>
      </c>
      <c r="J25" s="27">
        <f t="shared" si="9"/>
        <v>0</v>
      </c>
      <c r="K25" s="27">
        <f t="shared" si="9"/>
        <v>0</v>
      </c>
      <c r="L25" s="27">
        <f t="shared" si="9"/>
        <v>0</v>
      </c>
      <c r="M25" s="27">
        <f t="shared" si="9"/>
        <v>0</v>
      </c>
      <c r="N25" s="27">
        <f t="shared" si="9"/>
        <v>0</v>
      </c>
      <c r="O25" s="27">
        <f t="shared" si="9"/>
        <v>0</v>
      </c>
      <c r="P25" s="27">
        <f t="shared" si="9"/>
        <v>0</v>
      </c>
      <c r="Q25" s="27">
        <f>SUM(Q26)</f>
        <v>495.484</v>
      </c>
    </row>
    <row r="26" spans="1:17" s="1" customFormat="1" ht="11.25">
      <c r="A26" s="13" t="s">
        <v>93</v>
      </c>
      <c r="B26" s="12" t="s">
        <v>118</v>
      </c>
      <c r="C26" s="62" t="s">
        <v>94</v>
      </c>
      <c r="D26" s="13">
        <f>+'[3]CxP_FONDANE15'!D26</f>
        <v>495.484</v>
      </c>
      <c r="E26" s="13">
        <f>+'[3]CxP_FONDANE15'!E26</f>
        <v>495.484</v>
      </c>
      <c r="F26" s="13">
        <f>+'[3]CxP_FONDANE15'!F26</f>
        <v>0</v>
      </c>
      <c r="G26" s="13">
        <f>+'[3]CxP_FONDANE15'!G26</f>
        <v>0</v>
      </c>
      <c r="H26" s="13">
        <f>+'[3]CxP_FONDANE15'!H26</f>
        <v>0</v>
      </c>
      <c r="I26" s="13">
        <f>+'[3]CxP_FONDANE15'!I26</f>
        <v>0</v>
      </c>
      <c r="J26" s="13">
        <f>+'[3]CxP_FONDANE15'!J26</f>
        <v>0</v>
      </c>
      <c r="K26" s="13">
        <f>+'[3]CxP_FONDANE15'!K26</f>
        <v>0</v>
      </c>
      <c r="L26" s="13">
        <f>+'[3]CxP_FONDANE15'!L26</f>
        <v>0</v>
      </c>
      <c r="M26" s="13">
        <f>+'[3]CxP_FONDANE15'!M26</f>
        <v>0</v>
      </c>
      <c r="N26" s="13">
        <f>+'[3]CxP_FONDANE15'!N26</f>
        <v>0</v>
      </c>
      <c r="O26" s="13">
        <f>+'[3]CxP_FONDANE15'!O26</f>
        <v>0</v>
      </c>
      <c r="P26" s="13">
        <f>+'[3]CxP_FONDANE15'!P26</f>
        <v>0</v>
      </c>
      <c r="Q26" s="13">
        <f>+'[3]CxP_FONDANE15'!Q26</f>
        <v>495.484</v>
      </c>
    </row>
    <row r="27" spans="1:17" s="3" customFormat="1" ht="11.25">
      <c r="A27" s="26" t="s">
        <v>157</v>
      </c>
      <c r="B27" s="14">
        <v>20</v>
      </c>
      <c r="C27" s="26" t="s">
        <v>95</v>
      </c>
      <c r="D27" s="27">
        <f>SUM(D28)</f>
        <v>152.13305</v>
      </c>
      <c r="E27" s="27">
        <f aca="true" t="shared" si="10" ref="E27:P27">SUM(E28)</f>
        <v>152.13305</v>
      </c>
      <c r="F27" s="27">
        <f t="shared" si="10"/>
        <v>0</v>
      </c>
      <c r="G27" s="27">
        <f t="shared" si="10"/>
        <v>0</v>
      </c>
      <c r="H27" s="27">
        <f t="shared" si="10"/>
        <v>0</v>
      </c>
      <c r="I27" s="27">
        <f t="shared" si="10"/>
        <v>0</v>
      </c>
      <c r="J27" s="27">
        <f t="shared" si="10"/>
        <v>0</v>
      </c>
      <c r="K27" s="27">
        <f t="shared" si="10"/>
        <v>0</v>
      </c>
      <c r="L27" s="27">
        <f t="shared" si="10"/>
        <v>0</v>
      </c>
      <c r="M27" s="27">
        <f t="shared" si="10"/>
        <v>0</v>
      </c>
      <c r="N27" s="27">
        <f t="shared" si="10"/>
        <v>0</v>
      </c>
      <c r="O27" s="27">
        <f t="shared" si="10"/>
        <v>0</v>
      </c>
      <c r="P27" s="27">
        <f t="shared" si="10"/>
        <v>0</v>
      </c>
      <c r="Q27" s="27">
        <f>SUM(Q28)</f>
        <v>152.13305</v>
      </c>
    </row>
    <row r="28" spans="1:17" s="1" customFormat="1" ht="11.25">
      <c r="A28" s="13" t="s">
        <v>96</v>
      </c>
      <c r="B28" s="12" t="s">
        <v>118</v>
      </c>
      <c r="C28" s="62" t="s">
        <v>97</v>
      </c>
      <c r="D28" s="13">
        <f>+'[3]CxP_FONDANE15'!D28</f>
        <v>152.13305</v>
      </c>
      <c r="E28" s="13">
        <f>+'[3]CxP_FONDANE15'!E28</f>
        <v>152.13305</v>
      </c>
      <c r="F28" s="13">
        <f>+'[3]CxP_FONDANE15'!F28</f>
        <v>0</v>
      </c>
      <c r="G28" s="13">
        <f>+'[3]CxP_FONDANE15'!G28</f>
        <v>0</v>
      </c>
      <c r="H28" s="13">
        <f>+'[3]CxP_FONDANE15'!H28</f>
        <v>0</v>
      </c>
      <c r="I28" s="13">
        <f>+'[3]CxP_FONDANE15'!I28</f>
        <v>0</v>
      </c>
      <c r="J28" s="13">
        <f>+'[3]CxP_FONDANE15'!J28</f>
        <v>0</v>
      </c>
      <c r="K28" s="13">
        <f>+'[3]CxP_FONDANE15'!K28</f>
        <v>0</v>
      </c>
      <c r="L28" s="13">
        <f>+'[3]CxP_FONDANE15'!L28</f>
        <v>0</v>
      </c>
      <c r="M28" s="13">
        <f>+'[3]CxP_FONDANE15'!M28</f>
        <v>0</v>
      </c>
      <c r="N28" s="13">
        <f>+'[3]CxP_FONDANE15'!N28</f>
        <v>0</v>
      </c>
      <c r="O28" s="13">
        <f>+'[3]CxP_FONDANE15'!O28</f>
        <v>0</v>
      </c>
      <c r="P28" s="13">
        <f>+'[3]CxP_FONDANE15'!P28</f>
        <v>0</v>
      </c>
      <c r="Q28" s="13">
        <f>+'[3]CxP_FONDANE15'!Q28</f>
        <v>152.13305</v>
      </c>
    </row>
    <row r="29" spans="1:17" s="3" customFormat="1" ht="11.25">
      <c r="A29" s="63" t="s">
        <v>181</v>
      </c>
      <c r="B29" s="64"/>
      <c r="C29" s="63" t="s">
        <v>189</v>
      </c>
      <c r="D29" s="65">
        <f>SUM(D30,D32,D37,D39,D42,D46,D48)</f>
        <v>96743.80155</v>
      </c>
      <c r="E29" s="65">
        <f aca="true" t="shared" si="11" ref="E29:P29">SUM(E30,E32,E37,E39,E42,E46,E48)</f>
        <v>96743.80155</v>
      </c>
      <c r="F29" s="65">
        <f>SUM(F30,F32,F37,F39,F42,F46,F48)</f>
        <v>0</v>
      </c>
      <c r="G29" s="65">
        <f t="shared" si="11"/>
        <v>0</v>
      </c>
      <c r="H29" s="65">
        <f t="shared" si="11"/>
        <v>0</v>
      </c>
      <c r="I29" s="65">
        <f t="shared" si="11"/>
        <v>0</v>
      </c>
      <c r="J29" s="65">
        <f t="shared" si="11"/>
        <v>0</v>
      </c>
      <c r="K29" s="65">
        <f t="shared" si="11"/>
        <v>0</v>
      </c>
      <c r="L29" s="65">
        <f t="shared" si="11"/>
        <v>0</v>
      </c>
      <c r="M29" s="65">
        <f t="shared" si="11"/>
        <v>0</v>
      </c>
      <c r="N29" s="65">
        <f t="shared" si="11"/>
        <v>0</v>
      </c>
      <c r="O29" s="65">
        <f t="shared" si="11"/>
        <v>0</v>
      </c>
      <c r="P29" s="65">
        <f t="shared" si="11"/>
        <v>0</v>
      </c>
      <c r="Q29" s="65">
        <f>SUM(Q30,Q32,Q37,Q39,Q42,Q46,Q48)</f>
        <v>96743.80155</v>
      </c>
    </row>
    <row r="30" spans="1:17" s="3" customFormat="1" ht="11.25">
      <c r="A30" s="26" t="s">
        <v>106</v>
      </c>
      <c r="B30" s="14">
        <v>21</v>
      </c>
      <c r="C30" s="26" t="s">
        <v>65</v>
      </c>
      <c r="D30" s="27">
        <f>SUM(D31:D31)</f>
        <v>920.3153100000001</v>
      </c>
      <c r="E30" s="27">
        <f aca="true" t="shared" si="12" ref="E30:P30">SUM(E31:E31)</f>
        <v>920.3153100000001</v>
      </c>
      <c r="F30" s="27">
        <f t="shared" si="12"/>
        <v>0</v>
      </c>
      <c r="G30" s="27">
        <f t="shared" si="12"/>
        <v>0</v>
      </c>
      <c r="H30" s="27">
        <f t="shared" si="12"/>
        <v>0</v>
      </c>
      <c r="I30" s="27">
        <f t="shared" si="12"/>
        <v>0</v>
      </c>
      <c r="J30" s="27">
        <f t="shared" si="12"/>
        <v>0</v>
      </c>
      <c r="K30" s="27">
        <f t="shared" si="12"/>
        <v>0</v>
      </c>
      <c r="L30" s="27">
        <f t="shared" si="12"/>
        <v>0</v>
      </c>
      <c r="M30" s="27">
        <f t="shared" si="12"/>
        <v>0</v>
      </c>
      <c r="N30" s="27">
        <f t="shared" si="12"/>
        <v>0</v>
      </c>
      <c r="O30" s="27">
        <f t="shared" si="12"/>
        <v>0</v>
      </c>
      <c r="P30" s="27">
        <f t="shared" si="12"/>
        <v>0</v>
      </c>
      <c r="Q30" s="27">
        <f>SUM(Q31:Q31)</f>
        <v>920.3153100000001</v>
      </c>
    </row>
    <row r="31" spans="1:17" s="1" customFormat="1" ht="11.25">
      <c r="A31" s="11" t="s">
        <v>107</v>
      </c>
      <c r="B31" s="12" t="s">
        <v>159</v>
      </c>
      <c r="C31" s="62" t="s">
        <v>108</v>
      </c>
      <c r="D31" s="13">
        <f>+'[3]CxP_FONDANE15'!D31</f>
        <v>920.3153100000001</v>
      </c>
      <c r="E31" s="13">
        <f>+'[3]CxP_FONDANE15'!E31</f>
        <v>920.3153100000001</v>
      </c>
      <c r="F31" s="13">
        <f>+'[3]CxP_FONDANE15'!F31</f>
        <v>0</v>
      </c>
      <c r="G31" s="13">
        <f>+'[3]CxP_FONDANE15'!G31</f>
        <v>0</v>
      </c>
      <c r="H31" s="13">
        <f>+'[3]CxP_FONDANE15'!H31</f>
        <v>0</v>
      </c>
      <c r="I31" s="13">
        <f>+'[3]CxP_FONDANE15'!I31</f>
        <v>0</v>
      </c>
      <c r="J31" s="13">
        <f>+'[3]CxP_FONDANE15'!J31</f>
        <v>0</v>
      </c>
      <c r="K31" s="13">
        <f>+'[3]CxP_FONDANE15'!K31</f>
        <v>0</v>
      </c>
      <c r="L31" s="13">
        <f>+'[3]CxP_FONDANE15'!L31</f>
        <v>0</v>
      </c>
      <c r="M31" s="13">
        <f>+'[3]CxP_FONDANE15'!M31</f>
        <v>0</v>
      </c>
      <c r="N31" s="13">
        <f>+'[3]CxP_FONDANE15'!N31</f>
        <v>0</v>
      </c>
      <c r="O31" s="13">
        <f>+'[3]CxP_FONDANE15'!O31</f>
        <v>0</v>
      </c>
      <c r="P31" s="13">
        <f>+'[3]CxP_FONDANE15'!P31</f>
        <v>0</v>
      </c>
      <c r="Q31" s="13">
        <f>+'[3]CxP_FONDANE15'!Q31</f>
        <v>920.3153100000001</v>
      </c>
    </row>
    <row r="32" spans="1:17" s="3" customFormat="1" ht="11.25">
      <c r="A32" s="26" t="s">
        <v>132</v>
      </c>
      <c r="B32" s="14">
        <v>21</v>
      </c>
      <c r="C32" s="26" t="s">
        <v>76</v>
      </c>
      <c r="D32" s="27">
        <f>SUM(D33:D36)</f>
        <v>45902.24324</v>
      </c>
      <c r="E32" s="27">
        <f aca="true" t="shared" si="13" ref="E32:P32">SUM(E33:E36)</f>
        <v>45902.24324</v>
      </c>
      <c r="F32" s="27">
        <f>SUM(F33:F36)</f>
        <v>0</v>
      </c>
      <c r="G32" s="27">
        <f t="shared" si="13"/>
        <v>0</v>
      </c>
      <c r="H32" s="27">
        <f t="shared" si="13"/>
        <v>0</v>
      </c>
      <c r="I32" s="27">
        <f t="shared" si="13"/>
        <v>0</v>
      </c>
      <c r="J32" s="27">
        <f t="shared" si="13"/>
        <v>0</v>
      </c>
      <c r="K32" s="27">
        <f t="shared" si="13"/>
        <v>0</v>
      </c>
      <c r="L32" s="27">
        <f t="shared" si="13"/>
        <v>0</v>
      </c>
      <c r="M32" s="27">
        <f t="shared" si="13"/>
        <v>0</v>
      </c>
      <c r="N32" s="27">
        <f t="shared" si="13"/>
        <v>0</v>
      </c>
      <c r="O32" s="27">
        <f t="shared" si="13"/>
        <v>0</v>
      </c>
      <c r="P32" s="27">
        <f t="shared" si="13"/>
        <v>0</v>
      </c>
      <c r="Q32" s="27">
        <f>SUM(Q33:Q36)</f>
        <v>45902.24324</v>
      </c>
    </row>
    <row r="33" spans="1:17" s="1" customFormat="1" ht="11.25">
      <c r="A33" s="13" t="s">
        <v>77</v>
      </c>
      <c r="B33" s="12" t="s">
        <v>159</v>
      </c>
      <c r="C33" s="62" t="s">
        <v>78</v>
      </c>
      <c r="D33" s="13">
        <f>+'[3]CxP_FONDANE15'!D33</f>
        <v>6.768</v>
      </c>
      <c r="E33" s="13">
        <f>+'[3]CxP_FONDANE15'!E33</f>
        <v>6.768</v>
      </c>
      <c r="F33" s="13">
        <f>+'[3]CxP_FONDANE15'!F33</f>
        <v>0</v>
      </c>
      <c r="G33" s="13">
        <f>+'[3]CxP_FONDANE15'!G33</f>
        <v>0</v>
      </c>
      <c r="H33" s="13">
        <f>+'[3]CxP_FONDANE15'!H33</f>
        <v>0</v>
      </c>
      <c r="I33" s="13">
        <f>+'[3]CxP_FONDANE15'!I33</f>
        <v>0</v>
      </c>
      <c r="J33" s="13">
        <f>+'[3]CxP_FONDANE15'!J33</f>
        <v>0</v>
      </c>
      <c r="K33" s="13">
        <f>+'[3]CxP_FONDANE15'!K33</f>
        <v>0</v>
      </c>
      <c r="L33" s="13">
        <f>+'[3]CxP_FONDANE15'!L33</f>
        <v>0</v>
      </c>
      <c r="M33" s="13">
        <f>+'[3]CxP_FONDANE15'!M33</f>
        <v>0</v>
      </c>
      <c r="N33" s="13">
        <f>+'[3]CxP_FONDANE15'!N33</f>
        <v>0</v>
      </c>
      <c r="O33" s="13">
        <f>+'[3]CxP_FONDANE15'!O33</f>
        <v>0</v>
      </c>
      <c r="P33" s="13">
        <f>+'[3]CxP_FONDANE15'!P33</f>
        <v>0</v>
      </c>
      <c r="Q33" s="13">
        <f>+'[3]CxP_FONDANE15'!Q33</f>
        <v>6.768</v>
      </c>
    </row>
    <row r="34" spans="1:17" s="1" customFormat="1" ht="11.25">
      <c r="A34" s="13" t="s">
        <v>79</v>
      </c>
      <c r="B34" s="12" t="s">
        <v>159</v>
      </c>
      <c r="C34" s="62" t="s">
        <v>80</v>
      </c>
      <c r="D34" s="13">
        <f>+'[3]CxP_FONDANE15'!D34</f>
        <v>533.94529</v>
      </c>
      <c r="E34" s="13">
        <f>+'[3]CxP_FONDANE15'!E34</f>
        <v>533.94529</v>
      </c>
      <c r="F34" s="13">
        <f>+'[3]CxP_FONDANE15'!F34</f>
        <v>0</v>
      </c>
      <c r="G34" s="13">
        <f>+'[3]CxP_FONDANE15'!G34</f>
        <v>0</v>
      </c>
      <c r="H34" s="13">
        <f>+'[3]CxP_FONDANE15'!H34</f>
        <v>0</v>
      </c>
      <c r="I34" s="13">
        <f>+'[3]CxP_FONDANE15'!I34</f>
        <v>0</v>
      </c>
      <c r="J34" s="13">
        <f>+'[3]CxP_FONDANE15'!J34</f>
        <v>0</v>
      </c>
      <c r="K34" s="13">
        <f>+'[3]CxP_FONDANE15'!K34</f>
        <v>0</v>
      </c>
      <c r="L34" s="13">
        <f>+'[3]CxP_FONDANE15'!L34</f>
        <v>0</v>
      </c>
      <c r="M34" s="13">
        <f>+'[3]CxP_FONDANE15'!M34</f>
        <v>0</v>
      </c>
      <c r="N34" s="13">
        <f>+'[3]CxP_FONDANE15'!N34</f>
        <v>0</v>
      </c>
      <c r="O34" s="13">
        <f>+'[3]CxP_FONDANE15'!O34</f>
        <v>0</v>
      </c>
      <c r="P34" s="13">
        <f>+'[3]CxP_FONDANE15'!P34</f>
        <v>0</v>
      </c>
      <c r="Q34" s="13">
        <f>+'[3]CxP_FONDANE15'!Q34</f>
        <v>533.94529</v>
      </c>
    </row>
    <row r="35" spans="1:17" s="1" customFormat="1" ht="11.25">
      <c r="A35" s="13" t="s">
        <v>133</v>
      </c>
      <c r="B35" s="12" t="s">
        <v>159</v>
      </c>
      <c r="C35" s="62" t="s">
        <v>134</v>
      </c>
      <c r="D35" s="13">
        <f>+'[3]CxP_FONDANE15'!D35</f>
        <v>192.158</v>
      </c>
      <c r="E35" s="13">
        <f>+'[3]CxP_FONDANE15'!E35</f>
        <v>192.158</v>
      </c>
      <c r="F35" s="13">
        <f>+'[3]CxP_FONDANE15'!F35</f>
        <v>0</v>
      </c>
      <c r="G35" s="13">
        <f>+'[3]CxP_FONDANE15'!G35</f>
        <v>0</v>
      </c>
      <c r="H35" s="13">
        <f>+'[3]CxP_FONDANE15'!H35</f>
        <v>0</v>
      </c>
      <c r="I35" s="13">
        <f>+'[3]CxP_FONDANE15'!I35</f>
        <v>0</v>
      </c>
      <c r="J35" s="13">
        <f>+'[3]CxP_FONDANE15'!J35</f>
        <v>0</v>
      </c>
      <c r="K35" s="13">
        <f>+'[3]CxP_FONDANE15'!K35</f>
        <v>0</v>
      </c>
      <c r="L35" s="13">
        <f>+'[3]CxP_FONDANE15'!L35</f>
        <v>0</v>
      </c>
      <c r="M35" s="13">
        <f>+'[3]CxP_FONDANE15'!M35</f>
        <v>0</v>
      </c>
      <c r="N35" s="13">
        <f>+'[3]CxP_FONDANE15'!N35</f>
        <v>0</v>
      </c>
      <c r="O35" s="13">
        <f>+'[3]CxP_FONDANE15'!O35</f>
        <v>0</v>
      </c>
      <c r="P35" s="13">
        <f>+'[3]CxP_FONDANE15'!P35</f>
        <v>0</v>
      </c>
      <c r="Q35" s="13">
        <f>+'[3]CxP_FONDANE15'!Q35</f>
        <v>192.158</v>
      </c>
    </row>
    <row r="36" spans="1:17" s="1" customFormat="1" ht="11.25">
      <c r="A36" s="13" t="s">
        <v>81</v>
      </c>
      <c r="B36" s="12" t="s">
        <v>159</v>
      </c>
      <c r="C36" s="62" t="s">
        <v>82</v>
      </c>
      <c r="D36" s="13">
        <f>+'[3]CxP_FONDANE15'!D36</f>
        <v>45169.37195</v>
      </c>
      <c r="E36" s="13">
        <f>+'[3]CxP_FONDANE15'!E36</f>
        <v>45169.37195</v>
      </c>
      <c r="F36" s="13">
        <f>+'[3]CxP_FONDANE15'!F36</f>
        <v>0</v>
      </c>
      <c r="G36" s="13">
        <f>+'[3]CxP_FONDANE15'!G36</f>
        <v>0</v>
      </c>
      <c r="H36" s="13">
        <f>+'[3]CxP_FONDANE15'!H36</f>
        <v>0</v>
      </c>
      <c r="I36" s="13">
        <f>+'[3]CxP_FONDANE15'!I36</f>
        <v>0</v>
      </c>
      <c r="J36" s="13">
        <f>+'[3]CxP_FONDANE15'!J36</f>
        <v>0</v>
      </c>
      <c r="K36" s="13">
        <f>+'[3]CxP_FONDANE15'!K36</f>
        <v>0</v>
      </c>
      <c r="L36" s="13">
        <f>+'[3]CxP_FONDANE15'!L36</f>
        <v>0</v>
      </c>
      <c r="M36" s="13">
        <f>+'[3]CxP_FONDANE15'!M36</f>
        <v>0</v>
      </c>
      <c r="N36" s="13">
        <f>+'[3]CxP_FONDANE15'!N36</f>
        <v>0</v>
      </c>
      <c r="O36" s="13">
        <f>+'[3]CxP_FONDANE15'!O36</f>
        <v>0</v>
      </c>
      <c r="P36" s="13">
        <f>+'[3]CxP_FONDANE15'!P36</f>
        <v>0</v>
      </c>
      <c r="Q36" s="13">
        <f>+'[3]CxP_FONDANE15'!Q36</f>
        <v>45169.37195</v>
      </c>
    </row>
    <row r="37" spans="1:17" s="3" customFormat="1" ht="11.25">
      <c r="A37" s="26" t="s">
        <v>135</v>
      </c>
      <c r="B37" s="14">
        <v>21</v>
      </c>
      <c r="C37" s="26" t="s">
        <v>85</v>
      </c>
      <c r="D37" s="27">
        <f>SUM(D38:D38)</f>
        <v>196.508</v>
      </c>
      <c r="E37" s="27">
        <f aca="true" t="shared" si="14" ref="E37:P37">SUM(E38:E38)</f>
        <v>196.508</v>
      </c>
      <c r="F37" s="27">
        <f t="shared" si="14"/>
        <v>0</v>
      </c>
      <c r="G37" s="27">
        <f t="shared" si="14"/>
        <v>0</v>
      </c>
      <c r="H37" s="27">
        <f t="shared" si="14"/>
        <v>0</v>
      </c>
      <c r="I37" s="27">
        <f t="shared" si="14"/>
        <v>0</v>
      </c>
      <c r="J37" s="27">
        <f t="shared" si="14"/>
        <v>0</v>
      </c>
      <c r="K37" s="27">
        <f t="shared" si="14"/>
        <v>0</v>
      </c>
      <c r="L37" s="27">
        <f t="shared" si="14"/>
        <v>0</v>
      </c>
      <c r="M37" s="27">
        <f t="shared" si="14"/>
        <v>0</v>
      </c>
      <c r="N37" s="27">
        <f t="shared" si="14"/>
        <v>0</v>
      </c>
      <c r="O37" s="27">
        <f t="shared" si="14"/>
        <v>0</v>
      </c>
      <c r="P37" s="27">
        <f t="shared" si="14"/>
        <v>0</v>
      </c>
      <c r="Q37" s="27">
        <f>SUM(Q38:Q38)</f>
        <v>196.508</v>
      </c>
    </row>
    <row r="38" spans="1:17" s="1" customFormat="1" ht="11.25">
      <c r="A38" s="13" t="s">
        <v>138</v>
      </c>
      <c r="B38" s="12" t="s">
        <v>159</v>
      </c>
      <c r="C38" s="62" t="s">
        <v>139</v>
      </c>
      <c r="D38" s="13">
        <f>+'[3]CxP_FONDANE15'!D38</f>
        <v>196.508</v>
      </c>
      <c r="E38" s="13">
        <f>+'[3]CxP_FONDANE15'!E38</f>
        <v>196.508</v>
      </c>
      <c r="F38" s="13">
        <f>+'[3]CxP_FONDANE15'!F38</f>
        <v>0</v>
      </c>
      <c r="G38" s="13">
        <f>+'[3]CxP_FONDANE15'!G38</f>
        <v>0</v>
      </c>
      <c r="H38" s="13">
        <f>+'[3]CxP_FONDANE15'!H38</f>
        <v>0</v>
      </c>
      <c r="I38" s="13">
        <f>+'[3]CxP_FONDANE15'!I38</f>
        <v>0</v>
      </c>
      <c r="J38" s="13">
        <f>+'[3]CxP_FONDANE15'!J38</f>
        <v>0</v>
      </c>
      <c r="K38" s="13">
        <f>+'[3]CxP_FONDANE15'!K38</f>
        <v>0</v>
      </c>
      <c r="L38" s="13">
        <f>+'[3]CxP_FONDANE15'!L38</f>
        <v>0</v>
      </c>
      <c r="M38" s="13">
        <f>+'[3]CxP_FONDANE15'!M38</f>
        <v>0</v>
      </c>
      <c r="N38" s="13">
        <f>+'[3]CxP_FONDANE15'!N38</f>
        <v>0</v>
      </c>
      <c r="O38" s="13">
        <f>+'[3]CxP_FONDANE15'!O38</f>
        <v>0</v>
      </c>
      <c r="P38" s="13">
        <f>+'[3]CxP_FONDANE15'!P38</f>
        <v>0</v>
      </c>
      <c r="Q38" s="13">
        <f>+'[3]CxP_FONDANE15'!Q38</f>
        <v>196.508</v>
      </c>
    </row>
    <row r="39" spans="1:17" s="3" customFormat="1" ht="11.25" hidden="1">
      <c r="A39" s="26" t="s">
        <v>140</v>
      </c>
      <c r="B39" s="14">
        <v>21</v>
      </c>
      <c r="C39" s="26" t="s">
        <v>141</v>
      </c>
      <c r="D39" s="27">
        <f>SUM(D40:D41)</f>
        <v>0</v>
      </c>
      <c r="E39" s="27">
        <f aca="true" t="shared" si="15" ref="E39:P39">SUM(E40:E41)</f>
        <v>0</v>
      </c>
      <c r="F39" s="27">
        <f>SUM(F40:F41)</f>
        <v>0</v>
      </c>
      <c r="G39" s="27">
        <f t="shared" si="15"/>
        <v>0</v>
      </c>
      <c r="H39" s="27">
        <f t="shared" si="15"/>
        <v>0</v>
      </c>
      <c r="I39" s="27">
        <f t="shared" si="15"/>
        <v>0</v>
      </c>
      <c r="J39" s="27">
        <f t="shared" si="15"/>
        <v>0</v>
      </c>
      <c r="K39" s="27">
        <f t="shared" si="15"/>
        <v>0</v>
      </c>
      <c r="L39" s="27">
        <f t="shared" si="15"/>
        <v>0</v>
      </c>
      <c r="M39" s="27">
        <f t="shared" si="15"/>
        <v>0</v>
      </c>
      <c r="N39" s="27">
        <f t="shared" si="15"/>
        <v>0</v>
      </c>
      <c r="O39" s="27">
        <f t="shared" si="15"/>
        <v>0</v>
      </c>
      <c r="P39" s="27">
        <f t="shared" si="15"/>
        <v>0</v>
      </c>
      <c r="Q39" s="27">
        <f>SUM(Q40:Q41)</f>
        <v>0</v>
      </c>
    </row>
    <row r="40" spans="1:17" s="1" customFormat="1" ht="11.25" hidden="1">
      <c r="A40" s="13" t="s">
        <v>142</v>
      </c>
      <c r="B40" s="12" t="s">
        <v>159</v>
      </c>
      <c r="C40" s="62" t="s">
        <v>143</v>
      </c>
      <c r="D40" s="13">
        <f>+'[3]CxP_FONDANE15'!D40</f>
        <v>0</v>
      </c>
      <c r="E40" s="13">
        <f>+'[3]CxP_FONDANE15'!E40</f>
        <v>0</v>
      </c>
      <c r="F40" s="13">
        <f>+'[3]CxP_FONDANE15'!F40</f>
        <v>0</v>
      </c>
      <c r="G40" s="13">
        <f>+'[3]CxP_FONDANE15'!G40</f>
        <v>0</v>
      </c>
      <c r="H40" s="13">
        <f>+'[3]CxP_FONDANE15'!H40</f>
        <v>0</v>
      </c>
      <c r="I40" s="13">
        <f>+'[3]CxP_FONDANE15'!I40</f>
        <v>0</v>
      </c>
      <c r="J40" s="13">
        <f>+'[3]CxP_FONDANE15'!J40</f>
        <v>0</v>
      </c>
      <c r="K40" s="13">
        <f>+'[3]CxP_FONDANE15'!K40</f>
        <v>0</v>
      </c>
      <c r="L40" s="13">
        <f>+'[3]CxP_FONDANE15'!L40</f>
        <v>0</v>
      </c>
      <c r="M40" s="13">
        <f>+'[3]CxP_FONDANE15'!M40</f>
        <v>0</v>
      </c>
      <c r="N40" s="13">
        <f>+'[3]CxP_FONDANE15'!N40</f>
        <v>0</v>
      </c>
      <c r="O40" s="13">
        <f>+'[3]CxP_FONDANE15'!O40</f>
        <v>0</v>
      </c>
      <c r="P40" s="13">
        <f>+'[3]CxP_FONDANE15'!P40</f>
        <v>0</v>
      </c>
      <c r="Q40" s="13">
        <f>+'[3]CxP_FONDANE15'!Q40</f>
        <v>0</v>
      </c>
    </row>
    <row r="41" spans="1:17" s="1" customFormat="1" ht="11.25" hidden="1">
      <c r="A41" s="13" t="s">
        <v>146</v>
      </c>
      <c r="B41" s="12" t="s">
        <v>159</v>
      </c>
      <c r="C41" s="62" t="s">
        <v>147</v>
      </c>
      <c r="D41" s="13">
        <f>+'[3]CxP_FONDANE15'!D41</f>
        <v>0</v>
      </c>
      <c r="E41" s="13">
        <f>+'[3]CxP_FONDANE15'!E41</f>
        <v>0</v>
      </c>
      <c r="F41" s="13">
        <f>+'[3]CxP_FONDANE15'!F41</f>
        <v>0</v>
      </c>
      <c r="G41" s="13">
        <f>+'[3]CxP_FONDANE15'!G41</f>
        <v>0</v>
      </c>
      <c r="H41" s="13">
        <f>+'[3]CxP_FONDANE15'!H41</f>
        <v>0</v>
      </c>
      <c r="I41" s="13">
        <f>+'[3]CxP_FONDANE15'!I41</f>
        <v>0</v>
      </c>
      <c r="J41" s="13">
        <f>+'[3]CxP_FONDANE15'!J41</f>
        <v>0</v>
      </c>
      <c r="K41" s="13">
        <f>+'[3]CxP_FONDANE15'!K41</f>
        <v>0</v>
      </c>
      <c r="L41" s="13">
        <f>+'[3]CxP_FONDANE15'!L41</f>
        <v>0</v>
      </c>
      <c r="M41" s="13">
        <f>+'[3]CxP_FONDANE15'!M41</f>
        <v>0</v>
      </c>
      <c r="N41" s="13">
        <f>+'[3]CxP_FONDANE15'!N41</f>
        <v>0</v>
      </c>
      <c r="O41" s="13">
        <f>+'[3]CxP_FONDANE15'!O41</f>
        <v>0</v>
      </c>
      <c r="P41" s="13">
        <f>+'[3]CxP_FONDANE15'!P41</f>
        <v>0</v>
      </c>
      <c r="Q41" s="13">
        <f>+'[3]CxP_FONDANE15'!Q41</f>
        <v>0</v>
      </c>
    </row>
    <row r="42" spans="1:17" s="3" customFormat="1" ht="11.25">
      <c r="A42" s="26" t="s">
        <v>148</v>
      </c>
      <c r="B42" s="14">
        <v>21</v>
      </c>
      <c r="C42" s="26" t="s">
        <v>88</v>
      </c>
      <c r="D42" s="27">
        <f>SUM(D43:D45)</f>
        <v>49724.735</v>
      </c>
      <c r="E42" s="27">
        <f aca="true" t="shared" si="16" ref="E42:P42">SUM(E43:E45)</f>
        <v>49724.735</v>
      </c>
      <c r="F42" s="27">
        <f>SUM(F43:F45)</f>
        <v>0</v>
      </c>
      <c r="G42" s="27">
        <f t="shared" si="16"/>
        <v>0</v>
      </c>
      <c r="H42" s="27">
        <f t="shared" si="16"/>
        <v>0</v>
      </c>
      <c r="I42" s="27">
        <f t="shared" si="16"/>
        <v>0</v>
      </c>
      <c r="J42" s="27">
        <f t="shared" si="16"/>
        <v>0</v>
      </c>
      <c r="K42" s="27">
        <f t="shared" si="16"/>
        <v>0</v>
      </c>
      <c r="L42" s="27">
        <f t="shared" si="16"/>
        <v>0</v>
      </c>
      <c r="M42" s="27">
        <f t="shared" si="16"/>
        <v>0</v>
      </c>
      <c r="N42" s="27">
        <f t="shared" si="16"/>
        <v>0</v>
      </c>
      <c r="O42" s="27">
        <f t="shared" si="16"/>
        <v>0</v>
      </c>
      <c r="P42" s="27">
        <f t="shared" si="16"/>
        <v>0</v>
      </c>
      <c r="Q42" s="27">
        <f>SUM(Q43:Q45)</f>
        <v>49724.735</v>
      </c>
    </row>
    <row r="43" spans="1:17" s="1" customFormat="1" ht="11.25">
      <c r="A43" s="13" t="s">
        <v>149</v>
      </c>
      <c r="B43" s="12" t="s">
        <v>159</v>
      </c>
      <c r="C43" s="62" t="s">
        <v>150</v>
      </c>
      <c r="D43" s="13">
        <f>+'[3]CxP_FONDANE15'!D43</f>
        <v>1.596</v>
      </c>
      <c r="E43" s="13">
        <f>+'[3]CxP_FONDANE15'!E43</f>
        <v>1.596</v>
      </c>
      <c r="F43" s="13">
        <f>+'[3]CxP_FONDANE15'!F43</f>
        <v>0</v>
      </c>
      <c r="G43" s="13">
        <f>+'[3]CxP_FONDANE15'!G43</f>
        <v>0</v>
      </c>
      <c r="H43" s="13">
        <f>+'[3]CxP_FONDANE15'!H43</f>
        <v>0</v>
      </c>
      <c r="I43" s="13">
        <f>+'[3]CxP_FONDANE15'!I43</f>
        <v>0</v>
      </c>
      <c r="J43" s="13">
        <f>+'[3]CxP_FONDANE15'!J43</f>
        <v>0</v>
      </c>
      <c r="K43" s="13">
        <f>+'[3]CxP_FONDANE15'!K43</f>
        <v>0</v>
      </c>
      <c r="L43" s="13">
        <f>+'[3]CxP_FONDANE15'!L43</f>
        <v>0</v>
      </c>
      <c r="M43" s="13">
        <f>+'[3]CxP_FONDANE15'!M43</f>
        <v>0</v>
      </c>
      <c r="N43" s="13">
        <f>+'[3]CxP_FONDANE15'!N43</f>
        <v>0</v>
      </c>
      <c r="O43" s="13">
        <f>+'[3]CxP_FONDANE15'!O43</f>
        <v>0</v>
      </c>
      <c r="P43" s="13">
        <f>+'[3]CxP_FONDANE15'!P43</f>
        <v>0</v>
      </c>
      <c r="Q43" s="13">
        <f>+'[3]CxP_FONDANE15'!Q43</f>
        <v>1.596</v>
      </c>
    </row>
    <row r="44" spans="1:17" s="1" customFormat="1" ht="11.25">
      <c r="A44" s="13" t="s">
        <v>89</v>
      </c>
      <c r="B44" s="12" t="s">
        <v>159</v>
      </c>
      <c r="C44" s="62" t="s">
        <v>90</v>
      </c>
      <c r="D44" s="13">
        <f>+'[3]CxP_FONDANE15'!D44</f>
        <v>24.528</v>
      </c>
      <c r="E44" s="13">
        <f>+'[3]CxP_FONDANE15'!E44</f>
        <v>24.528</v>
      </c>
      <c r="F44" s="13">
        <f>+'[3]CxP_FONDANE15'!F44</f>
        <v>0</v>
      </c>
      <c r="G44" s="13">
        <f>+'[3]CxP_FONDANE15'!G44</f>
        <v>0</v>
      </c>
      <c r="H44" s="13">
        <f>+'[3]CxP_FONDANE15'!H44</f>
        <v>0</v>
      </c>
      <c r="I44" s="13">
        <f>+'[3]CxP_FONDANE15'!I44</f>
        <v>0</v>
      </c>
      <c r="J44" s="13">
        <f>+'[3]CxP_FONDANE15'!J44</f>
        <v>0</v>
      </c>
      <c r="K44" s="13">
        <f>+'[3]CxP_FONDANE15'!K44</f>
        <v>0</v>
      </c>
      <c r="L44" s="13">
        <f>+'[3]CxP_FONDANE15'!L44</f>
        <v>0</v>
      </c>
      <c r="M44" s="13">
        <f>+'[3]CxP_FONDANE15'!M44</f>
        <v>0</v>
      </c>
      <c r="N44" s="13">
        <f>+'[3]CxP_FONDANE15'!N44</f>
        <v>0</v>
      </c>
      <c r="O44" s="13">
        <f>+'[3]CxP_FONDANE15'!O44</f>
        <v>0</v>
      </c>
      <c r="P44" s="13">
        <f>+'[3]CxP_FONDANE15'!P44</f>
        <v>0</v>
      </c>
      <c r="Q44" s="13">
        <f>+'[3]CxP_FONDANE15'!Q44</f>
        <v>24.528</v>
      </c>
    </row>
    <row r="45" spans="1:17" s="1" customFormat="1" ht="11.25">
      <c r="A45" s="13" t="s">
        <v>153</v>
      </c>
      <c r="B45" s="12" t="s">
        <v>159</v>
      </c>
      <c r="C45" s="62" t="s">
        <v>154</v>
      </c>
      <c r="D45" s="13">
        <f>+'[3]CxP_FONDANE15'!D45</f>
        <v>49698.611</v>
      </c>
      <c r="E45" s="13">
        <f>+'[3]CxP_FONDANE15'!E45</f>
        <v>49698.611</v>
      </c>
      <c r="F45" s="13">
        <f>+'[3]CxP_FONDANE15'!F45</f>
        <v>0</v>
      </c>
      <c r="G45" s="13">
        <f>+'[3]CxP_FONDANE15'!G45</f>
        <v>0</v>
      </c>
      <c r="H45" s="13">
        <f>+'[3]CxP_FONDANE15'!H45</f>
        <v>0</v>
      </c>
      <c r="I45" s="13">
        <f>+'[3]CxP_FONDANE15'!I45</f>
        <v>0</v>
      </c>
      <c r="J45" s="13">
        <f>+'[3]CxP_FONDANE15'!J45</f>
        <v>0</v>
      </c>
      <c r="K45" s="13">
        <f>+'[3]CxP_FONDANE15'!K45</f>
        <v>0</v>
      </c>
      <c r="L45" s="13">
        <f>+'[3]CxP_FONDANE15'!L45</f>
        <v>0</v>
      </c>
      <c r="M45" s="13">
        <f>+'[3]CxP_FONDANE15'!M45</f>
        <v>0</v>
      </c>
      <c r="N45" s="13">
        <f>+'[3]CxP_FONDANE15'!N45</f>
        <v>0</v>
      </c>
      <c r="O45" s="13">
        <f>+'[3]CxP_FONDANE15'!O45</f>
        <v>0</v>
      </c>
      <c r="P45" s="13">
        <f>+'[3]CxP_FONDANE15'!P45</f>
        <v>0</v>
      </c>
      <c r="Q45" s="13">
        <f>+'[3]CxP_FONDANE15'!Q45</f>
        <v>49698.611</v>
      </c>
    </row>
    <row r="46" spans="1:17" s="3" customFormat="1" ht="11.25" hidden="1">
      <c r="A46" s="26" t="s">
        <v>109</v>
      </c>
      <c r="B46" s="14">
        <v>21</v>
      </c>
      <c r="C46" s="26" t="s">
        <v>91</v>
      </c>
      <c r="D46" s="27">
        <f>SUM(D47)</f>
        <v>0</v>
      </c>
      <c r="E46" s="27">
        <f aca="true" t="shared" si="17" ref="E46:P46">SUM(E47)</f>
        <v>0</v>
      </c>
      <c r="F46" s="27">
        <f t="shared" si="17"/>
        <v>0</v>
      </c>
      <c r="G46" s="27">
        <f t="shared" si="17"/>
        <v>0</v>
      </c>
      <c r="H46" s="27">
        <f t="shared" si="17"/>
        <v>0</v>
      </c>
      <c r="I46" s="27">
        <f t="shared" si="17"/>
        <v>0</v>
      </c>
      <c r="J46" s="27">
        <f t="shared" si="17"/>
        <v>0</v>
      </c>
      <c r="K46" s="27">
        <f t="shared" si="17"/>
        <v>0</v>
      </c>
      <c r="L46" s="27">
        <f t="shared" si="17"/>
        <v>0</v>
      </c>
      <c r="M46" s="27">
        <f t="shared" si="17"/>
        <v>0</v>
      </c>
      <c r="N46" s="27">
        <f t="shared" si="17"/>
        <v>0</v>
      </c>
      <c r="O46" s="27">
        <f t="shared" si="17"/>
        <v>0</v>
      </c>
      <c r="P46" s="27">
        <f t="shared" si="17"/>
        <v>0</v>
      </c>
      <c r="Q46" s="27">
        <f>SUM(Q47)</f>
        <v>0</v>
      </c>
    </row>
    <row r="47" spans="1:17" s="1" customFormat="1" ht="11.25" hidden="1">
      <c r="A47" s="13" t="s">
        <v>155</v>
      </c>
      <c r="B47" s="12">
        <v>21</v>
      </c>
      <c r="C47" s="62" t="s">
        <v>156</v>
      </c>
      <c r="D47" s="13">
        <f>+'[3]CxP_FONDANE15'!D47</f>
        <v>0</v>
      </c>
      <c r="E47" s="13">
        <f>+'[3]CxP_FONDANE15'!E47</f>
        <v>0</v>
      </c>
      <c r="F47" s="13">
        <f>+'[3]CxP_FONDANE15'!F47</f>
        <v>0</v>
      </c>
      <c r="G47" s="13">
        <f>+'[3]CxP_FONDANE15'!G47</f>
        <v>0</v>
      </c>
      <c r="H47" s="13">
        <f>+'[3]CxP_FONDANE15'!H47</f>
        <v>0</v>
      </c>
      <c r="I47" s="13">
        <f>+'[3]CxP_FONDANE15'!I47</f>
        <v>0</v>
      </c>
      <c r="J47" s="13">
        <f>+'[3]CxP_FONDANE15'!J47</f>
        <v>0</v>
      </c>
      <c r="K47" s="13">
        <f>+'[3]CxP_FONDANE15'!K47</f>
        <v>0</v>
      </c>
      <c r="L47" s="13">
        <f>+'[3]CxP_FONDANE15'!L47</f>
        <v>0</v>
      </c>
      <c r="M47" s="13">
        <f>+'[3]CxP_FONDANE15'!M47</f>
        <v>0</v>
      </c>
      <c r="N47" s="13">
        <f>+'[3]CxP_FONDANE15'!N47</f>
        <v>0</v>
      </c>
      <c r="O47" s="13">
        <f>+'[3]CxP_FONDANE15'!O47</f>
        <v>0</v>
      </c>
      <c r="P47" s="13">
        <f>+'[3]CxP_FONDANE15'!P47</f>
        <v>0</v>
      </c>
      <c r="Q47" s="13">
        <f>+'[3]CxP_FONDANE15'!Q47</f>
        <v>0</v>
      </c>
    </row>
    <row r="48" spans="1:17" s="3" customFormat="1" ht="11.25" hidden="1">
      <c r="A48" s="26" t="s">
        <v>157</v>
      </c>
      <c r="B48" s="14">
        <v>21</v>
      </c>
      <c r="C48" s="26" t="s">
        <v>95</v>
      </c>
      <c r="D48" s="27">
        <f>SUM(D49)</f>
        <v>0</v>
      </c>
      <c r="E48" s="27">
        <f aca="true" t="shared" si="18" ref="E48:Q48">SUM(E49)</f>
        <v>0</v>
      </c>
      <c r="F48" s="27">
        <f t="shared" si="18"/>
        <v>0</v>
      </c>
      <c r="G48" s="27">
        <f t="shared" si="18"/>
        <v>0</v>
      </c>
      <c r="H48" s="27">
        <f t="shared" si="18"/>
        <v>0</v>
      </c>
      <c r="I48" s="27">
        <f t="shared" si="18"/>
        <v>0</v>
      </c>
      <c r="J48" s="27">
        <f t="shared" si="18"/>
        <v>0</v>
      </c>
      <c r="K48" s="27">
        <f t="shared" si="18"/>
        <v>0</v>
      </c>
      <c r="L48" s="27">
        <f t="shared" si="18"/>
        <v>0</v>
      </c>
      <c r="M48" s="27">
        <f t="shared" si="18"/>
        <v>0</v>
      </c>
      <c r="N48" s="27">
        <f t="shared" si="18"/>
        <v>0</v>
      </c>
      <c r="O48" s="27">
        <f t="shared" si="18"/>
        <v>0</v>
      </c>
      <c r="P48" s="27">
        <f t="shared" si="18"/>
        <v>0</v>
      </c>
      <c r="Q48" s="27">
        <f t="shared" si="18"/>
        <v>0</v>
      </c>
    </row>
    <row r="49" spans="1:17" s="1" customFormat="1" ht="11.25" hidden="1">
      <c r="A49" s="13" t="s">
        <v>96</v>
      </c>
      <c r="B49" s="12">
        <v>21</v>
      </c>
      <c r="C49" s="62" t="s">
        <v>97</v>
      </c>
      <c r="D49" s="13">
        <f>+'[3]CxP_FONDANE15'!D49</f>
        <v>0</v>
      </c>
      <c r="E49" s="13">
        <f>+'[3]CxP_FONDANE15'!E49</f>
        <v>0</v>
      </c>
      <c r="F49" s="13">
        <f>+'[3]CxP_FONDANE15'!F49</f>
        <v>0</v>
      </c>
      <c r="G49" s="13">
        <f>+'[3]CxP_FONDANE15'!G49</f>
        <v>0</v>
      </c>
      <c r="H49" s="13">
        <f>+'[3]CxP_FONDANE15'!H49</f>
        <v>0</v>
      </c>
      <c r="I49" s="13">
        <f>+'[3]CxP_FONDANE15'!I49</f>
        <v>0</v>
      </c>
      <c r="J49" s="13">
        <f>+'[3]CxP_FONDANE15'!J49</f>
        <v>0</v>
      </c>
      <c r="K49" s="13">
        <f>+'[3]CxP_FONDANE15'!K49</f>
        <v>0</v>
      </c>
      <c r="L49" s="13">
        <f>+'[3]CxP_FONDANE15'!L49</f>
        <v>0</v>
      </c>
      <c r="M49" s="13">
        <f>+'[3]CxP_FONDANE15'!M49</f>
        <v>0</v>
      </c>
      <c r="N49" s="13">
        <f>+'[3]CxP_FONDANE15'!N49</f>
        <v>0</v>
      </c>
      <c r="O49" s="13">
        <f>+'[3]CxP_FONDANE15'!O49</f>
        <v>0</v>
      </c>
      <c r="P49" s="13">
        <f>+'[3]CxP_FONDANE15'!P49</f>
        <v>0</v>
      </c>
      <c r="Q49" s="13">
        <f>+'[3]CxP_FONDANE15'!Q49</f>
        <v>0</v>
      </c>
    </row>
    <row r="50" spans="1:17" s="10" customFormat="1" ht="12.75">
      <c r="A50" s="4"/>
      <c r="B50" s="4"/>
      <c r="C50" s="8" t="s">
        <v>18</v>
      </c>
      <c r="D50" s="9">
        <f>+D51</f>
        <v>895528.7530599999</v>
      </c>
      <c r="E50" s="9">
        <f aca="true" t="shared" si="19" ref="E50:Q50">+E51</f>
        <v>893605.9910599999</v>
      </c>
      <c r="F50" s="9">
        <f t="shared" si="19"/>
        <v>1922.76</v>
      </c>
      <c r="G50" s="9">
        <f t="shared" si="19"/>
        <v>0</v>
      </c>
      <c r="H50" s="9">
        <f t="shared" si="19"/>
        <v>0</v>
      </c>
      <c r="I50" s="9">
        <f t="shared" si="19"/>
        <v>0</v>
      </c>
      <c r="J50" s="9">
        <f t="shared" si="19"/>
        <v>0</v>
      </c>
      <c r="K50" s="9">
        <f t="shared" si="19"/>
        <v>0</v>
      </c>
      <c r="L50" s="9">
        <f t="shared" si="19"/>
        <v>0</v>
      </c>
      <c r="M50" s="9">
        <f t="shared" si="19"/>
        <v>0</v>
      </c>
      <c r="N50" s="9">
        <f t="shared" si="19"/>
        <v>0</v>
      </c>
      <c r="O50" s="9">
        <f t="shared" si="19"/>
        <v>0</v>
      </c>
      <c r="P50" s="9">
        <f t="shared" si="19"/>
        <v>0</v>
      </c>
      <c r="Q50" s="9">
        <f t="shared" si="19"/>
        <v>895528.7510599999</v>
      </c>
    </row>
    <row r="51" spans="1:17" ht="12.75">
      <c r="A51" s="30" t="s">
        <v>161</v>
      </c>
      <c r="B51" s="28" t="s">
        <v>118</v>
      </c>
      <c r="C51" s="66" t="s">
        <v>162</v>
      </c>
      <c r="D51" s="17">
        <f>+'[3]CxP_FONDANE15'!D51</f>
        <v>895528.7530599999</v>
      </c>
      <c r="E51" s="17">
        <f>+'[3]CxP_FONDANE15'!E51</f>
        <v>893605.9910599999</v>
      </c>
      <c r="F51" s="17">
        <f>+'[3]CxP_FONDANE15'!F51</f>
        <v>1922.76</v>
      </c>
      <c r="G51" s="17">
        <f>+'[3]CxP_FONDANE15'!G51</f>
        <v>0</v>
      </c>
      <c r="H51" s="17">
        <f>+'[3]CxP_FONDANE15'!H51</f>
        <v>0</v>
      </c>
      <c r="I51" s="17">
        <f>+'[3]CxP_FONDANE15'!I51</f>
        <v>0</v>
      </c>
      <c r="J51" s="17">
        <f>+'[3]CxP_FONDANE15'!J51</f>
        <v>0</v>
      </c>
      <c r="K51" s="17">
        <f>+'[3]CxP_FONDANE15'!K51</f>
        <v>0</v>
      </c>
      <c r="L51" s="17">
        <f>+'[3]CxP_FONDANE15'!L51</f>
        <v>0</v>
      </c>
      <c r="M51" s="17">
        <f>+'[3]CxP_FONDANE15'!M51</f>
        <v>0</v>
      </c>
      <c r="N51" s="17">
        <f>+'[3]CxP_FONDANE15'!N51</f>
        <v>0</v>
      </c>
      <c r="O51" s="17">
        <f>+'[3]CxP_FONDANE15'!O51</f>
        <v>0</v>
      </c>
      <c r="P51" s="17">
        <f>+'[3]CxP_FONDANE15'!P51</f>
        <v>0</v>
      </c>
      <c r="Q51" s="17">
        <f>+'[3]CxP_FONDANE15'!Q51</f>
        <v>895528.7510599999</v>
      </c>
    </row>
    <row r="52" spans="1:18" s="10" customFormat="1" ht="12.75">
      <c r="A52" s="81" t="s">
        <v>105</v>
      </c>
      <c r="B52" s="81"/>
      <c r="C52" s="81"/>
      <c r="D52" s="9">
        <f aca="true" t="shared" si="20" ref="D52:Q52">D50+D7</f>
        <v>1002591.1986599999</v>
      </c>
      <c r="E52" s="9">
        <f t="shared" si="20"/>
        <v>1000668.4366599999</v>
      </c>
      <c r="F52" s="9">
        <f>F50+F7</f>
        <v>1922.76</v>
      </c>
      <c r="G52" s="9">
        <f t="shared" si="20"/>
        <v>0</v>
      </c>
      <c r="H52" s="9">
        <f t="shared" si="20"/>
        <v>0</v>
      </c>
      <c r="I52" s="9">
        <f t="shared" si="20"/>
        <v>0</v>
      </c>
      <c r="J52" s="9">
        <f t="shared" si="20"/>
        <v>0</v>
      </c>
      <c r="K52" s="9">
        <f t="shared" si="20"/>
        <v>0</v>
      </c>
      <c r="L52" s="9">
        <f t="shared" si="20"/>
        <v>0</v>
      </c>
      <c r="M52" s="9">
        <f t="shared" si="20"/>
        <v>0</v>
      </c>
      <c r="N52" s="9">
        <f t="shared" si="20"/>
        <v>0</v>
      </c>
      <c r="O52" s="9">
        <f t="shared" si="20"/>
        <v>0</v>
      </c>
      <c r="P52" s="9">
        <f t="shared" si="20"/>
        <v>0</v>
      </c>
      <c r="Q52" s="9">
        <f t="shared" si="20"/>
        <v>1002591.1966599999</v>
      </c>
      <c r="R52" s="21"/>
    </row>
    <row r="53" spans="4:5" ht="12.75">
      <c r="D53" s="31"/>
      <c r="E53" s="31"/>
    </row>
    <row r="54" spans="4:5" ht="12.75">
      <c r="D54" s="31"/>
      <c r="E54" s="31"/>
    </row>
    <row r="55" spans="4:5" ht="12.75">
      <c r="D55" s="31"/>
      <c r="E55" s="31"/>
    </row>
    <row r="56" spans="4:5" ht="12.75">
      <c r="D56" s="31"/>
      <c r="E56" s="31"/>
    </row>
    <row r="57" spans="3:5" ht="12.75">
      <c r="C57" s="32"/>
      <c r="D57" s="31"/>
      <c r="E57" s="31"/>
    </row>
    <row r="58" spans="3:5" ht="12.75">
      <c r="C58" s="32"/>
      <c r="D58" s="31"/>
      <c r="E58" s="31"/>
    </row>
    <row r="59" spans="3:5" ht="12.75">
      <c r="C59" s="32" t="s">
        <v>173</v>
      </c>
      <c r="D59" s="31"/>
      <c r="E59" s="31"/>
    </row>
    <row r="60" spans="3:5" ht="12.75">
      <c r="C60" s="32" t="s">
        <v>174</v>
      </c>
      <c r="D60" s="31"/>
      <c r="E60" s="31"/>
    </row>
    <row r="61" spans="3:5" ht="12.75">
      <c r="C61" s="32"/>
      <c r="D61" s="31"/>
      <c r="E61" s="31"/>
    </row>
    <row r="62" spans="3:5" ht="12.75">
      <c r="C62" s="32"/>
      <c r="D62" s="31"/>
      <c r="E62" s="31"/>
    </row>
    <row r="63" spans="4:5" ht="12.75">
      <c r="D63" s="31"/>
      <c r="E63" s="31"/>
    </row>
    <row r="64" spans="4:5" ht="12.75">
      <c r="D64" s="31"/>
      <c r="E64" s="31"/>
    </row>
    <row r="65" spans="4:5" ht="12.75">
      <c r="D65" s="31"/>
      <c r="E65" s="31"/>
    </row>
    <row r="66" spans="4:5" ht="12.75">
      <c r="D66" s="31"/>
      <c r="E66" s="31"/>
    </row>
    <row r="67" spans="4:5" ht="12.75">
      <c r="D67" s="31"/>
      <c r="E67" s="31"/>
    </row>
    <row r="68" spans="4:5" ht="12.75">
      <c r="D68" s="31"/>
      <c r="E68" s="31"/>
    </row>
    <row r="69" spans="4:5" ht="12.75">
      <c r="D69" s="31"/>
      <c r="E69" s="31"/>
    </row>
    <row r="70" spans="4:5" ht="12.75">
      <c r="D70" s="31"/>
      <c r="E70" s="31"/>
    </row>
    <row r="71" spans="4:5" ht="12.75">
      <c r="D71" s="31"/>
      <c r="E71" s="31"/>
    </row>
  </sheetData>
  <sheetProtection/>
  <mergeCells count="4">
    <mergeCell ref="A52:C52"/>
    <mergeCell ref="A1:Q1"/>
    <mergeCell ref="A2:Q2"/>
    <mergeCell ref="A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33" sqref="C33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18" customWidth="1"/>
    <col min="5" max="13" width="11.00390625" style="18" hidden="1" customWidth="1"/>
    <col min="14" max="14" width="11.00390625" style="18" customWidth="1"/>
    <col min="15" max="16" width="11.00390625" style="18" hidden="1" customWidth="1"/>
    <col min="17" max="17" width="11.00390625" style="18" customWidth="1"/>
    <col min="18" max="18" width="11.00390625" style="18" hidden="1" customWidth="1"/>
    <col min="19" max="26" width="11.00390625" style="7" hidden="1" customWidth="1"/>
    <col min="27" max="27" width="11.00390625" style="7" customWidth="1"/>
    <col min="28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20.25">
      <c r="A1" s="82" t="s">
        <v>110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30" ht="12.7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ht="12.75">
      <c r="A3" s="83" t="s">
        <v>190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12.75">
      <c r="A4" s="2"/>
      <c r="R4" s="19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20" t="s">
        <v>191</v>
      </c>
    </row>
    <row r="5" spans="1:30" ht="12.75">
      <c r="A5" s="2" t="s">
        <v>1</v>
      </c>
      <c r="R5" s="2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20" t="s">
        <v>2</v>
      </c>
    </row>
    <row r="6" spans="1:30" s="1" customFormat="1" ht="22.5">
      <c r="A6" s="4" t="s">
        <v>3</v>
      </c>
      <c r="B6" s="4" t="s">
        <v>112</v>
      </c>
      <c r="C6" s="4" t="s">
        <v>4</v>
      </c>
      <c r="D6" s="5" t="s">
        <v>168</v>
      </c>
      <c r="E6" s="5" t="s">
        <v>50</v>
      </c>
      <c r="F6" s="5" t="s">
        <v>51</v>
      </c>
      <c r="G6" s="5" t="s">
        <v>52</v>
      </c>
      <c r="H6" s="5" t="s">
        <v>53</v>
      </c>
      <c r="I6" s="5" t="s">
        <v>54</v>
      </c>
      <c r="J6" s="5" t="s">
        <v>55</v>
      </c>
      <c r="K6" s="5" t="s">
        <v>56</v>
      </c>
      <c r="L6" s="5" t="s">
        <v>57</v>
      </c>
      <c r="M6" s="5" t="s">
        <v>58</v>
      </c>
      <c r="N6" s="5" t="s">
        <v>59</v>
      </c>
      <c r="O6" s="5" t="s">
        <v>60</v>
      </c>
      <c r="P6" s="5" t="s">
        <v>61</v>
      </c>
      <c r="Q6" s="5" t="s">
        <v>62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ht="12.75">
      <c r="A7" s="15" t="s">
        <v>183</v>
      </c>
      <c r="B7" s="22"/>
      <c r="C7" s="15" t="s">
        <v>113</v>
      </c>
      <c r="D7" s="6">
        <f>SUM(D8)</f>
        <v>83930.18528</v>
      </c>
      <c r="E7" s="6">
        <f aca="true" t="shared" si="0" ref="E7:P7">SUM(E8)</f>
        <v>5510.7165</v>
      </c>
      <c r="F7" s="6">
        <f t="shared" si="0"/>
        <v>40634.88217</v>
      </c>
      <c r="G7" s="6">
        <f t="shared" si="0"/>
        <v>21368.53777</v>
      </c>
      <c r="H7" s="6">
        <f t="shared" si="0"/>
        <v>10075.77217</v>
      </c>
      <c r="I7" s="6">
        <f t="shared" si="0"/>
        <v>2225.2889999999998</v>
      </c>
      <c r="J7" s="6">
        <f t="shared" si="0"/>
        <v>25.141779999999997</v>
      </c>
      <c r="K7" s="6">
        <f t="shared" si="0"/>
        <v>216.29057</v>
      </c>
      <c r="L7" s="6">
        <f t="shared" si="0"/>
        <v>486.379</v>
      </c>
      <c r="M7" s="6">
        <f t="shared" si="0"/>
        <v>157.123</v>
      </c>
      <c r="N7" s="6">
        <f t="shared" si="0"/>
        <v>1397.6190000000001</v>
      </c>
      <c r="O7" s="6">
        <f t="shared" si="0"/>
        <v>0</v>
      </c>
      <c r="P7" s="6">
        <f t="shared" si="0"/>
        <v>0</v>
      </c>
      <c r="Q7" s="6">
        <f aca="true" t="shared" si="1" ref="Q7:AD7">SUM(Q8)</f>
        <v>82097.75096</v>
      </c>
      <c r="R7" s="6">
        <f t="shared" si="1"/>
        <v>5510.7165</v>
      </c>
      <c r="S7" s="6">
        <f t="shared" si="1"/>
        <v>40634.88217</v>
      </c>
      <c r="T7" s="6">
        <f t="shared" si="1"/>
        <v>21368.53777</v>
      </c>
      <c r="U7" s="6">
        <f t="shared" si="1"/>
        <v>10075.77217</v>
      </c>
      <c r="V7" s="6">
        <f t="shared" si="1"/>
        <v>2225.2889999999998</v>
      </c>
      <c r="W7" s="6">
        <f t="shared" si="1"/>
        <v>25.141779999999997</v>
      </c>
      <c r="X7" s="6">
        <f t="shared" si="1"/>
        <v>216.29057</v>
      </c>
      <c r="Y7" s="6">
        <f t="shared" si="1"/>
        <v>486.379</v>
      </c>
      <c r="Z7" s="6">
        <f t="shared" si="1"/>
        <v>157.123</v>
      </c>
      <c r="AA7" s="6">
        <f t="shared" si="1"/>
        <v>1397.6190000000001</v>
      </c>
      <c r="AB7" s="6">
        <f t="shared" si="1"/>
        <v>0</v>
      </c>
      <c r="AC7" s="6">
        <f t="shared" si="1"/>
        <v>0</v>
      </c>
      <c r="AD7" s="6">
        <f t="shared" si="1"/>
        <v>82097.75096</v>
      </c>
    </row>
    <row r="8" spans="1:30" s="10" customFormat="1" ht="12.75">
      <c r="A8" s="24" t="s">
        <v>184</v>
      </c>
      <c r="B8" s="23"/>
      <c r="C8" s="24" t="s">
        <v>114</v>
      </c>
      <c r="D8" s="25">
        <f>+D11+D23</f>
        <v>83930.18528</v>
      </c>
      <c r="E8" s="25">
        <f aca="true" t="shared" si="2" ref="E8:P8">+E11+E23</f>
        <v>5510.7165</v>
      </c>
      <c r="F8" s="25">
        <f t="shared" si="2"/>
        <v>40634.88217</v>
      </c>
      <c r="G8" s="25">
        <f t="shared" si="2"/>
        <v>21368.53777</v>
      </c>
      <c r="H8" s="25">
        <f t="shared" si="2"/>
        <v>10075.77217</v>
      </c>
      <c r="I8" s="25">
        <f t="shared" si="2"/>
        <v>2225.2889999999998</v>
      </c>
      <c r="J8" s="25">
        <f t="shared" si="2"/>
        <v>25.141779999999997</v>
      </c>
      <c r="K8" s="25">
        <f t="shared" si="2"/>
        <v>216.29057</v>
      </c>
      <c r="L8" s="25">
        <f t="shared" si="2"/>
        <v>486.379</v>
      </c>
      <c r="M8" s="25">
        <f t="shared" si="2"/>
        <v>157.123</v>
      </c>
      <c r="N8" s="25">
        <f t="shared" si="2"/>
        <v>1397.6190000000001</v>
      </c>
      <c r="O8" s="25">
        <f t="shared" si="2"/>
        <v>0</v>
      </c>
      <c r="P8" s="25">
        <f t="shared" si="2"/>
        <v>0</v>
      </c>
      <c r="Q8" s="25">
        <f aca="true" t="shared" si="3" ref="Q8:AD8">+Q11+Q23</f>
        <v>82097.75096</v>
      </c>
      <c r="R8" s="25">
        <f t="shared" si="3"/>
        <v>5510.7165</v>
      </c>
      <c r="S8" s="25">
        <f t="shared" si="3"/>
        <v>40634.88217</v>
      </c>
      <c r="T8" s="25">
        <f t="shared" si="3"/>
        <v>21368.53777</v>
      </c>
      <c r="U8" s="25">
        <f t="shared" si="3"/>
        <v>10075.77217</v>
      </c>
      <c r="V8" s="25">
        <f t="shared" si="3"/>
        <v>2225.2889999999998</v>
      </c>
      <c r="W8" s="25">
        <f t="shared" si="3"/>
        <v>25.141779999999997</v>
      </c>
      <c r="X8" s="25">
        <f t="shared" si="3"/>
        <v>216.29057</v>
      </c>
      <c r="Y8" s="25">
        <f t="shared" si="3"/>
        <v>486.379</v>
      </c>
      <c r="Z8" s="25">
        <f t="shared" si="3"/>
        <v>157.123</v>
      </c>
      <c r="AA8" s="25">
        <f t="shared" si="3"/>
        <v>1397.6190000000001</v>
      </c>
      <c r="AB8" s="25">
        <f t="shared" si="3"/>
        <v>0</v>
      </c>
      <c r="AC8" s="25">
        <f t="shared" si="3"/>
        <v>0</v>
      </c>
      <c r="AD8" s="25">
        <f t="shared" si="3"/>
        <v>82097.75096</v>
      </c>
    </row>
    <row r="9" spans="1:30" s="3" customFormat="1" ht="11.25" hidden="1">
      <c r="A9" s="26" t="s">
        <v>115</v>
      </c>
      <c r="B9" s="14">
        <v>20</v>
      </c>
      <c r="C9" s="26" t="s">
        <v>116</v>
      </c>
      <c r="D9" s="27">
        <f>SUM(D10:D10)</f>
        <v>0</v>
      </c>
      <c r="E9" s="27">
        <f aca="true" t="shared" si="4" ref="E9:P9">SUM(E10:E10)</f>
        <v>0</v>
      </c>
      <c r="F9" s="27">
        <f t="shared" si="4"/>
        <v>0</v>
      </c>
      <c r="G9" s="27">
        <f t="shared" si="4"/>
        <v>0</v>
      </c>
      <c r="H9" s="27">
        <f t="shared" si="4"/>
        <v>0</v>
      </c>
      <c r="I9" s="27">
        <f t="shared" si="4"/>
        <v>0</v>
      </c>
      <c r="J9" s="27">
        <f t="shared" si="4"/>
        <v>0</v>
      </c>
      <c r="K9" s="27">
        <f t="shared" si="4"/>
        <v>0</v>
      </c>
      <c r="L9" s="27">
        <f t="shared" si="4"/>
        <v>0</v>
      </c>
      <c r="M9" s="27">
        <f t="shared" si="4"/>
        <v>0</v>
      </c>
      <c r="N9" s="27">
        <f t="shared" si="4"/>
        <v>0</v>
      </c>
      <c r="O9" s="27">
        <f t="shared" si="4"/>
        <v>0</v>
      </c>
      <c r="P9" s="27">
        <f t="shared" si="4"/>
        <v>0</v>
      </c>
      <c r="Q9" s="27">
        <f aca="true" t="shared" si="5" ref="Q9:AD9">SUM(Q10:Q10)</f>
        <v>0</v>
      </c>
      <c r="R9" s="27">
        <f t="shared" si="5"/>
        <v>0</v>
      </c>
      <c r="S9" s="27">
        <f t="shared" si="5"/>
        <v>0</v>
      </c>
      <c r="T9" s="27">
        <f t="shared" si="5"/>
        <v>0</v>
      </c>
      <c r="U9" s="27">
        <f t="shared" si="5"/>
        <v>0</v>
      </c>
      <c r="V9" s="27">
        <f t="shared" si="5"/>
        <v>0</v>
      </c>
      <c r="W9" s="27">
        <f t="shared" si="5"/>
        <v>0</v>
      </c>
      <c r="X9" s="27">
        <f t="shared" si="5"/>
        <v>0</v>
      </c>
      <c r="Y9" s="27">
        <f t="shared" si="5"/>
        <v>0</v>
      </c>
      <c r="Z9" s="27">
        <f t="shared" si="5"/>
        <v>0</v>
      </c>
      <c r="AA9" s="27">
        <f t="shared" si="5"/>
        <v>0</v>
      </c>
      <c r="AB9" s="27">
        <f t="shared" si="5"/>
        <v>0</v>
      </c>
      <c r="AC9" s="27">
        <f t="shared" si="5"/>
        <v>0</v>
      </c>
      <c r="AD9" s="27">
        <f t="shared" si="5"/>
        <v>0</v>
      </c>
    </row>
    <row r="10" spans="1:30" s="1" customFormat="1" ht="11.25" hidden="1">
      <c r="A10" s="13" t="s">
        <v>122</v>
      </c>
      <c r="B10" s="12" t="s">
        <v>118</v>
      </c>
      <c r="C10" s="16" t="s">
        <v>123</v>
      </c>
      <c r="D10" s="13">
        <f>+'[4]Inf_FONDANE_Rva15'!D10</f>
        <v>0</v>
      </c>
      <c r="E10" s="13">
        <f>+'[4]Inf_FONDANE_Rva15'!E10</f>
        <v>0</v>
      </c>
      <c r="F10" s="13">
        <f>+'[4]Inf_FONDANE_Rva15'!F10</f>
        <v>0</v>
      </c>
      <c r="G10" s="13">
        <f>+'[4]Inf_FONDANE_Rva15'!G10</f>
        <v>0</v>
      </c>
      <c r="H10" s="13">
        <f>+'[4]Inf_FONDANE_Rva15'!H10</f>
        <v>0</v>
      </c>
      <c r="I10" s="13">
        <f>+'[4]Inf_FONDANE_Rva15'!I10</f>
        <v>0</v>
      </c>
      <c r="J10" s="13">
        <f>+'[4]Inf_FONDANE_Rva15'!J10</f>
        <v>0</v>
      </c>
      <c r="K10" s="13">
        <f>+'[4]Inf_FONDANE_Rva15'!K10</f>
        <v>0</v>
      </c>
      <c r="L10" s="13">
        <f>+'[4]Inf_FONDANE_Rva15'!L10</f>
        <v>0</v>
      </c>
      <c r="M10" s="13">
        <f>+'[4]Inf_FONDANE_Rva15'!M10</f>
        <v>0</v>
      </c>
      <c r="N10" s="13">
        <f>+'[4]Inf_FONDANE_Rva15'!N10</f>
        <v>0</v>
      </c>
      <c r="O10" s="13">
        <f>+'[4]Inf_FONDANE_Rva15'!O10</f>
        <v>0</v>
      </c>
      <c r="P10" s="13">
        <f>+'[4]Inf_FONDANE_Rva15'!P10</f>
        <v>0</v>
      </c>
      <c r="Q10" s="13">
        <f aca="true" t="shared" si="6" ref="Q10:Q42">SUM(E10:P10)</f>
        <v>0</v>
      </c>
      <c r="R10" s="13">
        <f>+'[4]Inf_FONDANE_Rva15'!R10</f>
        <v>0</v>
      </c>
      <c r="S10" s="13">
        <f>+'[4]Inf_FONDANE_Rva15'!S10</f>
        <v>0</v>
      </c>
      <c r="T10" s="13">
        <f>+'[4]Inf_FONDANE_Rva15'!T10</f>
        <v>0</v>
      </c>
      <c r="U10" s="13">
        <f>+'[4]Inf_FONDANE_Rva15'!U10</f>
        <v>0</v>
      </c>
      <c r="V10" s="13">
        <f>+'[4]Inf_FONDANE_Rva15'!V10</f>
        <v>0</v>
      </c>
      <c r="W10" s="13">
        <f>+'[4]Inf_FONDANE_Rva15'!W10</f>
        <v>0</v>
      </c>
      <c r="X10" s="13">
        <f>+'[4]Inf_FONDANE_Rva15'!X10</f>
        <v>0</v>
      </c>
      <c r="Y10" s="13">
        <f>+'[4]Inf_FONDANE_Rva15'!Y10</f>
        <v>0</v>
      </c>
      <c r="Z10" s="13">
        <f>+'[4]Inf_FONDANE_Rva15'!Z10</f>
        <v>0</v>
      </c>
      <c r="AA10" s="13">
        <f>+'[4]Inf_FONDANE_Rva15'!AA10</f>
        <v>0</v>
      </c>
      <c r="AB10" s="13">
        <f>+'[4]Inf_FONDANE_Rva15'!AB10</f>
        <v>0</v>
      </c>
      <c r="AC10" s="13">
        <f>+'[4]Inf_FONDANE_Rva15'!AC10</f>
        <v>0</v>
      </c>
      <c r="AD10" s="13">
        <f aca="true" t="shared" si="7" ref="AD10:AD42">SUM(R10:AC10)</f>
        <v>0</v>
      </c>
    </row>
    <row r="11" spans="1:30" s="3" customFormat="1" ht="11.25">
      <c r="A11" s="63" t="s">
        <v>181</v>
      </c>
      <c r="B11" s="64"/>
      <c r="C11" s="63" t="s">
        <v>188</v>
      </c>
      <c r="D11" s="65">
        <f>SUM(D12,D14,D16,D19,D21)</f>
        <v>40002.84608</v>
      </c>
      <c r="E11" s="65">
        <f aca="true" t="shared" si="8" ref="E11:P11">SUM(E12,E14,E16,E19,E21)</f>
        <v>0</v>
      </c>
      <c r="F11" s="65">
        <f t="shared" si="8"/>
        <v>21695.055</v>
      </c>
      <c r="G11" s="65">
        <f t="shared" si="8"/>
        <v>2387.786</v>
      </c>
      <c r="H11" s="65">
        <f t="shared" si="8"/>
        <v>10035.206</v>
      </c>
      <c r="I11" s="65">
        <f t="shared" si="8"/>
        <v>2225.2889999999998</v>
      </c>
      <c r="J11" s="65">
        <f t="shared" si="8"/>
        <v>25.141779999999997</v>
      </c>
      <c r="K11" s="65">
        <f t="shared" si="8"/>
        <v>216.29057</v>
      </c>
      <c r="L11" s="65">
        <f t="shared" si="8"/>
        <v>486.379</v>
      </c>
      <c r="M11" s="65">
        <f t="shared" si="8"/>
        <v>157.123</v>
      </c>
      <c r="N11" s="65">
        <f t="shared" si="8"/>
        <v>1397.6190000000001</v>
      </c>
      <c r="O11" s="65">
        <f t="shared" si="8"/>
        <v>0</v>
      </c>
      <c r="P11" s="65">
        <f t="shared" si="8"/>
        <v>0</v>
      </c>
      <c r="Q11" s="65">
        <f aca="true" t="shared" si="9" ref="Q11:AD11">SUM(Q12,Q14,Q16,Q19,Q21)</f>
        <v>38625.88935</v>
      </c>
      <c r="R11" s="65">
        <f t="shared" si="9"/>
        <v>0</v>
      </c>
      <c r="S11" s="65">
        <f t="shared" si="9"/>
        <v>21695.055</v>
      </c>
      <c r="T11" s="65">
        <f t="shared" si="9"/>
        <v>2387.786</v>
      </c>
      <c r="U11" s="65">
        <f t="shared" si="9"/>
        <v>10035.206</v>
      </c>
      <c r="V11" s="65">
        <f t="shared" si="9"/>
        <v>2225.2889999999998</v>
      </c>
      <c r="W11" s="65">
        <f t="shared" si="9"/>
        <v>25.141779999999997</v>
      </c>
      <c r="X11" s="65">
        <f t="shared" si="9"/>
        <v>216.29057</v>
      </c>
      <c r="Y11" s="65">
        <f t="shared" si="9"/>
        <v>486.379</v>
      </c>
      <c r="Z11" s="65">
        <f t="shared" si="9"/>
        <v>157.123</v>
      </c>
      <c r="AA11" s="65">
        <f t="shared" si="9"/>
        <v>1397.6190000000001</v>
      </c>
      <c r="AB11" s="65">
        <f t="shared" si="9"/>
        <v>0</v>
      </c>
      <c r="AC11" s="65">
        <f t="shared" si="9"/>
        <v>0</v>
      </c>
      <c r="AD11" s="65">
        <f t="shared" si="9"/>
        <v>38625.88935</v>
      </c>
    </row>
    <row r="12" spans="1:30" s="3" customFormat="1" ht="11.25">
      <c r="A12" s="26" t="s">
        <v>106</v>
      </c>
      <c r="B12" s="14">
        <v>20</v>
      </c>
      <c r="C12" s="26" t="s">
        <v>65</v>
      </c>
      <c r="D12" s="27">
        <f>+D13</f>
        <v>6355.679</v>
      </c>
      <c r="E12" s="27">
        <f aca="true" t="shared" si="10" ref="E12:P12">+E13</f>
        <v>0</v>
      </c>
      <c r="F12" s="27">
        <f t="shared" si="10"/>
        <v>2080.134</v>
      </c>
      <c r="G12" s="27">
        <f t="shared" si="10"/>
        <v>2293.212</v>
      </c>
      <c r="H12" s="27">
        <f t="shared" si="10"/>
        <v>0</v>
      </c>
      <c r="I12" s="27">
        <f t="shared" si="10"/>
        <v>1946.329</v>
      </c>
      <c r="J12" s="27">
        <f t="shared" si="10"/>
        <v>25.141779999999997</v>
      </c>
      <c r="K12" s="27">
        <f t="shared" si="10"/>
        <v>0.10056999999999999</v>
      </c>
      <c r="L12" s="27">
        <f t="shared" si="10"/>
        <v>0</v>
      </c>
      <c r="M12" s="27">
        <f t="shared" si="10"/>
        <v>0</v>
      </c>
      <c r="N12" s="27">
        <f t="shared" si="10"/>
        <v>0</v>
      </c>
      <c r="O12" s="27">
        <f t="shared" si="10"/>
        <v>0</v>
      </c>
      <c r="P12" s="27">
        <f t="shared" si="10"/>
        <v>0</v>
      </c>
      <c r="Q12" s="27">
        <f aca="true" t="shared" si="11" ref="Q12:AD12">+Q13</f>
        <v>6344.917349999999</v>
      </c>
      <c r="R12" s="27">
        <f t="shared" si="11"/>
        <v>0</v>
      </c>
      <c r="S12" s="27">
        <f t="shared" si="11"/>
        <v>2080.134</v>
      </c>
      <c r="T12" s="27">
        <f t="shared" si="11"/>
        <v>2293.212</v>
      </c>
      <c r="U12" s="27">
        <f t="shared" si="11"/>
        <v>0</v>
      </c>
      <c r="V12" s="27">
        <f t="shared" si="11"/>
        <v>1946.329</v>
      </c>
      <c r="W12" s="27">
        <f t="shared" si="11"/>
        <v>25.141779999999997</v>
      </c>
      <c r="X12" s="27">
        <f t="shared" si="11"/>
        <v>0.10056999999999999</v>
      </c>
      <c r="Y12" s="27">
        <f t="shared" si="11"/>
        <v>0</v>
      </c>
      <c r="Z12" s="27">
        <f t="shared" si="11"/>
        <v>0</v>
      </c>
      <c r="AA12" s="27">
        <f t="shared" si="11"/>
        <v>0</v>
      </c>
      <c r="AB12" s="27">
        <f t="shared" si="11"/>
        <v>0</v>
      </c>
      <c r="AC12" s="27">
        <f t="shared" si="11"/>
        <v>0</v>
      </c>
      <c r="AD12" s="27">
        <f t="shared" si="11"/>
        <v>6344.917349999999</v>
      </c>
    </row>
    <row r="13" spans="1:30" s="1" customFormat="1" ht="11.25">
      <c r="A13" s="13" t="s">
        <v>107</v>
      </c>
      <c r="B13" s="12">
        <v>20</v>
      </c>
      <c r="C13" s="16" t="s">
        <v>108</v>
      </c>
      <c r="D13" s="13">
        <f>+'[4]Inf_FONDANE_Rva15'!D13</f>
        <v>6355.679</v>
      </c>
      <c r="E13" s="13">
        <f>+'[4]Inf_FONDANE_Rva15'!E13</f>
        <v>0</v>
      </c>
      <c r="F13" s="13">
        <f>+'[4]Inf_FONDANE_Rva15'!F13</f>
        <v>2080.134</v>
      </c>
      <c r="G13" s="13">
        <f>+'[4]Inf_FONDANE_Rva15'!G13</f>
        <v>2293.212</v>
      </c>
      <c r="H13" s="13">
        <f>+'[4]Inf_FONDANE_Rva15'!H13</f>
        <v>0</v>
      </c>
      <c r="I13" s="13">
        <f>+'[4]Inf_FONDANE_Rva15'!I13</f>
        <v>1946.329</v>
      </c>
      <c r="J13" s="13">
        <f>+'[4]Inf_FONDANE_Rva15'!J13</f>
        <v>25.141779999999997</v>
      </c>
      <c r="K13" s="13">
        <f>+'[4]Inf_FONDANE_Rva15'!K13</f>
        <v>0.10056999999999999</v>
      </c>
      <c r="L13" s="13">
        <f>+'[4]Inf_FONDANE_Rva15'!L13</f>
        <v>0</v>
      </c>
      <c r="M13" s="13">
        <f>+'[4]Inf_FONDANE_Rva15'!M13</f>
        <v>0</v>
      </c>
      <c r="N13" s="13">
        <f>+'[4]Inf_FONDANE_Rva15'!N13</f>
        <v>0</v>
      </c>
      <c r="O13" s="13">
        <f>+'[4]Inf_FONDANE_Rva15'!O13</f>
        <v>0</v>
      </c>
      <c r="P13" s="13">
        <f>+'[4]Inf_FONDANE_Rva15'!P13</f>
        <v>0</v>
      </c>
      <c r="Q13" s="13">
        <f>SUM(E13:P13)</f>
        <v>6344.917349999999</v>
      </c>
      <c r="R13" s="13">
        <f>+'[4]Inf_FONDANE_Rva15'!R13</f>
        <v>0</v>
      </c>
      <c r="S13" s="13">
        <f>+'[4]Inf_FONDANE_Rva15'!S13</f>
        <v>2080.134</v>
      </c>
      <c r="T13" s="13">
        <f>+'[4]Inf_FONDANE_Rva15'!T13</f>
        <v>2293.212</v>
      </c>
      <c r="U13" s="13">
        <f>+'[4]Inf_FONDANE_Rva15'!U13</f>
        <v>0</v>
      </c>
      <c r="V13" s="13">
        <f>+'[4]Inf_FONDANE_Rva15'!V13</f>
        <v>1946.329</v>
      </c>
      <c r="W13" s="13">
        <f>+'[4]Inf_FONDANE_Rva15'!W13</f>
        <v>25.141779999999997</v>
      </c>
      <c r="X13" s="13">
        <f>+'[4]Inf_FONDANE_Rva15'!X13</f>
        <v>0.10056999999999999</v>
      </c>
      <c r="Y13" s="13">
        <f>+'[4]Inf_FONDANE_Rva15'!Y13</f>
        <v>0</v>
      </c>
      <c r="Z13" s="13">
        <f>+'[4]Inf_FONDANE_Rva15'!Z13</f>
        <v>0</v>
      </c>
      <c r="AA13" s="13">
        <f>+'[4]Inf_FONDANE_Rva15'!AA13</f>
        <v>0</v>
      </c>
      <c r="AB13" s="13">
        <f>+'[4]Inf_FONDANE_Rva15'!AB13</f>
        <v>0</v>
      </c>
      <c r="AC13" s="13">
        <f>+'[4]Inf_FONDANE_Rva15'!AC13</f>
        <v>0</v>
      </c>
      <c r="AD13" s="13">
        <f>SUM(R13:AC13)</f>
        <v>6344.917349999999</v>
      </c>
    </row>
    <row r="14" spans="1:30" s="3" customFormat="1" ht="11.25">
      <c r="A14" s="26" t="s">
        <v>132</v>
      </c>
      <c r="B14" s="14">
        <v>20</v>
      </c>
      <c r="C14" s="26" t="s">
        <v>76</v>
      </c>
      <c r="D14" s="27">
        <f>SUM(D15:D15)</f>
        <v>32124.55108</v>
      </c>
      <c r="E14" s="27">
        <f aca="true" t="shared" si="12" ref="E14:P14">SUM(E15:E15)</f>
        <v>0</v>
      </c>
      <c r="F14" s="27">
        <f t="shared" si="12"/>
        <v>19447.593</v>
      </c>
      <c r="G14" s="27">
        <f t="shared" si="12"/>
        <v>0</v>
      </c>
      <c r="H14" s="27">
        <f t="shared" si="12"/>
        <v>10035.206</v>
      </c>
      <c r="I14" s="27">
        <f t="shared" si="12"/>
        <v>0</v>
      </c>
      <c r="J14" s="27">
        <f t="shared" si="12"/>
        <v>0</v>
      </c>
      <c r="K14" s="27">
        <f t="shared" si="12"/>
        <v>0</v>
      </c>
      <c r="L14" s="27">
        <f t="shared" si="12"/>
        <v>0</v>
      </c>
      <c r="M14" s="27">
        <f t="shared" si="12"/>
        <v>0</v>
      </c>
      <c r="N14" s="27">
        <f t="shared" si="12"/>
        <v>1315.873</v>
      </c>
      <c r="O14" s="27">
        <f t="shared" si="12"/>
        <v>0</v>
      </c>
      <c r="P14" s="27">
        <f t="shared" si="12"/>
        <v>0</v>
      </c>
      <c r="Q14" s="27">
        <f aca="true" t="shared" si="13" ref="Q14:AD14">SUM(Q15:Q15)</f>
        <v>30798.672</v>
      </c>
      <c r="R14" s="27">
        <f t="shared" si="13"/>
        <v>0</v>
      </c>
      <c r="S14" s="27">
        <f t="shared" si="13"/>
        <v>19447.593</v>
      </c>
      <c r="T14" s="27">
        <f t="shared" si="13"/>
        <v>0</v>
      </c>
      <c r="U14" s="27">
        <f t="shared" si="13"/>
        <v>10035.206</v>
      </c>
      <c r="V14" s="27">
        <f t="shared" si="13"/>
        <v>0</v>
      </c>
      <c r="W14" s="27">
        <f t="shared" si="13"/>
        <v>0</v>
      </c>
      <c r="X14" s="27">
        <f t="shared" si="13"/>
        <v>0</v>
      </c>
      <c r="Y14" s="27">
        <f t="shared" si="13"/>
        <v>0</v>
      </c>
      <c r="Z14" s="27">
        <f t="shared" si="13"/>
        <v>0</v>
      </c>
      <c r="AA14" s="27">
        <f t="shared" si="13"/>
        <v>1315.873</v>
      </c>
      <c r="AB14" s="27">
        <f t="shared" si="13"/>
        <v>0</v>
      </c>
      <c r="AC14" s="27">
        <f t="shared" si="13"/>
        <v>0</v>
      </c>
      <c r="AD14" s="27">
        <f t="shared" si="13"/>
        <v>30798.672</v>
      </c>
    </row>
    <row r="15" spans="1:30" s="1" customFormat="1" ht="11.25">
      <c r="A15" s="13" t="s">
        <v>81</v>
      </c>
      <c r="B15" s="12" t="s">
        <v>118</v>
      </c>
      <c r="C15" s="16" t="s">
        <v>82</v>
      </c>
      <c r="D15" s="13">
        <f>+'[4]Inf_FONDANE_Rva15'!D15</f>
        <v>32124.55108</v>
      </c>
      <c r="E15" s="13">
        <f>+'[4]Inf_FONDANE_Rva15'!E15</f>
        <v>0</v>
      </c>
      <c r="F15" s="13">
        <f>+'[4]Inf_FONDANE_Rva15'!F15</f>
        <v>19447.593</v>
      </c>
      <c r="G15" s="13">
        <f>+'[4]Inf_FONDANE_Rva15'!G15</f>
        <v>0</v>
      </c>
      <c r="H15" s="13">
        <f>+'[4]Inf_FONDANE_Rva15'!H15</f>
        <v>10035.206</v>
      </c>
      <c r="I15" s="13">
        <f>+'[4]Inf_FONDANE_Rva15'!I15</f>
        <v>0</v>
      </c>
      <c r="J15" s="13">
        <f>+'[4]Inf_FONDANE_Rva15'!J15</f>
        <v>0</v>
      </c>
      <c r="K15" s="13">
        <f>+'[4]Inf_FONDANE_Rva15'!K15</f>
        <v>0</v>
      </c>
      <c r="L15" s="13">
        <f>+'[4]Inf_FONDANE_Rva15'!L15</f>
        <v>0</v>
      </c>
      <c r="M15" s="13">
        <f>+'[4]Inf_FONDANE_Rva15'!M15</f>
        <v>0</v>
      </c>
      <c r="N15" s="13">
        <f>+'[4]Inf_FONDANE_Rva15'!N15</f>
        <v>1315.873</v>
      </c>
      <c r="O15" s="13">
        <f>+'[4]Inf_FONDANE_Rva15'!O15</f>
        <v>0</v>
      </c>
      <c r="P15" s="13">
        <f>+'[4]Inf_FONDANE_Rva15'!P15</f>
        <v>0</v>
      </c>
      <c r="Q15" s="13">
        <f t="shared" si="6"/>
        <v>30798.672</v>
      </c>
      <c r="R15" s="13">
        <f>+'[4]Inf_FONDANE_Rva15'!R15</f>
        <v>0</v>
      </c>
      <c r="S15" s="13">
        <f>+'[4]Inf_FONDANE_Rva15'!S15</f>
        <v>19447.593</v>
      </c>
      <c r="T15" s="13">
        <f>+'[4]Inf_FONDANE_Rva15'!T15</f>
        <v>0</v>
      </c>
      <c r="U15" s="13">
        <f>+'[4]Inf_FONDANE_Rva15'!U15</f>
        <v>10035.206</v>
      </c>
      <c r="V15" s="13">
        <f>+'[4]Inf_FONDANE_Rva15'!V15</f>
        <v>0</v>
      </c>
      <c r="W15" s="13">
        <f>+'[4]Inf_FONDANE_Rva15'!W15</f>
        <v>0</v>
      </c>
      <c r="X15" s="13">
        <f>+'[4]Inf_FONDANE_Rva15'!X15</f>
        <v>0</v>
      </c>
      <c r="Y15" s="13">
        <f>+'[4]Inf_FONDANE_Rva15'!Y15</f>
        <v>0</v>
      </c>
      <c r="Z15" s="13">
        <f>+'[4]Inf_FONDANE_Rva15'!Z15</f>
        <v>0</v>
      </c>
      <c r="AA15" s="13">
        <f>+'[4]Inf_FONDANE_Rva15'!AA15</f>
        <v>1315.873</v>
      </c>
      <c r="AB15" s="13">
        <f>+'[4]Inf_FONDANE_Rva15'!AB15</f>
        <v>0</v>
      </c>
      <c r="AC15" s="13">
        <f>+'[4]Inf_FONDANE_Rva15'!AC15</f>
        <v>0</v>
      </c>
      <c r="AD15" s="13">
        <f t="shared" si="7"/>
        <v>30798.672</v>
      </c>
    </row>
    <row r="16" spans="1:30" s="3" customFormat="1" ht="11.25" hidden="1">
      <c r="A16" s="26" t="s">
        <v>140</v>
      </c>
      <c r="B16" s="14">
        <v>20</v>
      </c>
      <c r="C16" s="26" t="s">
        <v>141</v>
      </c>
      <c r="D16" s="27">
        <f>SUM(D17:D18)</f>
        <v>0</v>
      </c>
      <c r="E16" s="27">
        <f aca="true" t="shared" si="14" ref="E16:P16">SUM(E17:E18)</f>
        <v>0</v>
      </c>
      <c r="F16" s="27">
        <f t="shared" si="14"/>
        <v>0</v>
      </c>
      <c r="G16" s="27">
        <f t="shared" si="14"/>
        <v>0</v>
      </c>
      <c r="H16" s="27">
        <f t="shared" si="14"/>
        <v>0</v>
      </c>
      <c r="I16" s="27">
        <f t="shared" si="14"/>
        <v>0</v>
      </c>
      <c r="J16" s="27">
        <f t="shared" si="14"/>
        <v>0</v>
      </c>
      <c r="K16" s="27">
        <f t="shared" si="14"/>
        <v>0</v>
      </c>
      <c r="L16" s="27">
        <f t="shared" si="14"/>
        <v>0</v>
      </c>
      <c r="M16" s="27">
        <f t="shared" si="14"/>
        <v>0</v>
      </c>
      <c r="N16" s="27">
        <f t="shared" si="14"/>
        <v>0</v>
      </c>
      <c r="O16" s="27">
        <f t="shared" si="14"/>
        <v>0</v>
      </c>
      <c r="P16" s="27">
        <f t="shared" si="14"/>
        <v>0</v>
      </c>
      <c r="Q16" s="27">
        <f aca="true" t="shared" si="15" ref="Q16:AD16">SUM(Q17:Q18)</f>
        <v>0</v>
      </c>
      <c r="R16" s="27">
        <f t="shared" si="15"/>
        <v>0</v>
      </c>
      <c r="S16" s="27">
        <f t="shared" si="15"/>
        <v>0</v>
      </c>
      <c r="T16" s="27">
        <f t="shared" si="15"/>
        <v>0</v>
      </c>
      <c r="U16" s="27">
        <f t="shared" si="15"/>
        <v>0</v>
      </c>
      <c r="V16" s="27">
        <f t="shared" si="15"/>
        <v>0</v>
      </c>
      <c r="W16" s="27">
        <f t="shared" si="15"/>
        <v>0</v>
      </c>
      <c r="X16" s="27">
        <f t="shared" si="15"/>
        <v>0</v>
      </c>
      <c r="Y16" s="27">
        <f t="shared" si="15"/>
        <v>0</v>
      </c>
      <c r="Z16" s="27">
        <f t="shared" si="15"/>
        <v>0</v>
      </c>
      <c r="AA16" s="27">
        <f t="shared" si="15"/>
        <v>0</v>
      </c>
      <c r="AB16" s="27">
        <f t="shared" si="15"/>
        <v>0</v>
      </c>
      <c r="AC16" s="27">
        <f t="shared" si="15"/>
        <v>0</v>
      </c>
      <c r="AD16" s="27">
        <f t="shared" si="15"/>
        <v>0</v>
      </c>
    </row>
    <row r="17" spans="1:30" s="1" customFormat="1" ht="11.25" hidden="1">
      <c r="A17" s="13" t="s">
        <v>144</v>
      </c>
      <c r="B17" s="12" t="s">
        <v>118</v>
      </c>
      <c r="C17" s="16" t="s">
        <v>145</v>
      </c>
      <c r="D17" s="13">
        <f>+'[4]Inf_FONDANE_Rva15'!D17</f>
        <v>0</v>
      </c>
      <c r="E17" s="13">
        <f>+'[4]Inf_FONDANE_Rva15'!E17</f>
        <v>0</v>
      </c>
      <c r="F17" s="13">
        <f>+'[4]Inf_FONDANE_Rva15'!F17</f>
        <v>0</v>
      </c>
      <c r="G17" s="13">
        <f>+'[4]Inf_FONDANE_Rva15'!G17</f>
        <v>0</v>
      </c>
      <c r="H17" s="13">
        <f>+'[4]Inf_FONDANE_Rva15'!H17</f>
        <v>0</v>
      </c>
      <c r="I17" s="13">
        <f>+'[4]Inf_FONDANE_Rva15'!I17</f>
        <v>0</v>
      </c>
      <c r="J17" s="13">
        <f>+'[4]Inf_FONDANE_Rva15'!J17</f>
        <v>0</v>
      </c>
      <c r="K17" s="13">
        <f>+'[4]Inf_FONDANE_Rva15'!K17</f>
        <v>0</v>
      </c>
      <c r="L17" s="13">
        <f>+'[4]Inf_FONDANE_Rva15'!L17</f>
        <v>0</v>
      </c>
      <c r="M17" s="13">
        <f>+'[4]Inf_FONDANE_Rva15'!M17</f>
        <v>0</v>
      </c>
      <c r="N17" s="13">
        <f>+'[4]Inf_FONDANE_Rva15'!N17</f>
        <v>0</v>
      </c>
      <c r="O17" s="13">
        <f>+'[4]Inf_FONDANE_Rva15'!O17</f>
        <v>0</v>
      </c>
      <c r="P17" s="13">
        <f>+'[4]Inf_FONDANE_Rva15'!P17</f>
        <v>0</v>
      </c>
      <c r="Q17" s="13">
        <f t="shared" si="6"/>
        <v>0</v>
      </c>
      <c r="R17" s="13">
        <f>+'[4]Inf_FONDANE_Rva15'!R17</f>
        <v>0</v>
      </c>
      <c r="S17" s="13">
        <f>+'[4]Inf_FONDANE_Rva15'!S17</f>
        <v>0</v>
      </c>
      <c r="T17" s="13">
        <f>+'[4]Inf_FONDANE_Rva15'!T17</f>
        <v>0</v>
      </c>
      <c r="U17" s="13">
        <f>+'[4]Inf_FONDANE_Rva15'!U17</f>
        <v>0</v>
      </c>
      <c r="V17" s="13">
        <f>+'[4]Inf_FONDANE_Rva15'!V17</f>
        <v>0</v>
      </c>
      <c r="W17" s="13">
        <f>+'[4]Inf_FONDANE_Rva15'!W17</f>
        <v>0</v>
      </c>
      <c r="X17" s="13">
        <f>+'[4]Inf_FONDANE_Rva15'!X17</f>
        <v>0</v>
      </c>
      <c r="Y17" s="13">
        <f>+'[4]Inf_FONDANE_Rva15'!Y17</f>
        <v>0</v>
      </c>
      <c r="Z17" s="13">
        <f>+'[4]Inf_FONDANE_Rva15'!Z17</f>
        <v>0</v>
      </c>
      <c r="AA17" s="13">
        <f>+'[4]Inf_FONDANE_Rva15'!AA17</f>
        <v>0</v>
      </c>
      <c r="AB17" s="13">
        <f>+'[4]Inf_FONDANE_Rva15'!AB17</f>
        <v>0</v>
      </c>
      <c r="AC17" s="13">
        <f>+'[4]Inf_FONDANE_Rva15'!AC17</f>
        <v>0</v>
      </c>
      <c r="AD17" s="13">
        <f t="shared" si="7"/>
        <v>0</v>
      </c>
    </row>
    <row r="18" spans="1:30" s="1" customFormat="1" ht="11.25" hidden="1">
      <c r="A18" s="13" t="s">
        <v>146</v>
      </c>
      <c r="B18" s="12" t="s">
        <v>118</v>
      </c>
      <c r="C18" s="16" t="s">
        <v>147</v>
      </c>
      <c r="D18" s="13">
        <f>+'[4]Inf_FONDANE_Rva15'!D18</f>
        <v>0</v>
      </c>
      <c r="E18" s="13">
        <f>+'[4]Inf_FONDANE_Rva15'!E18</f>
        <v>0</v>
      </c>
      <c r="F18" s="13">
        <f>+'[4]Inf_FONDANE_Rva15'!F18</f>
        <v>0</v>
      </c>
      <c r="G18" s="13">
        <f>+'[4]Inf_FONDANE_Rva15'!G18</f>
        <v>0</v>
      </c>
      <c r="H18" s="13">
        <f>+'[4]Inf_FONDANE_Rva15'!H18</f>
        <v>0</v>
      </c>
      <c r="I18" s="13">
        <f>+'[4]Inf_FONDANE_Rva15'!I18</f>
        <v>0</v>
      </c>
      <c r="J18" s="13">
        <f>+'[4]Inf_FONDANE_Rva15'!J18</f>
        <v>0</v>
      </c>
      <c r="K18" s="13">
        <f>+'[4]Inf_FONDANE_Rva15'!K18</f>
        <v>0</v>
      </c>
      <c r="L18" s="13">
        <f>+'[4]Inf_FONDANE_Rva15'!L18</f>
        <v>0</v>
      </c>
      <c r="M18" s="13">
        <f>+'[4]Inf_FONDANE_Rva15'!M18</f>
        <v>0</v>
      </c>
      <c r="N18" s="13">
        <f>+'[4]Inf_FONDANE_Rva15'!N18</f>
        <v>0</v>
      </c>
      <c r="O18" s="13">
        <f>+'[4]Inf_FONDANE_Rva15'!O18</f>
        <v>0</v>
      </c>
      <c r="P18" s="13">
        <f>+'[4]Inf_FONDANE_Rva15'!P18</f>
        <v>0</v>
      </c>
      <c r="Q18" s="13">
        <f t="shared" si="6"/>
        <v>0</v>
      </c>
      <c r="R18" s="13">
        <f>+'[4]Inf_FONDANE_Rva15'!R18</f>
        <v>0</v>
      </c>
      <c r="S18" s="13">
        <f>+'[4]Inf_FONDANE_Rva15'!S18</f>
        <v>0</v>
      </c>
      <c r="T18" s="13">
        <f>+'[4]Inf_FONDANE_Rva15'!T18</f>
        <v>0</v>
      </c>
      <c r="U18" s="13">
        <f>+'[4]Inf_FONDANE_Rva15'!U18</f>
        <v>0</v>
      </c>
      <c r="V18" s="13">
        <f>+'[4]Inf_FONDANE_Rva15'!V18</f>
        <v>0</v>
      </c>
      <c r="W18" s="13">
        <f>+'[4]Inf_FONDANE_Rva15'!W18</f>
        <v>0</v>
      </c>
      <c r="X18" s="13">
        <f>+'[4]Inf_FONDANE_Rva15'!X18</f>
        <v>0</v>
      </c>
      <c r="Y18" s="13">
        <f>+'[4]Inf_FONDANE_Rva15'!Y18</f>
        <v>0</v>
      </c>
      <c r="Z18" s="13">
        <f>+'[4]Inf_FONDANE_Rva15'!Z18</f>
        <v>0</v>
      </c>
      <c r="AA18" s="13">
        <f>+'[4]Inf_FONDANE_Rva15'!AA18</f>
        <v>0</v>
      </c>
      <c r="AB18" s="13">
        <f>+'[4]Inf_FONDANE_Rva15'!AB18</f>
        <v>0</v>
      </c>
      <c r="AC18" s="13">
        <f>+'[4]Inf_FONDANE_Rva15'!AC18</f>
        <v>0</v>
      </c>
      <c r="AD18" s="13">
        <f t="shared" si="7"/>
        <v>0</v>
      </c>
    </row>
    <row r="19" spans="1:30" s="3" customFormat="1" ht="11.25">
      <c r="A19" s="26" t="s">
        <v>109</v>
      </c>
      <c r="B19" s="14">
        <v>20</v>
      </c>
      <c r="C19" s="26" t="s">
        <v>91</v>
      </c>
      <c r="D19" s="27">
        <f aca="true" t="shared" si="16" ref="D19:AD19">SUM(D20)</f>
        <v>1522.616</v>
      </c>
      <c r="E19" s="27">
        <f t="shared" si="16"/>
        <v>0</v>
      </c>
      <c r="F19" s="27">
        <f t="shared" si="16"/>
        <v>167.328</v>
      </c>
      <c r="G19" s="27">
        <f t="shared" si="16"/>
        <v>94.574</v>
      </c>
      <c r="H19" s="27">
        <f t="shared" si="16"/>
        <v>0</v>
      </c>
      <c r="I19" s="27">
        <f t="shared" si="16"/>
        <v>278.96</v>
      </c>
      <c r="J19" s="27">
        <f t="shared" si="16"/>
        <v>0</v>
      </c>
      <c r="K19" s="27">
        <f t="shared" si="16"/>
        <v>216.19</v>
      </c>
      <c r="L19" s="27">
        <f t="shared" si="16"/>
        <v>486.379</v>
      </c>
      <c r="M19" s="27">
        <f t="shared" si="16"/>
        <v>157.123</v>
      </c>
      <c r="N19" s="27">
        <f t="shared" si="16"/>
        <v>81.746</v>
      </c>
      <c r="O19" s="27">
        <f t="shared" si="16"/>
        <v>0</v>
      </c>
      <c r="P19" s="27">
        <f t="shared" si="16"/>
        <v>0</v>
      </c>
      <c r="Q19" s="27">
        <f t="shared" si="16"/>
        <v>1482.3000000000002</v>
      </c>
      <c r="R19" s="27">
        <f t="shared" si="16"/>
        <v>0</v>
      </c>
      <c r="S19" s="27">
        <f t="shared" si="16"/>
        <v>167.328</v>
      </c>
      <c r="T19" s="27">
        <f t="shared" si="16"/>
        <v>94.574</v>
      </c>
      <c r="U19" s="27">
        <f t="shared" si="16"/>
        <v>0</v>
      </c>
      <c r="V19" s="27">
        <f t="shared" si="16"/>
        <v>278.96</v>
      </c>
      <c r="W19" s="27">
        <f t="shared" si="16"/>
        <v>0</v>
      </c>
      <c r="X19" s="27">
        <f t="shared" si="16"/>
        <v>216.19</v>
      </c>
      <c r="Y19" s="27">
        <f t="shared" si="16"/>
        <v>486.379</v>
      </c>
      <c r="Z19" s="27">
        <f t="shared" si="16"/>
        <v>157.123</v>
      </c>
      <c r="AA19" s="27">
        <f t="shared" si="16"/>
        <v>81.746</v>
      </c>
      <c r="AB19" s="27">
        <f t="shared" si="16"/>
        <v>0</v>
      </c>
      <c r="AC19" s="27">
        <f t="shared" si="16"/>
        <v>0</v>
      </c>
      <c r="AD19" s="27">
        <f t="shared" si="16"/>
        <v>1482.3000000000002</v>
      </c>
    </row>
    <row r="20" spans="1:30" s="1" customFormat="1" ht="11.25">
      <c r="A20" s="13" t="s">
        <v>155</v>
      </c>
      <c r="B20" s="12" t="s">
        <v>118</v>
      </c>
      <c r="C20" s="16" t="s">
        <v>156</v>
      </c>
      <c r="D20" s="13">
        <f>+'[4]Inf_FONDANE_Rva15'!D20</f>
        <v>1522.616</v>
      </c>
      <c r="E20" s="13">
        <f>+'[4]Inf_FONDANE_Rva15'!E20</f>
        <v>0</v>
      </c>
      <c r="F20" s="13">
        <f>+'[4]Inf_FONDANE_Rva15'!F20</f>
        <v>167.328</v>
      </c>
      <c r="G20" s="13">
        <f>+'[4]Inf_FONDANE_Rva15'!G20</f>
        <v>94.574</v>
      </c>
      <c r="H20" s="13">
        <f>+'[4]Inf_FONDANE_Rva15'!H20</f>
        <v>0</v>
      </c>
      <c r="I20" s="13">
        <f>+'[4]Inf_FONDANE_Rva15'!I20</f>
        <v>278.96</v>
      </c>
      <c r="J20" s="13">
        <f>+'[4]Inf_FONDANE_Rva15'!J20</f>
        <v>0</v>
      </c>
      <c r="K20" s="13">
        <f>+'[4]Inf_FONDANE_Rva15'!K20</f>
        <v>216.19</v>
      </c>
      <c r="L20" s="13">
        <f>+'[4]Inf_FONDANE_Rva15'!L20</f>
        <v>486.379</v>
      </c>
      <c r="M20" s="13">
        <f>+'[4]Inf_FONDANE_Rva15'!M20</f>
        <v>157.123</v>
      </c>
      <c r="N20" s="13">
        <f>+'[4]Inf_FONDANE_Rva15'!N20</f>
        <v>81.746</v>
      </c>
      <c r="O20" s="13">
        <f>+'[4]Inf_FONDANE_Rva15'!O20</f>
        <v>0</v>
      </c>
      <c r="P20" s="13">
        <f>+'[4]Inf_FONDANE_Rva15'!P20</f>
        <v>0</v>
      </c>
      <c r="Q20" s="13">
        <f t="shared" si="6"/>
        <v>1482.3000000000002</v>
      </c>
      <c r="R20" s="13">
        <f>+'[4]Inf_FONDANE_Rva15'!R20</f>
        <v>0</v>
      </c>
      <c r="S20" s="13">
        <f>+'[4]Inf_FONDANE_Rva15'!S20</f>
        <v>167.328</v>
      </c>
      <c r="T20" s="13">
        <f>+'[4]Inf_FONDANE_Rva15'!T20</f>
        <v>94.574</v>
      </c>
      <c r="U20" s="13">
        <f>+'[4]Inf_FONDANE_Rva15'!U20</f>
        <v>0</v>
      </c>
      <c r="V20" s="13">
        <f>+'[4]Inf_FONDANE_Rva15'!V20</f>
        <v>278.96</v>
      </c>
      <c r="W20" s="13">
        <f>+'[4]Inf_FONDANE_Rva15'!W20</f>
        <v>0</v>
      </c>
      <c r="X20" s="13">
        <f>+'[4]Inf_FONDANE_Rva15'!X20</f>
        <v>216.19</v>
      </c>
      <c r="Y20" s="13">
        <f>+'[4]Inf_FONDANE_Rva15'!Y20</f>
        <v>486.379</v>
      </c>
      <c r="Z20" s="13">
        <f>+'[4]Inf_FONDANE_Rva15'!Z20</f>
        <v>157.123</v>
      </c>
      <c r="AA20" s="13">
        <f>+'[4]Inf_FONDANE_Rva15'!AA20</f>
        <v>81.746</v>
      </c>
      <c r="AB20" s="13">
        <f>+'[4]Inf_FONDANE_Rva15'!AB20</f>
        <v>0</v>
      </c>
      <c r="AC20" s="13">
        <f>+'[4]Inf_FONDANE_Rva15'!AC20</f>
        <v>0</v>
      </c>
      <c r="AD20" s="13">
        <f t="shared" si="7"/>
        <v>1482.3000000000002</v>
      </c>
    </row>
    <row r="21" spans="1:30" s="3" customFormat="1" ht="11.25" hidden="1">
      <c r="A21" s="26" t="s">
        <v>157</v>
      </c>
      <c r="B21" s="14">
        <v>20</v>
      </c>
      <c r="C21" s="26" t="s">
        <v>95</v>
      </c>
      <c r="D21" s="27">
        <f aca="true" t="shared" si="17" ref="D21:AD21">SUM(D22)</f>
        <v>0</v>
      </c>
      <c r="E21" s="27">
        <f t="shared" si="17"/>
        <v>0</v>
      </c>
      <c r="F21" s="27">
        <f t="shared" si="17"/>
        <v>0</v>
      </c>
      <c r="G21" s="27">
        <f t="shared" si="17"/>
        <v>0</v>
      </c>
      <c r="H21" s="27">
        <f t="shared" si="17"/>
        <v>0</v>
      </c>
      <c r="I21" s="27">
        <f t="shared" si="17"/>
        <v>0</v>
      </c>
      <c r="J21" s="27">
        <f t="shared" si="17"/>
        <v>0</v>
      </c>
      <c r="K21" s="27">
        <f t="shared" si="17"/>
        <v>0</v>
      </c>
      <c r="L21" s="27">
        <f t="shared" si="17"/>
        <v>0</v>
      </c>
      <c r="M21" s="27">
        <f t="shared" si="17"/>
        <v>0</v>
      </c>
      <c r="N21" s="27">
        <f t="shared" si="17"/>
        <v>0</v>
      </c>
      <c r="O21" s="27">
        <f t="shared" si="17"/>
        <v>0</v>
      </c>
      <c r="P21" s="27">
        <f t="shared" si="17"/>
        <v>0</v>
      </c>
      <c r="Q21" s="27">
        <f t="shared" si="17"/>
        <v>0</v>
      </c>
      <c r="R21" s="27">
        <f t="shared" si="17"/>
        <v>0</v>
      </c>
      <c r="S21" s="27">
        <f t="shared" si="17"/>
        <v>0</v>
      </c>
      <c r="T21" s="27">
        <f t="shared" si="17"/>
        <v>0</v>
      </c>
      <c r="U21" s="27">
        <f t="shared" si="17"/>
        <v>0</v>
      </c>
      <c r="V21" s="27">
        <f t="shared" si="17"/>
        <v>0</v>
      </c>
      <c r="W21" s="27">
        <f t="shared" si="17"/>
        <v>0</v>
      </c>
      <c r="X21" s="27">
        <f t="shared" si="17"/>
        <v>0</v>
      </c>
      <c r="Y21" s="27">
        <f t="shared" si="17"/>
        <v>0</v>
      </c>
      <c r="Z21" s="27">
        <f t="shared" si="17"/>
        <v>0</v>
      </c>
      <c r="AA21" s="27">
        <f t="shared" si="17"/>
        <v>0</v>
      </c>
      <c r="AB21" s="27">
        <f t="shared" si="17"/>
        <v>0</v>
      </c>
      <c r="AC21" s="27">
        <f t="shared" si="17"/>
        <v>0</v>
      </c>
      <c r="AD21" s="27">
        <f t="shared" si="17"/>
        <v>0</v>
      </c>
    </row>
    <row r="22" spans="1:30" s="1" customFormat="1" ht="11.25" hidden="1">
      <c r="A22" s="13" t="s">
        <v>96</v>
      </c>
      <c r="B22" s="12" t="s">
        <v>118</v>
      </c>
      <c r="C22" s="16" t="s">
        <v>97</v>
      </c>
      <c r="D22" s="13">
        <f>+'[4]Inf_FONDANE_Rva15'!D22</f>
        <v>0</v>
      </c>
      <c r="E22" s="13">
        <f>+'[4]Inf_FONDANE_Rva15'!E22</f>
        <v>0</v>
      </c>
      <c r="F22" s="13">
        <f>+'[4]Inf_FONDANE_Rva15'!F22</f>
        <v>0</v>
      </c>
      <c r="G22" s="13">
        <f>+'[4]Inf_FONDANE_Rva15'!G22</f>
        <v>0</v>
      </c>
      <c r="H22" s="13">
        <f>+'[4]Inf_FONDANE_Rva15'!H22</f>
        <v>0</v>
      </c>
      <c r="I22" s="13">
        <f>+'[4]Inf_FONDANE_Rva15'!I22</f>
        <v>0</v>
      </c>
      <c r="J22" s="13">
        <f>+'[4]Inf_FONDANE_Rva15'!J22</f>
        <v>0</v>
      </c>
      <c r="K22" s="13">
        <f>+'[4]Inf_FONDANE_Rva15'!K22</f>
        <v>0</v>
      </c>
      <c r="L22" s="13">
        <f>+'[4]Inf_FONDANE_Rva15'!L22</f>
        <v>0</v>
      </c>
      <c r="M22" s="13">
        <f>+'[4]Inf_FONDANE_Rva15'!M22</f>
        <v>0</v>
      </c>
      <c r="N22" s="13">
        <f>+'[4]Inf_FONDANE_Rva15'!N22</f>
        <v>0</v>
      </c>
      <c r="O22" s="13">
        <f>+'[4]Inf_FONDANE_Rva15'!O22</f>
        <v>0</v>
      </c>
      <c r="P22" s="13">
        <f>+'[4]Inf_FONDANE_Rva15'!P22</f>
        <v>0</v>
      </c>
      <c r="Q22" s="13">
        <f t="shared" si="6"/>
        <v>0</v>
      </c>
      <c r="R22" s="13">
        <f>+'[4]Inf_FONDANE_Rva15'!R22</f>
        <v>0</v>
      </c>
      <c r="S22" s="13">
        <f>+'[4]Inf_FONDANE_Rva15'!S22</f>
        <v>0</v>
      </c>
      <c r="T22" s="13">
        <f>+'[4]Inf_FONDANE_Rva15'!T22</f>
        <v>0</v>
      </c>
      <c r="U22" s="13">
        <f>+'[4]Inf_FONDANE_Rva15'!U22</f>
        <v>0</v>
      </c>
      <c r="V22" s="13">
        <f>+'[4]Inf_FONDANE_Rva15'!V22</f>
        <v>0</v>
      </c>
      <c r="W22" s="13">
        <f>+'[4]Inf_FONDANE_Rva15'!W22</f>
        <v>0</v>
      </c>
      <c r="X22" s="13">
        <f>+'[4]Inf_FONDANE_Rva15'!X22</f>
        <v>0</v>
      </c>
      <c r="Y22" s="13">
        <f>+'[4]Inf_FONDANE_Rva15'!Y22</f>
        <v>0</v>
      </c>
      <c r="Z22" s="13">
        <f>+'[4]Inf_FONDANE_Rva15'!Z22</f>
        <v>0</v>
      </c>
      <c r="AA22" s="13">
        <f>+'[4]Inf_FONDANE_Rva15'!AA22</f>
        <v>0</v>
      </c>
      <c r="AB22" s="13">
        <f>+'[4]Inf_FONDANE_Rva15'!AB22</f>
        <v>0</v>
      </c>
      <c r="AC22" s="13">
        <f>+'[4]Inf_FONDANE_Rva15'!AC22</f>
        <v>0</v>
      </c>
      <c r="AD22" s="13">
        <f t="shared" si="7"/>
        <v>0</v>
      </c>
    </row>
    <row r="23" spans="1:30" s="3" customFormat="1" ht="11.25">
      <c r="A23" s="63" t="s">
        <v>181</v>
      </c>
      <c r="B23" s="64"/>
      <c r="C23" s="63" t="s">
        <v>189</v>
      </c>
      <c r="D23" s="65">
        <f>SUM(D24,D26,D32,D35,D37,D39)</f>
        <v>43927.3392</v>
      </c>
      <c r="E23" s="65">
        <f aca="true" t="shared" si="18" ref="E23:P23">SUM(E24,E26,E32,E35,E37,E39)</f>
        <v>5510.7165</v>
      </c>
      <c r="F23" s="65">
        <f t="shared" si="18"/>
        <v>18939.82717</v>
      </c>
      <c r="G23" s="65">
        <f t="shared" si="18"/>
        <v>18980.75177</v>
      </c>
      <c r="H23" s="65">
        <f t="shared" si="18"/>
        <v>40.56617</v>
      </c>
      <c r="I23" s="65">
        <f t="shared" si="18"/>
        <v>0</v>
      </c>
      <c r="J23" s="65">
        <f t="shared" si="18"/>
        <v>0</v>
      </c>
      <c r="K23" s="65">
        <f t="shared" si="18"/>
        <v>0</v>
      </c>
      <c r="L23" s="65">
        <f t="shared" si="18"/>
        <v>0</v>
      </c>
      <c r="M23" s="65">
        <f t="shared" si="18"/>
        <v>0</v>
      </c>
      <c r="N23" s="65">
        <f t="shared" si="18"/>
        <v>0</v>
      </c>
      <c r="O23" s="65">
        <f t="shared" si="18"/>
        <v>0</v>
      </c>
      <c r="P23" s="65">
        <f t="shared" si="18"/>
        <v>0</v>
      </c>
      <c r="Q23" s="65">
        <f aca="true" t="shared" si="19" ref="Q23:AD23">SUM(Q24,Q26,Q32,Q35,Q37,Q39)</f>
        <v>43471.86161</v>
      </c>
      <c r="R23" s="65">
        <f t="shared" si="19"/>
        <v>5510.7165</v>
      </c>
      <c r="S23" s="65">
        <f t="shared" si="19"/>
        <v>18939.82717</v>
      </c>
      <c r="T23" s="65">
        <f t="shared" si="19"/>
        <v>18980.75177</v>
      </c>
      <c r="U23" s="65">
        <f t="shared" si="19"/>
        <v>40.56617</v>
      </c>
      <c r="V23" s="65">
        <f t="shared" si="19"/>
        <v>0</v>
      </c>
      <c r="W23" s="65">
        <f t="shared" si="19"/>
        <v>0</v>
      </c>
      <c r="X23" s="65">
        <f t="shared" si="19"/>
        <v>0</v>
      </c>
      <c r="Y23" s="65">
        <f t="shared" si="19"/>
        <v>0</v>
      </c>
      <c r="Z23" s="65">
        <f t="shared" si="19"/>
        <v>0</v>
      </c>
      <c r="AA23" s="65">
        <f t="shared" si="19"/>
        <v>0</v>
      </c>
      <c r="AB23" s="65">
        <f t="shared" si="19"/>
        <v>0</v>
      </c>
      <c r="AC23" s="65">
        <f t="shared" si="19"/>
        <v>0</v>
      </c>
      <c r="AD23" s="65">
        <f t="shared" si="19"/>
        <v>43471.86161</v>
      </c>
    </row>
    <row r="24" spans="1:30" s="3" customFormat="1" ht="11.25" hidden="1">
      <c r="A24" s="26" t="s">
        <v>63</v>
      </c>
      <c r="B24" s="14">
        <v>21</v>
      </c>
      <c r="C24" s="26" t="s">
        <v>64</v>
      </c>
      <c r="D24" s="27">
        <f>SUM(D25)</f>
        <v>0</v>
      </c>
      <c r="E24" s="27">
        <f aca="true" t="shared" si="20" ref="E24:P24">SUM(E25)</f>
        <v>0</v>
      </c>
      <c r="F24" s="27">
        <f t="shared" si="20"/>
        <v>0</v>
      </c>
      <c r="G24" s="27">
        <f t="shared" si="20"/>
        <v>0</v>
      </c>
      <c r="H24" s="27">
        <f t="shared" si="20"/>
        <v>0</v>
      </c>
      <c r="I24" s="27">
        <f t="shared" si="20"/>
        <v>0</v>
      </c>
      <c r="J24" s="27">
        <f t="shared" si="20"/>
        <v>0</v>
      </c>
      <c r="K24" s="27">
        <f t="shared" si="20"/>
        <v>0</v>
      </c>
      <c r="L24" s="27">
        <f t="shared" si="20"/>
        <v>0</v>
      </c>
      <c r="M24" s="27">
        <f t="shared" si="20"/>
        <v>0</v>
      </c>
      <c r="N24" s="27">
        <f t="shared" si="20"/>
        <v>0</v>
      </c>
      <c r="O24" s="27">
        <f t="shared" si="20"/>
        <v>0</v>
      </c>
      <c r="P24" s="27">
        <f t="shared" si="20"/>
        <v>0</v>
      </c>
      <c r="Q24" s="27">
        <f aca="true" t="shared" si="21" ref="Q24:AD24">SUM(Q25)</f>
        <v>0</v>
      </c>
      <c r="R24" s="27">
        <f t="shared" si="21"/>
        <v>0</v>
      </c>
      <c r="S24" s="27">
        <f t="shared" si="21"/>
        <v>0</v>
      </c>
      <c r="T24" s="27">
        <f t="shared" si="21"/>
        <v>0</v>
      </c>
      <c r="U24" s="27">
        <f t="shared" si="21"/>
        <v>0</v>
      </c>
      <c r="V24" s="27">
        <f t="shared" si="21"/>
        <v>0</v>
      </c>
      <c r="W24" s="27">
        <f t="shared" si="21"/>
        <v>0</v>
      </c>
      <c r="X24" s="27">
        <f t="shared" si="21"/>
        <v>0</v>
      </c>
      <c r="Y24" s="27">
        <f t="shared" si="21"/>
        <v>0</v>
      </c>
      <c r="Z24" s="27">
        <f t="shared" si="21"/>
        <v>0</v>
      </c>
      <c r="AA24" s="27">
        <f t="shared" si="21"/>
        <v>0</v>
      </c>
      <c r="AB24" s="27">
        <f t="shared" si="21"/>
        <v>0</v>
      </c>
      <c r="AC24" s="27">
        <f t="shared" si="21"/>
        <v>0</v>
      </c>
      <c r="AD24" s="27">
        <f t="shared" si="21"/>
        <v>0</v>
      </c>
    </row>
    <row r="25" spans="1:30" s="1" customFormat="1" ht="11.25" hidden="1">
      <c r="A25" s="13" t="s">
        <v>126</v>
      </c>
      <c r="B25" s="12">
        <v>21</v>
      </c>
      <c r="C25" s="16" t="s">
        <v>127</v>
      </c>
      <c r="D25" s="13">
        <f>+'[4]Inf_FONDANE_Rva15'!D25</f>
        <v>0</v>
      </c>
      <c r="E25" s="13">
        <f>+'[4]Inf_FONDANE_Rva15'!E25</f>
        <v>0</v>
      </c>
      <c r="F25" s="13">
        <f>+'[4]Inf_FONDANE_Rva15'!F25</f>
        <v>0</v>
      </c>
      <c r="G25" s="13">
        <f>+'[4]Inf_FONDANE_Rva15'!G25</f>
        <v>0</v>
      </c>
      <c r="H25" s="13">
        <f>+'[4]Inf_FONDANE_Rva15'!H25</f>
        <v>0</v>
      </c>
      <c r="I25" s="13">
        <f>+'[4]Inf_FONDANE_Rva15'!I25</f>
        <v>0</v>
      </c>
      <c r="J25" s="13">
        <f>+'[4]Inf_FONDANE_Rva15'!J25</f>
        <v>0</v>
      </c>
      <c r="K25" s="13">
        <f>+'[4]Inf_FONDANE_Rva15'!K25</f>
        <v>0</v>
      </c>
      <c r="L25" s="13">
        <f>+'[4]Inf_FONDANE_Rva15'!L25</f>
        <v>0</v>
      </c>
      <c r="M25" s="13">
        <f>+'[4]Inf_FONDANE_Rva15'!M25</f>
        <v>0</v>
      </c>
      <c r="N25" s="13">
        <f>+'[4]Inf_FONDANE_Rva15'!N25</f>
        <v>0</v>
      </c>
      <c r="O25" s="13">
        <f>+'[4]Inf_FONDANE_Rva15'!O25</f>
        <v>0</v>
      </c>
      <c r="P25" s="13">
        <f>+'[4]Inf_FONDANE_Rva15'!P25</f>
        <v>0</v>
      </c>
      <c r="Q25" s="13">
        <f t="shared" si="6"/>
        <v>0</v>
      </c>
      <c r="R25" s="13">
        <f>+'[4]Inf_FONDANE_Rva15'!R25</f>
        <v>0</v>
      </c>
      <c r="S25" s="13">
        <f>+'[4]Inf_FONDANE_Rva15'!S25</f>
        <v>0</v>
      </c>
      <c r="T25" s="13">
        <f>+'[4]Inf_FONDANE_Rva15'!T25</f>
        <v>0</v>
      </c>
      <c r="U25" s="13">
        <f>+'[4]Inf_FONDANE_Rva15'!U25</f>
        <v>0</v>
      </c>
      <c r="V25" s="13">
        <f>+'[4]Inf_FONDANE_Rva15'!V25</f>
        <v>0</v>
      </c>
      <c r="W25" s="13">
        <f>+'[4]Inf_FONDANE_Rva15'!W25</f>
        <v>0</v>
      </c>
      <c r="X25" s="13">
        <f>+'[4]Inf_FONDANE_Rva15'!X25</f>
        <v>0</v>
      </c>
      <c r="Y25" s="13">
        <f>+'[4]Inf_FONDANE_Rva15'!Y25</f>
        <v>0</v>
      </c>
      <c r="Z25" s="13">
        <f>+'[4]Inf_FONDANE_Rva15'!Z25</f>
        <v>0</v>
      </c>
      <c r="AA25" s="13">
        <f>+'[4]Inf_FONDANE_Rva15'!AA25</f>
        <v>0</v>
      </c>
      <c r="AB25" s="13">
        <f>+'[4]Inf_FONDANE_Rva15'!AB25</f>
        <v>0</v>
      </c>
      <c r="AC25" s="13">
        <f>+'[4]Inf_FONDANE_Rva15'!AC25</f>
        <v>0</v>
      </c>
      <c r="AD25" s="13">
        <f t="shared" si="7"/>
        <v>0</v>
      </c>
    </row>
    <row r="26" spans="1:30" s="3" customFormat="1" ht="11.25">
      <c r="A26" s="26" t="s">
        <v>106</v>
      </c>
      <c r="B26" s="14">
        <v>21</v>
      </c>
      <c r="C26" s="26" t="s">
        <v>65</v>
      </c>
      <c r="D26" s="27">
        <f>SUM(D27:D31)</f>
        <v>380.361</v>
      </c>
      <c r="E26" s="27">
        <f aca="true" t="shared" si="22" ref="E26:P26">SUM(E27:E31)</f>
        <v>0</v>
      </c>
      <c r="F26" s="27">
        <f t="shared" si="22"/>
        <v>0</v>
      </c>
      <c r="G26" s="27">
        <f t="shared" si="22"/>
        <v>0</v>
      </c>
      <c r="H26" s="27">
        <f t="shared" si="22"/>
        <v>0</v>
      </c>
      <c r="I26" s="27">
        <f t="shared" si="22"/>
        <v>0</v>
      </c>
      <c r="J26" s="27">
        <f t="shared" si="22"/>
        <v>0</v>
      </c>
      <c r="K26" s="27">
        <f t="shared" si="22"/>
        <v>0</v>
      </c>
      <c r="L26" s="27">
        <f t="shared" si="22"/>
        <v>0</v>
      </c>
      <c r="M26" s="27">
        <f t="shared" si="22"/>
        <v>0</v>
      </c>
      <c r="N26" s="27">
        <f t="shared" si="22"/>
        <v>0</v>
      </c>
      <c r="O26" s="27">
        <f t="shared" si="22"/>
        <v>0</v>
      </c>
      <c r="P26" s="27">
        <f t="shared" si="22"/>
        <v>0</v>
      </c>
      <c r="Q26" s="27">
        <f aca="true" t="shared" si="23" ref="Q26:AD26">SUM(Q27:Q31)</f>
        <v>0</v>
      </c>
      <c r="R26" s="27">
        <f t="shared" si="23"/>
        <v>0</v>
      </c>
      <c r="S26" s="27">
        <f t="shared" si="23"/>
        <v>0</v>
      </c>
      <c r="T26" s="27">
        <f t="shared" si="23"/>
        <v>0</v>
      </c>
      <c r="U26" s="27">
        <f t="shared" si="23"/>
        <v>0</v>
      </c>
      <c r="V26" s="27">
        <f t="shared" si="23"/>
        <v>0</v>
      </c>
      <c r="W26" s="27">
        <f t="shared" si="23"/>
        <v>0</v>
      </c>
      <c r="X26" s="27">
        <f t="shared" si="23"/>
        <v>0</v>
      </c>
      <c r="Y26" s="27">
        <f t="shared" si="23"/>
        <v>0</v>
      </c>
      <c r="Z26" s="27">
        <f t="shared" si="23"/>
        <v>0</v>
      </c>
      <c r="AA26" s="27">
        <f t="shared" si="23"/>
        <v>0</v>
      </c>
      <c r="AB26" s="27">
        <f t="shared" si="23"/>
        <v>0</v>
      </c>
      <c r="AC26" s="27">
        <f t="shared" si="23"/>
        <v>0</v>
      </c>
      <c r="AD26" s="27">
        <f t="shared" si="23"/>
        <v>0</v>
      </c>
    </row>
    <row r="27" spans="1:30" s="1" customFormat="1" ht="11.25">
      <c r="A27" s="13" t="s">
        <v>107</v>
      </c>
      <c r="B27" s="12">
        <v>21</v>
      </c>
      <c r="C27" s="16" t="s">
        <v>108</v>
      </c>
      <c r="D27" s="13">
        <f>+'[4]Inf_FONDANE_Rva15'!D27</f>
        <v>380.361</v>
      </c>
      <c r="E27" s="13">
        <f>+'[4]Inf_FONDANE_Rva15'!E27</f>
        <v>0</v>
      </c>
      <c r="F27" s="13">
        <f>+'[4]Inf_FONDANE_Rva15'!F27</f>
        <v>0</v>
      </c>
      <c r="G27" s="13">
        <f>+'[4]Inf_FONDANE_Rva15'!G27</f>
        <v>0</v>
      </c>
      <c r="H27" s="13">
        <f>+'[4]Inf_FONDANE_Rva15'!H27</f>
        <v>0</v>
      </c>
      <c r="I27" s="13">
        <f>+'[4]Inf_FONDANE_Rva15'!I27</f>
        <v>0</v>
      </c>
      <c r="J27" s="13">
        <f>+'[4]Inf_FONDANE_Rva15'!J27</f>
        <v>0</v>
      </c>
      <c r="K27" s="13">
        <f>+'[4]Inf_FONDANE_Rva15'!K27</f>
        <v>0</v>
      </c>
      <c r="L27" s="13">
        <f>+'[4]Inf_FONDANE_Rva15'!L27</f>
        <v>0</v>
      </c>
      <c r="M27" s="13">
        <f>+'[4]Inf_FONDANE_Rva15'!M27</f>
        <v>0</v>
      </c>
      <c r="N27" s="13">
        <f>+'[4]Inf_FONDANE_Rva15'!N27</f>
        <v>0</v>
      </c>
      <c r="O27" s="13">
        <f>+'[4]Inf_FONDANE_Rva15'!O27</f>
        <v>0</v>
      </c>
      <c r="P27" s="13">
        <f>+'[4]Inf_FONDANE_Rva15'!P27</f>
        <v>0</v>
      </c>
      <c r="Q27" s="13">
        <f t="shared" si="6"/>
        <v>0</v>
      </c>
      <c r="R27" s="13">
        <f>+'[4]Inf_FONDANE_Rva15'!R27</f>
        <v>0</v>
      </c>
      <c r="S27" s="13">
        <f>+'[4]Inf_FONDANE_Rva15'!S27</f>
        <v>0</v>
      </c>
      <c r="T27" s="13">
        <f>+'[4]Inf_FONDANE_Rva15'!T27</f>
        <v>0</v>
      </c>
      <c r="U27" s="13">
        <f>+'[4]Inf_FONDANE_Rva15'!U27</f>
        <v>0</v>
      </c>
      <c r="V27" s="13">
        <f>+'[4]Inf_FONDANE_Rva15'!V27</f>
        <v>0</v>
      </c>
      <c r="W27" s="13">
        <f>+'[4]Inf_FONDANE_Rva15'!W27</f>
        <v>0</v>
      </c>
      <c r="X27" s="13">
        <f>+'[4]Inf_FONDANE_Rva15'!X27</f>
        <v>0</v>
      </c>
      <c r="Y27" s="13">
        <f>+'[4]Inf_FONDANE_Rva15'!Y27</f>
        <v>0</v>
      </c>
      <c r="Z27" s="13">
        <f>+'[4]Inf_FONDANE_Rva15'!Z27</f>
        <v>0</v>
      </c>
      <c r="AA27" s="13">
        <f>+'[4]Inf_FONDANE_Rva15'!AA27</f>
        <v>0</v>
      </c>
      <c r="AB27" s="13">
        <f>+'[4]Inf_FONDANE_Rva15'!AB27</f>
        <v>0</v>
      </c>
      <c r="AC27" s="13">
        <f>+'[4]Inf_FONDANE_Rva15'!AC27</f>
        <v>0</v>
      </c>
      <c r="AD27" s="13">
        <f t="shared" si="7"/>
        <v>0</v>
      </c>
    </row>
    <row r="28" spans="1:30" s="1" customFormat="1" ht="11.25" hidden="1">
      <c r="A28" s="13" t="s">
        <v>166</v>
      </c>
      <c r="B28" s="12">
        <v>21</v>
      </c>
      <c r="C28" s="16" t="s">
        <v>167</v>
      </c>
      <c r="D28" s="13">
        <f>+'[4]Inf_FONDANE_Rva15'!D28</f>
        <v>0</v>
      </c>
      <c r="E28" s="13">
        <f>+'[4]Inf_FONDANE_Rva15'!E28</f>
        <v>0</v>
      </c>
      <c r="F28" s="13">
        <f>+'[4]Inf_FONDANE_Rva15'!F28</f>
        <v>0</v>
      </c>
      <c r="G28" s="13">
        <f>+'[4]Inf_FONDANE_Rva15'!G28</f>
        <v>0</v>
      </c>
      <c r="H28" s="13">
        <f>+'[4]Inf_FONDANE_Rva15'!H28</f>
        <v>0</v>
      </c>
      <c r="I28" s="13">
        <f>+'[4]Inf_FONDANE_Rva15'!I28</f>
        <v>0</v>
      </c>
      <c r="J28" s="13">
        <f>+'[4]Inf_FONDANE_Rva15'!J28</f>
        <v>0</v>
      </c>
      <c r="K28" s="13">
        <f>+'[4]Inf_FONDANE_Rva15'!K28</f>
        <v>0</v>
      </c>
      <c r="L28" s="13">
        <f>+'[4]Inf_FONDANE_Rva15'!L28</f>
        <v>0</v>
      </c>
      <c r="M28" s="13">
        <f>+'[4]Inf_FONDANE_Rva15'!M28</f>
        <v>0</v>
      </c>
      <c r="N28" s="13">
        <f>+'[4]Inf_FONDANE_Rva15'!N28</f>
        <v>0</v>
      </c>
      <c r="O28" s="13">
        <f>+'[4]Inf_FONDANE_Rva15'!O28</f>
        <v>0</v>
      </c>
      <c r="P28" s="13">
        <f>+'[4]Inf_FONDANE_Rva15'!P28</f>
        <v>0</v>
      </c>
      <c r="Q28" s="13">
        <f t="shared" si="6"/>
        <v>0</v>
      </c>
      <c r="R28" s="13">
        <f>+'[4]Inf_FONDANE_Rva15'!R28</f>
        <v>0</v>
      </c>
      <c r="S28" s="13">
        <f>+'[4]Inf_FONDANE_Rva15'!S28</f>
        <v>0</v>
      </c>
      <c r="T28" s="13">
        <f>+'[4]Inf_FONDANE_Rva15'!T28</f>
        <v>0</v>
      </c>
      <c r="U28" s="13">
        <f>+'[4]Inf_FONDANE_Rva15'!U28</f>
        <v>0</v>
      </c>
      <c r="V28" s="13">
        <f>+'[4]Inf_FONDANE_Rva15'!V28</f>
        <v>0</v>
      </c>
      <c r="W28" s="13">
        <f>+'[4]Inf_FONDANE_Rva15'!W28</f>
        <v>0</v>
      </c>
      <c r="X28" s="13">
        <f>+'[4]Inf_FONDANE_Rva15'!X28</f>
        <v>0</v>
      </c>
      <c r="Y28" s="13">
        <f>+'[4]Inf_FONDANE_Rva15'!Y28</f>
        <v>0</v>
      </c>
      <c r="Z28" s="13">
        <f>+'[4]Inf_FONDANE_Rva15'!Z28</f>
        <v>0</v>
      </c>
      <c r="AA28" s="13">
        <f>+'[4]Inf_FONDANE_Rva15'!AA28</f>
        <v>0</v>
      </c>
      <c r="AB28" s="13">
        <f>+'[4]Inf_FONDANE_Rva15'!AB28</f>
        <v>0</v>
      </c>
      <c r="AC28" s="13">
        <f>+'[4]Inf_FONDANE_Rva15'!AC28</f>
        <v>0</v>
      </c>
      <c r="AD28" s="13">
        <f t="shared" si="7"/>
        <v>0</v>
      </c>
    </row>
    <row r="29" spans="1:30" s="1" customFormat="1" ht="11.25" hidden="1">
      <c r="A29" s="13" t="s">
        <v>68</v>
      </c>
      <c r="B29" s="12">
        <v>21</v>
      </c>
      <c r="C29" s="16" t="s">
        <v>69</v>
      </c>
      <c r="D29" s="13">
        <f>+'[4]Inf_FONDANE_Rva15'!D29</f>
        <v>0</v>
      </c>
      <c r="E29" s="13">
        <f>+'[4]Inf_FONDANE_Rva15'!E29</f>
        <v>0</v>
      </c>
      <c r="F29" s="13">
        <f>+'[4]Inf_FONDANE_Rva15'!F29</f>
        <v>0</v>
      </c>
      <c r="G29" s="13">
        <f>+'[4]Inf_FONDANE_Rva15'!G29</f>
        <v>0</v>
      </c>
      <c r="H29" s="13">
        <f>+'[4]Inf_FONDANE_Rva15'!H29</f>
        <v>0</v>
      </c>
      <c r="I29" s="13">
        <f>+'[4]Inf_FONDANE_Rva15'!I29</f>
        <v>0</v>
      </c>
      <c r="J29" s="13">
        <f>+'[4]Inf_FONDANE_Rva15'!J29</f>
        <v>0</v>
      </c>
      <c r="K29" s="13">
        <f>+'[4]Inf_FONDANE_Rva15'!K29</f>
        <v>0</v>
      </c>
      <c r="L29" s="13">
        <f>+'[4]Inf_FONDANE_Rva15'!L29</f>
        <v>0</v>
      </c>
      <c r="M29" s="13">
        <f>+'[4]Inf_FONDANE_Rva15'!M29</f>
        <v>0</v>
      </c>
      <c r="N29" s="13">
        <f>+'[4]Inf_FONDANE_Rva15'!N29</f>
        <v>0</v>
      </c>
      <c r="O29" s="13">
        <f>+'[4]Inf_FONDANE_Rva15'!O29</f>
        <v>0</v>
      </c>
      <c r="P29" s="13">
        <f>+'[4]Inf_FONDANE_Rva15'!P29</f>
        <v>0</v>
      </c>
      <c r="Q29" s="13">
        <f t="shared" si="6"/>
        <v>0</v>
      </c>
      <c r="R29" s="13">
        <f>+'[4]Inf_FONDANE_Rva15'!R29</f>
        <v>0</v>
      </c>
      <c r="S29" s="13">
        <f>+'[4]Inf_FONDANE_Rva15'!S29</f>
        <v>0</v>
      </c>
      <c r="T29" s="13">
        <f>+'[4]Inf_FONDANE_Rva15'!T29</f>
        <v>0</v>
      </c>
      <c r="U29" s="13">
        <f>+'[4]Inf_FONDANE_Rva15'!U29</f>
        <v>0</v>
      </c>
      <c r="V29" s="13">
        <f>+'[4]Inf_FONDANE_Rva15'!V29</f>
        <v>0</v>
      </c>
      <c r="W29" s="13">
        <f>+'[4]Inf_FONDANE_Rva15'!W29</f>
        <v>0</v>
      </c>
      <c r="X29" s="13">
        <f>+'[4]Inf_FONDANE_Rva15'!X29</f>
        <v>0</v>
      </c>
      <c r="Y29" s="13">
        <f>+'[4]Inf_FONDANE_Rva15'!Y29</f>
        <v>0</v>
      </c>
      <c r="Z29" s="13">
        <f>+'[4]Inf_FONDANE_Rva15'!Z29</f>
        <v>0</v>
      </c>
      <c r="AA29" s="13">
        <f>+'[4]Inf_FONDANE_Rva15'!AA29</f>
        <v>0</v>
      </c>
      <c r="AB29" s="13">
        <f>+'[4]Inf_FONDANE_Rva15'!AB29</f>
        <v>0</v>
      </c>
      <c r="AC29" s="13">
        <f>+'[4]Inf_FONDANE_Rva15'!AC29</f>
        <v>0</v>
      </c>
      <c r="AD29" s="13">
        <f t="shared" si="7"/>
        <v>0</v>
      </c>
    </row>
    <row r="30" spans="1:30" s="1" customFormat="1" ht="11.25" hidden="1">
      <c r="A30" s="13" t="s">
        <v>70</v>
      </c>
      <c r="B30" s="12">
        <v>21</v>
      </c>
      <c r="C30" s="16" t="s">
        <v>71</v>
      </c>
      <c r="D30" s="13">
        <f>+'[4]Inf_FONDANE_Rva15'!D30</f>
        <v>0</v>
      </c>
      <c r="E30" s="13">
        <f>+'[4]Inf_FONDANE_Rva15'!E30</f>
        <v>0</v>
      </c>
      <c r="F30" s="13">
        <f>+'[4]Inf_FONDANE_Rva15'!F30</f>
        <v>0</v>
      </c>
      <c r="G30" s="13">
        <f>+'[4]Inf_FONDANE_Rva15'!G30</f>
        <v>0</v>
      </c>
      <c r="H30" s="13">
        <f>+'[4]Inf_FONDANE_Rva15'!H30</f>
        <v>0</v>
      </c>
      <c r="I30" s="13">
        <f>+'[4]Inf_FONDANE_Rva15'!I30</f>
        <v>0</v>
      </c>
      <c r="J30" s="13">
        <f>+'[4]Inf_FONDANE_Rva15'!J30</f>
        <v>0</v>
      </c>
      <c r="K30" s="13">
        <f>+'[4]Inf_FONDANE_Rva15'!K30</f>
        <v>0</v>
      </c>
      <c r="L30" s="13">
        <f>+'[4]Inf_FONDANE_Rva15'!L30</f>
        <v>0</v>
      </c>
      <c r="M30" s="13">
        <f>+'[4]Inf_FONDANE_Rva15'!M30</f>
        <v>0</v>
      </c>
      <c r="N30" s="13">
        <f>+'[4]Inf_FONDANE_Rva15'!N30</f>
        <v>0</v>
      </c>
      <c r="O30" s="13">
        <f>+'[4]Inf_FONDANE_Rva15'!O30</f>
        <v>0</v>
      </c>
      <c r="P30" s="13">
        <f>+'[4]Inf_FONDANE_Rva15'!P30</f>
        <v>0</v>
      </c>
      <c r="Q30" s="13">
        <f t="shared" si="6"/>
        <v>0</v>
      </c>
      <c r="R30" s="13">
        <f>+'[4]Inf_FONDANE_Rva15'!R30</f>
        <v>0</v>
      </c>
      <c r="S30" s="13">
        <f>+'[4]Inf_FONDANE_Rva15'!S30</f>
        <v>0</v>
      </c>
      <c r="T30" s="13">
        <f>+'[4]Inf_FONDANE_Rva15'!T30</f>
        <v>0</v>
      </c>
      <c r="U30" s="13">
        <f>+'[4]Inf_FONDANE_Rva15'!U30</f>
        <v>0</v>
      </c>
      <c r="V30" s="13">
        <f>+'[4]Inf_FONDANE_Rva15'!V30</f>
        <v>0</v>
      </c>
      <c r="W30" s="13">
        <f>+'[4]Inf_FONDANE_Rva15'!W30</f>
        <v>0</v>
      </c>
      <c r="X30" s="13">
        <f>+'[4]Inf_FONDANE_Rva15'!X30</f>
        <v>0</v>
      </c>
      <c r="Y30" s="13">
        <f>+'[4]Inf_FONDANE_Rva15'!Y30</f>
        <v>0</v>
      </c>
      <c r="Z30" s="13">
        <f>+'[4]Inf_FONDANE_Rva15'!Z30</f>
        <v>0</v>
      </c>
      <c r="AA30" s="13">
        <f>+'[4]Inf_FONDANE_Rva15'!AA30</f>
        <v>0</v>
      </c>
      <c r="AB30" s="13">
        <f>+'[4]Inf_FONDANE_Rva15'!AB30</f>
        <v>0</v>
      </c>
      <c r="AC30" s="13">
        <f>+'[4]Inf_FONDANE_Rva15'!AC30</f>
        <v>0</v>
      </c>
      <c r="AD30" s="13">
        <f t="shared" si="7"/>
        <v>0</v>
      </c>
    </row>
    <row r="31" spans="1:30" s="1" customFormat="1" ht="11.25" hidden="1">
      <c r="A31" s="13" t="s">
        <v>72</v>
      </c>
      <c r="B31" s="12">
        <v>21</v>
      </c>
      <c r="C31" s="16" t="s">
        <v>73</v>
      </c>
      <c r="D31" s="13">
        <f>+'[4]Inf_FONDANE_Rva15'!D31</f>
        <v>0</v>
      </c>
      <c r="E31" s="13">
        <f>+'[4]Inf_FONDANE_Rva15'!E31</f>
        <v>0</v>
      </c>
      <c r="F31" s="13">
        <f>+'[4]Inf_FONDANE_Rva15'!F31</f>
        <v>0</v>
      </c>
      <c r="G31" s="13">
        <f>+'[4]Inf_FONDANE_Rva15'!G31</f>
        <v>0</v>
      </c>
      <c r="H31" s="13">
        <f>+'[4]Inf_FONDANE_Rva15'!H31</f>
        <v>0</v>
      </c>
      <c r="I31" s="13">
        <f>+'[4]Inf_FONDANE_Rva15'!I31</f>
        <v>0</v>
      </c>
      <c r="J31" s="13">
        <f>+'[4]Inf_FONDANE_Rva15'!J31</f>
        <v>0</v>
      </c>
      <c r="K31" s="13">
        <f>+'[4]Inf_FONDANE_Rva15'!K31</f>
        <v>0</v>
      </c>
      <c r="L31" s="13">
        <f>+'[4]Inf_FONDANE_Rva15'!L31</f>
        <v>0</v>
      </c>
      <c r="M31" s="13">
        <f>+'[4]Inf_FONDANE_Rva15'!M31</f>
        <v>0</v>
      </c>
      <c r="N31" s="13">
        <f>+'[4]Inf_FONDANE_Rva15'!N31</f>
        <v>0</v>
      </c>
      <c r="O31" s="13">
        <f>+'[4]Inf_FONDANE_Rva15'!O31</f>
        <v>0</v>
      </c>
      <c r="P31" s="13">
        <f>+'[4]Inf_FONDANE_Rva15'!P31</f>
        <v>0</v>
      </c>
      <c r="Q31" s="13">
        <f t="shared" si="6"/>
        <v>0</v>
      </c>
      <c r="R31" s="13">
        <f>+'[4]Inf_FONDANE_Rva15'!R31</f>
        <v>0</v>
      </c>
      <c r="S31" s="13">
        <f>+'[4]Inf_FONDANE_Rva15'!S31</f>
        <v>0</v>
      </c>
      <c r="T31" s="13">
        <f>+'[4]Inf_FONDANE_Rva15'!T31</f>
        <v>0</v>
      </c>
      <c r="U31" s="13">
        <f>+'[4]Inf_FONDANE_Rva15'!U31</f>
        <v>0</v>
      </c>
      <c r="V31" s="13">
        <f>+'[4]Inf_FONDANE_Rva15'!V31</f>
        <v>0</v>
      </c>
      <c r="W31" s="13">
        <f>+'[4]Inf_FONDANE_Rva15'!W31</f>
        <v>0</v>
      </c>
      <c r="X31" s="13">
        <f>+'[4]Inf_FONDANE_Rva15'!X31</f>
        <v>0</v>
      </c>
      <c r="Y31" s="13">
        <f>+'[4]Inf_FONDANE_Rva15'!Y31</f>
        <v>0</v>
      </c>
      <c r="Z31" s="13">
        <f>+'[4]Inf_FONDANE_Rva15'!Z31</f>
        <v>0</v>
      </c>
      <c r="AA31" s="13">
        <f>+'[4]Inf_FONDANE_Rva15'!AA31</f>
        <v>0</v>
      </c>
      <c r="AB31" s="13">
        <f>+'[4]Inf_FONDANE_Rva15'!AB31</f>
        <v>0</v>
      </c>
      <c r="AC31" s="13">
        <f>+'[4]Inf_FONDANE_Rva15'!AC31</f>
        <v>0</v>
      </c>
      <c r="AD31" s="13">
        <f t="shared" si="7"/>
        <v>0</v>
      </c>
    </row>
    <row r="32" spans="1:30" s="3" customFormat="1" ht="11.25">
      <c r="A32" s="26" t="s">
        <v>132</v>
      </c>
      <c r="B32" s="14">
        <v>21</v>
      </c>
      <c r="C32" s="26" t="s">
        <v>76</v>
      </c>
      <c r="D32" s="27">
        <f>SUM(D33:D34)</f>
        <v>43546.978200000005</v>
      </c>
      <c r="E32" s="27">
        <f aca="true" t="shared" si="24" ref="E32:P32">SUM(E33:E34)</f>
        <v>5510.7165</v>
      </c>
      <c r="F32" s="27">
        <f t="shared" si="24"/>
        <v>18939.82717</v>
      </c>
      <c r="G32" s="27">
        <f t="shared" si="24"/>
        <v>18980.75177</v>
      </c>
      <c r="H32" s="27">
        <f t="shared" si="24"/>
        <v>40.56617</v>
      </c>
      <c r="I32" s="27">
        <f t="shared" si="24"/>
        <v>0</v>
      </c>
      <c r="J32" s="27">
        <f t="shared" si="24"/>
        <v>0</v>
      </c>
      <c r="K32" s="27">
        <f t="shared" si="24"/>
        <v>0</v>
      </c>
      <c r="L32" s="27">
        <f t="shared" si="24"/>
        <v>0</v>
      </c>
      <c r="M32" s="27">
        <f t="shared" si="24"/>
        <v>0</v>
      </c>
      <c r="N32" s="27">
        <f t="shared" si="24"/>
        <v>0</v>
      </c>
      <c r="O32" s="27">
        <f t="shared" si="24"/>
        <v>0</v>
      </c>
      <c r="P32" s="27">
        <f t="shared" si="24"/>
        <v>0</v>
      </c>
      <c r="Q32" s="27">
        <f aca="true" t="shared" si="25" ref="Q32:AD32">SUM(Q33:Q34)</f>
        <v>43471.86161</v>
      </c>
      <c r="R32" s="27">
        <f t="shared" si="25"/>
        <v>5510.7165</v>
      </c>
      <c r="S32" s="27">
        <f t="shared" si="25"/>
        <v>18939.82717</v>
      </c>
      <c r="T32" s="27">
        <f t="shared" si="25"/>
        <v>18980.75177</v>
      </c>
      <c r="U32" s="27">
        <f t="shared" si="25"/>
        <v>40.56617</v>
      </c>
      <c r="V32" s="27">
        <f t="shared" si="25"/>
        <v>0</v>
      </c>
      <c r="W32" s="27">
        <f t="shared" si="25"/>
        <v>0</v>
      </c>
      <c r="X32" s="27">
        <f t="shared" si="25"/>
        <v>0</v>
      </c>
      <c r="Y32" s="27">
        <f t="shared" si="25"/>
        <v>0</v>
      </c>
      <c r="Z32" s="27">
        <f t="shared" si="25"/>
        <v>0</v>
      </c>
      <c r="AA32" s="27">
        <f t="shared" si="25"/>
        <v>0</v>
      </c>
      <c r="AB32" s="27">
        <f t="shared" si="25"/>
        <v>0</v>
      </c>
      <c r="AC32" s="27">
        <f t="shared" si="25"/>
        <v>0</v>
      </c>
      <c r="AD32" s="27">
        <f t="shared" si="25"/>
        <v>43471.86161</v>
      </c>
    </row>
    <row r="33" spans="1:30" s="1" customFormat="1" ht="11.25">
      <c r="A33" s="13" t="s">
        <v>79</v>
      </c>
      <c r="B33" s="12" t="s">
        <v>159</v>
      </c>
      <c r="C33" s="16" t="s">
        <v>80</v>
      </c>
      <c r="D33" s="13">
        <f>+'[4]Inf_FONDANE_Rva15'!D33</f>
        <v>0</v>
      </c>
      <c r="E33" s="13">
        <f>+'[4]Inf_FONDANE_Rva15'!E33</f>
        <v>0</v>
      </c>
      <c r="F33" s="13">
        <f>+'[4]Inf_FONDANE_Rva15'!F33</f>
        <v>0</v>
      </c>
      <c r="G33" s="13">
        <f>+'[4]Inf_FONDANE_Rva15'!G33</f>
        <v>0</v>
      </c>
      <c r="H33" s="13">
        <f>+'[4]Inf_FONDANE_Rva15'!H33</f>
        <v>0</v>
      </c>
      <c r="I33" s="13">
        <f>+'[4]Inf_FONDANE_Rva15'!I33</f>
        <v>0</v>
      </c>
      <c r="J33" s="13">
        <f>+'[4]Inf_FONDANE_Rva15'!J33</f>
        <v>0</v>
      </c>
      <c r="K33" s="13">
        <f>+'[4]Inf_FONDANE_Rva15'!K33</f>
        <v>0</v>
      </c>
      <c r="L33" s="13">
        <f>+'[4]Inf_FONDANE_Rva15'!L33</f>
        <v>0</v>
      </c>
      <c r="M33" s="13">
        <f>+'[4]Inf_FONDANE_Rva15'!M33</f>
        <v>0</v>
      </c>
      <c r="N33" s="13">
        <f>+'[4]Inf_FONDANE_Rva15'!N33</f>
        <v>0</v>
      </c>
      <c r="O33" s="13">
        <f>+'[4]Inf_FONDANE_Rva15'!O33</f>
        <v>0</v>
      </c>
      <c r="P33" s="13">
        <f>+'[4]Inf_FONDANE_Rva15'!P33</f>
        <v>0</v>
      </c>
      <c r="Q33" s="13">
        <f t="shared" si="6"/>
        <v>0</v>
      </c>
      <c r="R33" s="13">
        <f>+'[4]Inf_FONDANE_Rva15'!R33</f>
        <v>0</v>
      </c>
      <c r="S33" s="13">
        <f>+'[4]Inf_FONDANE_Rva15'!S33</f>
        <v>0</v>
      </c>
      <c r="T33" s="13">
        <f>+'[4]Inf_FONDANE_Rva15'!T33</f>
        <v>0</v>
      </c>
      <c r="U33" s="13">
        <f>+'[4]Inf_FONDANE_Rva15'!U33</f>
        <v>0</v>
      </c>
      <c r="V33" s="13">
        <f>+'[4]Inf_FONDANE_Rva15'!V33</f>
        <v>0</v>
      </c>
      <c r="W33" s="13">
        <f>+'[4]Inf_FONDANE_Rva15'!W33</f>
        <v>0</v>
      </c>
      <c r="X33" s="13">
        <f>+'[4]Inf_FONDANE_Rva15'!X33</f>
        <v>0</v>
      </c>
      <c r="Y33" s="13">
        <f>+'[4]Inf_FONDANE_Rva15'!Y33</f>
        <v>0</v>
      </c>
      <c r="Z33" s="13">
        <f>+'[4]Inf_FONDANE_Rva15'!Z33</f>
        <v>0</v>
      </c>
      <c r="AA33" s="13">
        <f>+'[4]Inf_FONDANE_Rva15'!AA33</f>
        <v>0</v>
      </c>
      <c r="AB33" s="13">
        <f>+'[4]Inf_FONDANE_Rva15'!AB33</f>
        <v>0</v>
      </c>
      <c r="AC33" s="13">
        <f>+'[4]Inf_FONDANE_Rva15'!AC33</f>
        <v>0</v>
      </c>
      <c r="AD33" s="13">
        <f t="shared" si="7"/>
        <v>0</v>
      </c>
    </row>
    <row r="34" spans="1:30" s="1" customFormat="1" ht="11.25">
      <c r="A34" s="13" t="s">
        <v>81</v>
      </c>
      <c r="B34" s="12">
        <v>21</v>
      </c>
      <c r="C34" s="16" t="s">
        <v>82</v>
      </c>
      <c r="D34" s="13">
        <f>+'[4]Inf_FONDANE_Rva15'!D34</f>
        <v>43546.978200000005</v>
      </c>
      <c r="E34" s="13">
        <f>+'[4]Inf_FONDANE_Rva15'!E34</f>
        <v>5510.7165</v>
      </c>
      <c r="F34" s="13">
        <f>+'[4]Inf_FONDANE_Rva15'!F34</f>
        <v>18939.82717</v>
      </c>
      <c r="G34" s="13">
        <f>+'[4]Inf_FONDANE_Rva15'!G34</f>
        <v>18980.75177</v>
      </c>
      <c r="H34" s="13">
        <f>+'[4]Inf_FONDANE_Rva15'!H34</f>
        <v>40.56617</v>
      </c>
      <c r="I34" s="13">
        <f>+'[4]Inf_FONDANE_Rva15'!I34</f>
        <v>0</v>
      </c>
      <c r="J34" s="13">
        <f>+'[4]Inf_FONDANE_Rva15'!J34</f>
        <v>0</v>
      </c>
      <c r="K34" s="13">
        <f>+'[4]Inf_FONDANE_Rva15'!K34</f>
        <v>0</v>
      </c>
      <c r="L34" s="13">
        <f>+'[4]Inf_FONDANE_Rva15'!L34</f>
        <v>0</v>
      </c>
      <c r="M34" s="13">
        <f>+'[4]Inf_FONDANE_Rva15'!M34</f>
        <v>0</v>
      </c>
      <c r="N34" s="13">
        <f>+'[4]Inf_FONDANE_Rva15'!N34</f>
        <v>0</v>
      </c>
      <c r="O34" s="13">
        <f>+'[4]Inf_FONDANE_Rva15'!O34</f>
        <v>0</v>
      </c>
      <c r="P34" s="13">
        <f>+'[4]Inf_FONDANE_Rva15'!P34</f>
        <v>0</v>
      </c>
      <c r="Q34" s="13">
        <f>SUM(E34:P34)</f>
        <v>43471.86161</v>
      </c>
      <c r="R34" s="13">
        <f>+'[4]Inf_FONDANE_Rva15'!R34</f>
        <v>5510.7165</v>
      </c>
      <c r="S34" s="13">
        <f>+'[4]Inf_FONDANE_Rva15'!S34</f>
        <v>18939.82717</v>
      </c>
      <c r="T34" s="13">
        <f>+'[4]Inf_FONDANE_Rva15'!T34</f>
        <v>18980.75177</v>
      </c>
      <c r="U34" s="13">
        <f>+'[4]Inf_FONDANE_Rva15'!U34</f>
        <v>40.56617</v>
      </c>
      <c r="V34" s="13">
        <f>+'[4]Inf_FONDANE_Rva15'!V34</f>
        <v>0</v>
      </c>
      <c r="W34" s="13">
        <f>+'[4]Inf_FONDANE_Rva15'!W34</f>
        <v>0</v>
      </c>
      <c r="X34" s="13">
        <f>+'[4]Inf_FONDANE_Rva15'!X34</f>
        <v>0</v>
      </c>
      <c r="Y34" s="13">
        <f>+'[4]Inf_FONDANE_Rva15'!Y34</f>
        <v>0</v>
      </c>
      <c r="Z34" s="13">
        <f>+'[4]Inf_FONDANE_Rva15'!Z34</f>
        <v>0</v>
      </c>
      <c r="AA34" s="13">
        <f>+'[4]Inf_FONDANE_Rva15'!AA34</f>
        <v>0</v>
      </c>
      <c r="AB34" s="13">
        <f>+'[4]Inf_FONDANE_Rva15'!AB34</f>
        <v>0</v>
      </c>
      <c r="AC34" s="13">
        <f>+'[4]Inf_FONDANE_Rva15'!AC34</f>
        <v>0</v>
      </c>
      <c r="AD34" s="13">
        <f>SUM(R34:AC34)</f>
        <v>43471.86161</v>
      </c>
    </row>
    <row r="35" spans="1:30" s="3" customFormat="1" ht="11.25" hidden="1">
      <c r="A35" s="26" t="s">
        <v>135</v>
      </c>
      <c r="B35" s="14">
        <v>21</v>
      </c>
      <c r="C35" s="26" t="s">
        <v>85</v>
      </c>
      <c r="D35" s="27">
        <f>SUM(D36:D36)</f>
        <v>0</v>
      </c>
      <c r="E35" s="27">
        <f aca="true" t="shared" si="26" ref="E35:P35">SUM(E36:E36)</f>
        <v>0</v>
      </c>
      <c r="F35" s="27">
        <f t="shared" si="26"/>
        <v>0</v>
      </c>
      <c r="G35" s="27">
        <f t="shared" si="26"/>
        <v>0</v>
      </c>
      <c r="H35" s="27">
        <f t="shared" si="26"/>
        <v>0</v>
      </c>
      <c r="I35" s="27">
        <f t="shared" si="26"/>
        <v>0</v>
      </c>
      <c r="J35" s="27">
        <f t="shared" si="26"/>
        <v>0</v>
      </c>
      <c r="K35" s="27">
        <f t="shared" si="26"/>
        <v>0</v>
      </c>
      <c r="L35" s="27">
        <f t="shared" si="26"/>
        <v>0</v>
      </c>
      <c r="M35" s="27">
        <f t="shared" si="26"/>
        <v>0</v>
      </c>
      <c r="N35" s="27">
        <f t="shared" si="26"/>
        <v>0</v>
      </c>
      <c r="O35" s="27">
        <f t="shared" si="26"/>
        <v>0</v>
      </c>
      <c r="P35" s="27">
        <f t="shared" si="26"/>
        <v>0</v>
      </c>
      <c r="Q35" s="27">
        <f aca="true" t="shared" si="27" ref="Q35:AD35">SUM(Q36:Q36)</f>
        <v>0</v>
      </c>
      <c r="R35" s="27">
        <f t="shared" si="27"/>
        <v>0</v>
      </c>
      <c r="S35" s="27">
        <f t="shared" si="27"/>
        <v>0</v>
      </c>
      <c r="T35" s="27">
        <f t="shared" si="27"/>
        <v>0</v>
      </c>
      <c r="U35" s="27">
        <f t="shared" si="27"/>
        <v>0</v>
      </c>
      <c r="V35" s="27">
        <f t="shared" si="27"/>
        <v>0</v>
      </c>
      <c r="W35" s="27">
        <f t="shared" si="27"/>
        <v>0</v>
      </c>
      <c r="X35" s="27">
        <f t="shared" si="27"/>
        <v>0</v>
      </c>
      <c r="Y35" s="27">
        <f t="shared" si="27"/>
        <v>0</v>
      </c>
      <c r="Z35" s="27">
        <f t="shared" si="27"/>
        <v>0</v>
      </c>
      <c r="AA35" s="27">
        <f t="shared" si="27"/>
        <v>0</v>
      </c>
      <c r="AB35" s="27">
        <f t="shared" si="27"/>
        <v>0</v>
      </c>
      <c r="AC35" s="27">
        <f t="shared" si="27"/>
        <v>0</v>
      </c>
      <c r="AD35" s="27">
        <f t="shared" si="27"/>
        <v>0</v>
      </c>
    </row>
    <row r="36" spans="1:30" s="1" customFormat="1" ht="11.25" hidden="1">
      <c r="A36" s="13" t="s">
        <v>138</v>
      </c>
      <c r="B36" s="12" t="s">
        <v>159</v>
      </c>
      <c r="C36" s="16" t="s">
        <v>139</v>
      </c>
      <c r="D36" s="13">
        <f>+'[4]Inf_FONDANE_Rva15'!D36</f>
        <v>0</v>
      </c>
      <c r="E36" s="13">
        <f>+'[4]Inf_FONDANE_Rva15'!E36</f>
        <v>0</v>
      </c>
      <c r="F36" s="13">
        <f>+'[4]Inf_FONDANE_Rva15'!F36</f>
        <v>0</v>
      </c>
      <c r="G36" s="13">
        <f>+'[4]Inf_FONDANE_Rva15'!G36</f>
        <v>0</v>
      </c>
      <c r="H36" s="13">
        <f>+'[4]Inf_FONDANE_Rva15'!H36</f>
        <v>0</v>
      </c>
      <c r="I36" s="13">
        <f>+'[4]Inf_FONDANE_Rva15'!I36</f>
        <v>0</v>
      </c>
      <c r="J36" s="13">
        <f>+'[4]Inf_FONDANE_Rva15'!J36</f>
        <v>0</v>
      </c>
      <c r="K36" s="13">
        <f>+'[4]Inf_FONDANE_Rva15'!K36</f>
        <v>0</v>
      </c>
      <c r="L36" s="13">
        <f>+'[4]Inf_FONDANE_Rva15'!L36</f>
        <v>0</v>
      </c>
      <c r="M36" s="13">
        <f>+'[4]Inf_FONDANE_Rva15'!M36</f>
        <v>0</v>
      </c>
      <c r="N36" s="13">
        <f>+'[4]Inf_FONDANE_Rva15'!N36</f>
        <v>0</v>
      </c>
      <c r="O36" s="13">
        <f>+'[4]Inf_FONDANE_Rva15'!O36</f>
        <v>0</v>
      </c>
      <c r="P36" s="13">
        <f>+'[4]Inf_FONDANE_Rva15'!P36</f>
        <v>0</v>
      </c>
      <c r="Q36" s="13">
        <f t="shared" si="6"/>
        <v>0</v>
      </c>
      <c r="R36" s="13">
        <f>+'[4]Inf_FONDANE_Rva15'!R36</f>
        <v>0</v>
      </c>
      <c r="S36" s="13">
        <f>+'[4]Inf_FONDANE_Rva15'!S36</f>
        <v>0</v>
      </c>
      <c r="T36" s="13">
        <f>+'[4]Inf_FONDANE_Rva15'!T36</f>
        <v>0</v>
      </c>
      <c r="U36" s="13">
        <f>+'[4]Inf_FONDANE_Rva15'!U36</f>
        <v>0</v>
      </c>
      <c r="V36" s="13">
        <f>+'[4]Inf_FONDANE_Rva15'!V36</f>
        <v>0</v>
      </c>
      <c r="W36" s="13">
        <f>+'[4]Inf_FONDANE_Rva15'!W36</f>
        <v>0</v>
      </c>
      <c r="X36" s="13">
        <f>+'[4]Inf_FONDANE_Rva15'!X36</f>
        <v>0</v>
      </c>
      <c r="Y36" s="13">
        <f>+'[4]Inf_FONDANE_Rva15'!Y36</f>
        <v>0</v>
      </c>
      <c r="Z36" s="13">
        <f>+'[4]Inf_FONDANE_Rva15'!Z36</f>
        <v>0</v>
      </c>
      <c r="AA36" s="13">
        <f>+'[4]Inf_FONDANE_Rva15'!AA36</f>
        <v>0</v>
      </c>
      <c r="AB36" s="13">
        <f>+'[4]Inf_FONDANE_Rva15'!AB36</f>
        <v>0</v>
      </c>
      <c r="AC36" s="13">
        <f>+'[4]Inf_FONDANE_Rva15'!AC36</f>
        <v>0</v>
      </c>
      <c r="AD36" s="13">
        <f t="shared" si="7"/>
        <v>0</v>
      </c>
    </row>
    <row r="37" spans="1:30" s="3" customFormat="1" ht="11.25" hidden="1">
      <c r="A37" s="26" t="s">
        <v>140</v>
      </c>
      <c r="B37" s="14">
        <v>21</v>
      </c>
      <c r="C37" s="26" t="s">
        <v>141</v>
      </c>
      <c r="D37" s="27">
        <f>SUM(D38:D38)</f>
        <v>0</v>
      </c>
      <c r="E37" s="27">
        <f aca="true" t="shared" si="28" ref="E37:P37">SUM(E38:E38)</f>
        <v>0</v>
      </c>
      <c r="F37" s="27">
        <f t="shared" si="28"/>
        <v>0</v>
      </c>
      <c r="G37" s="27">
        <f t="shared" si="28"/>
        <v>0</v>
      </c>
      <c r="H37" s="27">
        <f t="shared" si="28"/>
        <v>0</v>
      </c>
      <c r="I37" s="27">
        <f t="shared" si="28"/>
        <v>0</v>
      </c>
      <c r="J37" s="27">
        <f t="shared" si="28"/>
        <v>0</v>
      </c>
      <c r="K37" s="27">
        <f t="shared" si="28"/>
        <v>0</v>
      </c>
      <c r="L37" s="27">
        <f t="shared" si="28"/>
        <v>0</v>
      </c>
      <c r="M37" s="27">
        <f t="shared" si="28"/>
        <v>0</v>
      </c>
      <c r="N37" s="27">
        <f t="shared" si="28"/>
        <v>0</v>
      </c>
      <c r="O37" s="27">
        <f t="shared" si="28"/>
        <v>0</v>
      </c>
      <c r="P37" s="27">
        <f t="shared" si="28"/>
        <v>0</v>
      </c>
      <c r="Q37" s="27">
        <f aca="true" t="shared" si="29" ref="Q37:AD37">SUM(Q38:Q38)</f>
        <v>0</v>
      </c>
      <c r="R37" s="27">
        <f t="shared" si="29"/>
        <v>0</v>
      </c>
      <c r="S37" s="27">
        <f t="shared" si="29"/>
        <v>0</v>
      </c>
      <c r="T37" s="27">
        <f t="shared" si="29"/>
        <v>0</v>
      </c>
      <c r="U37" s="27">
        <f t="shared" si="29"/>
        <v>0</v>
      </c>
      <c r="V37" s="27">
        <f t="shared" si="29"/>
        <v>0</v>
      </c>
      <c r="W37" s="27">
        <f t="shared" si="29"/>
        <v>0</v>
      </c>
      <c r="X37" s="27">
        <f t="shared" si="29"/>
        <v>0</v>
      </c>
      <c r="Y37" s="27">
        <f t="shared" si="29"/>
        <v>0</v>
      </c>
      <c r="Z37" s="27">
        <f t="shared" si="29"/>
        <v>0</v>
      </c>
      <c r="AA37" s="27">
        <f t="shared" si="29"/>
        <v>0</v>
      </c>
      <c r="AB37" s="27">
        <f t="shared" si="29"/>
        <v>0</v>
      </c>
      <c r="AC37" s="27">
        <f t="shared" si="29"/>
        <v>0</v>
      </c>
      <c r="AD37" s="27">
        <f t="shared" si="29"/>
        <v>0</v>
      </c>
    </row>
    <row r="38" spans="1:30" s="1" customFormat="1" ht="11.25" hidden="1">
      <c r="A38" s="13" t="s">
        <v>146</v>
      </c>
      <c r="B38" s="12" t="s">
        <v>159</v>
      </c>
      <c r="C38" s="16" t="s">
        <v>147</v>
      </c>
      <c r="D38" s="13">
        <f>+'[4]Inf_FONDANE_Rva15'!D38</f>
        <v>0</v>
      </c>
      <c r="E38" s="13">
        <f>+'[4]Inf_FONDANE_Rva15'!E38</f>
        <v>0</v>
      </c>
      <c r="F38" s="13">
        <f>+'[4]Inf_FONDANE_Rva15'!F38</f>
        <v>0</v>
      </c>
      <c r="G38" s="13">
        <f>+'[4]Inf_FONDANE_Rva15'!G38</f>
        <v>0</v>
      </c>
      <c r="H38" s="13">
        <f>+'[4]Inf_FONDANE_Rva15'!H38</f>
        <v>0</v>
      </c>
      <c r="I38" s="13">
        <f>+'[4]Inf_FONDANE_Rva15'!I38</f>
        <v>0</v>
      </c>
      <c r="J38" s="13">
        <f>+'[4]Inf_FONDANE_Rva15'!J38</f>
        <v>0</v>
      </c>
      <c r="K38" s="13">
        <f>+'[4]Inf_FONDANE_Rva15'!K38</f>
        <v>0</v>
      </c>
      <c r="L38" s="13">
        <f>+'[4]Inf_FONDANE_Rva15'!L38</f>
        <v>0</v>
      </c>
      <c r="M38" s="13">
        <f>+'[4]Inf_FONDANE_Rva15'!M38</f>
        <v>0</v>
      </c>
      <c r="N38" s="13">
        <f>+'[4]Inf_FONDANE_Rva15'!N38</f>
        <v>0</v>
      </c>
      <c r="O38" s="13">
        <f>+'[4]Inf_FONDANE_Rva15'!O38</f>
        <v>0</v>
      </c>
      <c r="P38" s="13">
        <f>+'[4]Inf_FONDANE_Rva15'!P38</f>
        <v>0</v>
      </c>
      <c r="Q38" s="13">
        <f t="shared" si="6"/>
        <v>0</v>
      </c>
      <c r="R38" s="13">
        <f>+'[4]Inf_FONDANE_Rva15'!R38</f>
        <v>0</v>
      </c>
      <c r="S38" s="13">
        <f>+'[4]Inf_FONDANE_Rva15'!S38</f>
        <v>0</v>
      </c>
      <c r="T38" s="13">
        <f>+'[4]Inf_FONDANE_Rva15'!T38</f>
        <v>0</v>
      </c>
      <c r="U38" s="13">
        <f>+'[4]Inf_FONDANE_Rva15'!U38</f>
        <v>0</v>
      </c>
      <c r="V38" s="13">
        <f>+'[4]Inf_FONDANE_Rva15'!V38</f>
        <v>0</v>
      </c>
      <c r="W38" s="13">
        <f>+'[4]Inf_FONDANE_Rva15'!W38</f>
        <v>0</v>
      </c>
      <c r="X38" s="13">
        <f>+'[4]Inf_FONDANE_Rva15'!X38</f>
        <v>0</v>
      </c>
      <c r="Y38" s="13">
        <f>+'[4]Inf_FONDANE_Rva15'!Y38</f>
        <v>0</v>
      </c>
      <c r="Z38" s="13">
        <f>+'[4]Inf_FONDANE_Rva15'!Z38</f>
        <v>0</v>
      </c>
      <c r="AA38" s="13">
        <f>+'[4]Inf_FONDANE_Rva15'!AA38</f>
        <v>0</v>
      </c>
      <c r="AB38" s="13">
        <f>+'[4]Inf_FONDANE_Rva15'!AB38</f>
        <v>0</v>
      </c>
      <c r="AC38" s="13">
        <f>+'[4]Inf_FONDANE_Rva15'!AC38</f>
        <v>0</v>
      </c>
      <c r="AD38" s="13">
        <f t="shared" si="7"/>
        <v>0</v>
      </c>
    </row>
    <row r="39" spans="1:30" s="3" customFormat="1" ht="11.25" hidden="1">
      <c r="A39" s="26" t="s">
        <v>157</v>
      </c>
      <c r="B39" s="14">
        <v>21</v>
      </c>
      <c r="C39" s="26" t="s">
        <v>95</v>
      </c>
      <c r="D39" s="27">
        <f aca="true" t="shared" si="30" ref="D39:AD39">SUM(D40)</f>
        <v>0</v>
      </c>
      <c r="E39" s="27">
        <f t="shared" si="30"/>
        <v>0</v>
      </c>
      <c r="F39" s="27">
        <f t="shared" si="30"/>
        <v>0</v>
      </c>
      <c r="G39" s="27">
        <f t="shared" si="30"/>
        <v>0</v>
      </c>
      <c r="H39" s="27">
        <f t="shared" si="30"/>
        <v>0</v>
      </c>
      <c r="I39" s="27">
        <f t="shared" si="30"/>
        <v>0</v>
      </c>
      <c r="J39" s="27">
        <f t="shared" si="30"/>
        <v>0</v>
      </c>
      <c r="K39" s="27">
        <f t="shared" si="30"/>
        <v>0</v>
      </c>
      <c r="L39" s="27">
        <f t="shared" si="30"/>
        <v>0</v>
      </c>
      <c r="M39" s="27">
        <f t="shared" si="30"/>
        <v>0</v>
      </c>
      <c r="N39" s="27">
        <f t="shared" si="30"/>
        <v>0</v>
      </c>
      <c r="O39" s="27">
        <f t="shared" si="30"/>
        <v>0</v>
      </c>
      <c r="P39" s="27">
        <f t="shared" si="30"/>
        <v>0</v>
      </c>
      <c r="Q39" s="27">
        <f t="shared" si="30"/>
        <v>0</v>
      </c>
      <c r="R39" s="27">
        <f t="shared" si="30"/>
        <v>0</v>
      </c>
      <c r="S39" s="27">
        <f t="shared" si="30"/>
        <v>0</v>
      </c>
      <c r="T39" s="27">
        <f t="shared" si="30"/>
        <v>0</v>
      </c>
      <c r="U39" s="27">
        <f t="shared" si="30"/>
        <v>0</v>
      </c>
      <c r="V39" s="27">
        <f t="shared" si="30"/>
        <v>0</v>
      </c>
      <c r="W39" s="27">
        <f t="shared" si="30"/>
        <v>0</v>
      </c>
      <c r="X39" s="27">
        <f t="shared" si="30"/>
        <v>0</v>
      </c>
      <c r="Y39" s="27">
        <f t="shared" si="30"/>
        <v>0</v>
      </c>
      <c r="Z39" s="27">
        <f t="shared" si="30"/>
        <v>0</v>
      </c>
      <c r="AA39" s="27">
        <f t="shared" si="30"/>
        <v>0</v>
      </c>
      <c r="AB39" s="27">
        <f t="shared" si="30"/>
        <v>0</v>
      </c>
      <c r="AC39" s="27">
        <f t="shared" si="30"/>
        <v>0</v>
      </c>
      <c r="AD39" s="27">
        <f t="shared" si="30"/>
        <v>0</v>
      </c>
    </row>
    <row r="40" spans="1:30" s="1" customFormat="1" ht="11.25" hidden="1">
      <c r="A40" s="13" t="s">
        <v>96</v>
      </c>
      <c r="B40" s="12">
        <v>21</v>
      </c>
      <c r="C40" s="16" t="s">
        <v>97</v>
      </c>
      <c r="D40" s="13">
        <f>+'[4]Inf_FONDANE_Rva15'!D40</f>
        <v>0</v>
      </c>
      <c r="E40" s="13">
        <f>+'[4]Inf_FONDANE_Rva15'!E40</f>
        <v>0</v>
      </c>
      <c r="F40" s="13">
        <f>+'[4]Inf_FONDANE_Rva15'!F40</f>
        <v>0</v>
      </c>
      <c r="G40" s="13">
        <f>+'[4]Inf_FONDANE_Rva15'!G40</f>
        <v>0</v>
      </c>
      <c r="H40" s="13">
        <f>+'[4]Inf_FONDANE_Rva15'!H40</f>
        <v>0</v>
      </c>
      <c r="I40" s="13">
        <f>+'[4]Inf_FONDANE_Rva15'!I40</f>
        <v>0</v>
      </c>
      <c r="J40" s="13">
        <f>+'[4]Inf_FONDANE_Rva15'!J40</f>
        <v>0</v>
      </c>
      <c r="K40" s="13">
        <f>+'[4]Inf_FONDANE_Rva15'!K40</f>
        <v>0</v>
      </c>
      <c r="L40" s="13">
        <f>+'[4]Inf_FONDANE_Rva15'!L40</f>
        <v>0</v>
      </c>
      <c r="M40" s="13">
        <f>+'[4]Inf_FONDANE_Rva15'!M40</f>
        <v>0</v>
      </c>
      <c r="N40" s="13">
        <f>+'[4]Inf_FONDANE_Rva15'!N40</f>
        <v>0</v>
      </c>
      <c r="O40" s="13">
        <f>+'[4]Inf_FONDANE_Rva15'!O40</f>
        <v>0</v>
      </c>
      <c r="P40" s="13">
        <f>+'[4]Inf_FONDANE_Rva15'!P40</f>
        <v>0</v>
      </c>
      <c r="Q40" s="13">
        <f t="shared" si="6"/>
        <v>0</v>
      </c>
      <c r="R40" s="13">
        <f>+'[4]Inf_FONDANE_Rva15'!R40</f>
        <v>0</v>
      </c>
      <c r="S40" s="13">
        <f>+'[4]Inf_FONDANE_Rva15'!S40</f>
        <v>0</v>
      </c>
      <c r="T40" s="13">
        <f>+'[4]Inf_FONDANE_Rva15'!T40</f>
        <v>0</v>
      </c>
      <c r="U40" s="13">
        <f>+'[4]Inf_FONDANE_Rva15'!U40</f>
        <v>0</v>
      </c>
      <c r="V40" s="13">
        <f>+'[4]Inf_FONDANE_Rva15'!V40</f>
        <v>0</v>
      </c>
      <c r="W40" s="13">
        <f>+'[4]Inf_FONDANE_Rva15'!W40</f>
        <v>0</v>
      </c>
      <c r="X40" s="13">
        <f>+'[4]Inf_FONDANE_Rva15'!X40</f>
        <v>0</v>
      </c>
      <c r="Y40" s="13">
        <f>+'[4]Inf_FONDANE_Rva15'!Y40</f>
        <v>0</v>
      </c>
      <c r="Z40" s="13">
        <f>+'[4]Inf_FONDANE_Rva15'!Z40</f>
        <v>0</v>
      </c>
      <c r="AA40" s="13">
        <f>+'[4]Inf_FONDANE_Rva15'!AA40</f>
        <v>0</v>
      </c>
      <c r="AB40" s="13">
        <f>+'[4]Inf_FONDANE_Rva15'!AB40</f>
        <v>0</v>
      </c>
      <c r="AC40" s="13">
        <f>+'[4]Inf_FONDANE_Rva15'!AC40</f>
        <v>0</v>
      </c>
      <c r="AD40" s="13">
        <f t="shared" si="7"/>
        <v>0</v>
      </c>
    </row>
    <row r="41" spans="1:30" s="10" customFormat="1" ht="12.75">
      <c r="A41" s="4"/>
      <c r="B41" s="4"/>
      <c r="C41" s="8" t="s">
        <v>18</v>
      </c>
      <c r="D41" s="9">
        <f aca="true" t="shared" si="31" ref="D41:AD41">+D42</f>
        <v>168929.82312000002</v>
      </c>
      <c r="E41" s="9">
        <f t="shared" si="31"/>
        <v>612.44</v>
      </c>
      <c r="F41" s="9">
        <f t="shared" si="31"/>
        <v>57447.109</v>
      </c>
      <c r="G41" s="9">
        <f t="shared" si="31"/>
        <v>1354.88586</v>
      </c>
      <c r="H41" s="9">
        <f t="shared" si="31"/>
        <v>3635.751</v>
      </c>
      <c r="I41" s="9">
        <f t="shared" si="31"/>
        <v>3050.667</v>
      </c>
      <c r="J41" s="9">
        <f t="shared" si="31"/>
        <v>4211.444</v>
      </c>
      <c r="K41" s="9">
        <f t="shared" si="31"/>
        <v>5762.388</v>
      </c>
      <c r="L41" s="9">
        <f t="shared" si="31"/>
        <v>13273.137</v>
      </c>
      <c r="M41" s="9">
        <f t="shared" si="31"/>
        <v>974.27136</v>
      </c>
      <c r="N41" s="9">
        <f t="shared" si="31"/>
        <v>3.692</v>
      </c>
      <c r="O41" s="9">
        <f t="shared" si="31"/>
        <v>0</v>
      </c>
      <c r="P41" s="9">
        <f t="shared" si="31"/>
        <v>0</v>
      </c>
      <c r="Q41" s="9">
        <f t="shared" si="31"/>
        <v>90325.78522</v>
      </c>
      <c r="R41" s="9">
        <f t="shared" si="31"/>
        <v>612.44</v>
      </c>
      <c r="S41" s="9">
        <f t="shared" si="31"/>
        <v>57447.109</v>
      </c>
      <c r="T41" s="9">
        <f t="shared" si="31"/>
        <v>1354.88586</v>
      </c>
      <c r="U41" s="9">
        <f t="shared" si="31"/>
        <v>3635.751</v>
      </c>
      <c r="V41" s="9">
        <f t="shared" si="31"/>
        <v>3050.667</v>
      </c>
      <c r="W41" s="9">
        <f t="shared" si="31"/>
        <v>4211.444</v>
      </c>
      <c r="X41" s="9">
        <f t="shared" si="31"/>
        <v>5762.388</v>
      </c>
      <c r="Y41" s="9">
        <f t="shared" si="31"/>
        <v>13273.137</v>
      </c>
      <c r="Z41" s="9">
        <f t="shared" si="31"/>
        <v>974.27136</v>
      </c>
      <c r="AA41" s="9">
        <f t="shared" si="31"/>
        <v>3.692</v>
      </c>
      <c r="AB41" s="9">
        <f t="shared" si="31"/>
        <v>0</v>
      </c>
      <c r="AC41" s="9">
        <f t="shared" si="31"/>
        <v>0</v>
      </c>
      <c r="AD41" s="9">
        <f t="shared" si="31"/>
        <v>90325.78522</v>
      </c>
    </row>
    <row r="42" spans="1:30" ht="12.75">
      <c r="A42" s="67" t="s">
        <v>161</v>
      </c>
      <c r="B42" s="68" t="s">
        <v>118</v>
      </c>
      <c r="C42" s="69" t="s">
        <v>162</v>
      </c>
      <c r="D42" s="17">
        <f>+'[4]Inf_FONDANE_Rva15'!D42</f>
        <v>168929.82312000002</v>
      </c>
      <c r="E42" s="17">
        <f>+'[4]Inf_FONDANE_Rva15'!E42</f>
        <v>612.44</v>
      </c>
      <c r="F42" s="17">
        <f>+'[4]Inf_FONDANE_Rva15'!F42</f>
        <v>57447.109</v>
      </c>
      <c r="G42" s="17">
        <f>+'[4]Inf_FONDANE_Rva15'!G42</f>
        <v>1354.88586</v>
      </c>
      <c r="H42" s="17">
        <f>+'[4]Inf_FONDANE_Rva15'!H42</f>
        <v>3635.751</v>
      </c>
      <c r="I42" s="17">
        <f>+'[4]Inf_FONDANE_Rva15'!I42</f>
        <v>3050.667</v>
      </c>
      <c r="J42" s="17">
        <f>+'[4]Inf_FONDANE_Rva15'!J42</f>
        <v>4211.444</v>
      </c>
      <c r="K42" s="17">
        <f>+'[4]Inf_FONDANE_Rva15'!K42</f>
        <v>5762.388</v>
      </c>
      <c r="L42" s="17">
        <f>+'[4]Inf_FONDANE_Rva15'!L42</f>
        <v>13273.137</v>
      </c>
      <c r="M42" s="17">
        <f>+'[4]Inf_FONDANE_Rva15'!M42</f>
        <v>974.27136</v>
      </c>
      <c r="N42" s="17">
        <f>+'[4]Inf_FONDANE_Rva15'!N42</f>
        <v>3.692</v>
      </c>
      <c r="O42" s="17">
        <f>+'[4]Inf_FONDANE_Rva15'!O42</f>
        <v>0</v>
      </c>
      <c r="P42" s="17">
        <f>+'[4]Inf_FONDANE_Rva15'!P42</f>
        <v>0</v>
      </c>
      <c r="Q42" s="29">
        <f t="shared" si="6"/>
        <v>90325.78522</v>
      </c>
      <c r="R42" s="17">
        <f>+'[4]Inf_FONDANE_Rva15'!R42</f>
        <v>612.44</v>
      </c>
      <c r="S42" s="17">
        <f>+'[4]Inf_FONDANE_Rva15'!S42</f>
        <v>57447.109</v>
      </c>
      <c r="T42" s="17">
        <f>+'[4]Inf_FONDANE_Rva15'!T42</f>
        <v>1354.88586</v>
      </c>
      <c r="U42" s="17">
        <f>+'[4]Inf_FONDANE_Rva15'!U42</f>
        <v>3635.751</v>
      </c>
      <c r="V42" s="17">
        <f>+'[4]Inf_FONDANE_Rva15'!V42</f>
        <v>3050.667</v>
      </c>
      <c r="W42" s="17">
        <f>+'[4]Inf_FONDANE_Rva15'!W42</f>
        <v>4211.444</v>
      </c>
      <c r="X42" s="17">
        <f>+'[4]Inf_FONDANE_Rva15'!X42</f>
        <v>5762.388</v>
      </c>
      <c r="Y42" s="17">
        <f>+'[4]Inf_FONDANE_Rva15'!Y42</f>
        <v>13273.137</v>
      </c>
      <c r="Z42" s="17">
        <f>+'[4]Inf_FONDANE_Rva15'!Z42</f>
        <v>974.27136</v>
      </c>
      <c r="AA42" s="17">
        <f>+'[4]Inf_FONDANE_Rva15'!AA42</f>
        <v>3.692</v>
      </c>
      <c r="AB42" s="17">
        <f>+'[4]Inf_FONDANE_Rva15'!AB42</f>
        <v>0</v>
      </c>
      <c r="AC42" s="17">
        <f>+'[4]Inf_FONDANE_Rva15'!AC42</f>
        <v>0</v>
      </c>
      <c r="AD42" s="17">
        <f t="shared" si="7"/>
        <v>90325.78522</v>
      </c>
    </row>
    <row r="43" spans="1:30" s="10" customFormat="1" ht="12.75">
      <c r="A43" s="81" t="s">
        <v>105</v>
      </c>
      <c r="B43" s="81"/>
      <c r="C43" s="81"/>
      <c r="D43" s="9">
        <f>D41+D7</f>
        <v>252860.00840000002</v>
      </c>
      <c r="E43" s="9">
        <f aca="true" t="shared" si="32" ref="E43:P43">E41+E7</f>
        <v>6123.156500000001</v>
      </c>
      <c r="F43" s="9">
        <f t="shared" si="32"/>
        <v>98081.99117</v>
      </c>
      <c r="G43" s="9">
        <f t="shared" si="32"/>
        <v>22723.423629999998</v>
      </c>
      <c r="H43" s="9">
        <f t="shared" si="32"/>
        <v>13711.52317</v>
      </c>
      <c r="I43" s="9">
        <f t="shared" si="32"/>
        <v>5275.956</v>
      </c>
      <c r="J43" s="9">
        <f t="shared" si="32"/>
        <v>4236.58578</v>
      </c>
      <c r="K43" s="9">
        <f t="shared" si="32"/>
        <v>5978.67857</v>
      </c>
      <c r="L43" s="9">
        <f t="shared" si="32"/>
        <v>13759.516000000001</v>
      </c>
      <c r="M43" s="9">
        <f t="shared" si="32"/>
        <v>1131.39436</v>
      </c>
      <c r="N43" s="9">
        <f t="shared" si="32"/>
        <v>1401.3110000000001</v>
      </c>
      <c r="O43" s="9">
        <f t="shared" si="32"/>
        <v>0</v>
      </c>
      <c r="P43" s="9">
        <f t="shared" si="32"/>
        <v>0</v>
      </c>
      <c r="Q43" s="9">
        <f aca="true" t="shared" si="33" ref="Q43:AD43">Q41+Q7</f>
        <v>172423.53618</v>
      </c>
      <c r="R43" s="9">
        <f t="shared" si="33"/>
        <v>6123.156500000001</v>
      </c>
      <c r="S43" s="9">
        <f t="shared" si="33"/>
        <v>98081.99117</v>
      </c>
      <c r="T43" s="9">
        <f t="shared" si="33"/>
        <v>22723.423629999998</v>
      </c>
      <c r="U43" s="9">
        <f t="shared" si="33"/>
        <v>13711.52317</v>
      </c>
      <c r="V43" s="9">
        <f t="shared" si="33"/>
        <v>5275.956</v>
      </c>
      <c r="W43" s="9">
        <f t="shared" si="33"/>
        <v>4236.58578</v>
      </c>
      <c r="X43" s="9">
        <f t="shared" si="33"/>
        <v>5978.67857</v>
      </c>
      <c r="Y43" s="9">
        <f t="shared" si="33"/>
        <v>13759.516000000001</v>
      </c>
      <c r="Z43" s="9">
        <f t="shared" si="33"/>
        <v>1131.39436</v>
      </c>
      <c r="AA43" s="9">
        <f t="shared" si="33"/>
        <v>1401.3110000000001</v>
      </c>
      <c r="AB43" s="9">
        <f t="shared" si="33"/>
        <v>0</v>
      </c>
      <c r="AC43" s="9">
        <f t="shared" si="33"/>
        <v>0</v>
      </c>
      <c r="AD43" s="9">
        <f t="shared" si="33"/>
        <v>172423.53618</v>
      </c>
    </row>
    <row r="44" spans="1:30" s="10" customFormat="1" ht="12.75">
      <c r="A44" s="70"/>
      <c r="B44" s="70"/>
      <c r="C44" s="32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</row>
    <row r="45" spans="3:18" ht="19.5" customHeight="1">
      <c r="C45" s="3"/>
      <c r="D45" s="3"/>
      <c r="E45" s="3"/>
      <c r="F45" s="74"/>
      <c r="G45" s="74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4:18" ht="12.75"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3:18" ht="12.75">
      <c r="C47" s="32" t="s">
        <v>173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3:18" ht="12.75">
      <c r="C48" s="32" t="s">
        <v>174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4:18" ht="12.75"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4:18" ht="12.75"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4:18" ht="12.75"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4:18" ht="12.75"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4:18" ht="12.75"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4:18" ht="12.75"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4:18" ht="12.75"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4:18" ht="12.75"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4:18" ht="12.75"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4:18" ht="12.75"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4:18" ht="12.75"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4:18" ht="12.75"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4:18" ht="12.75"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4:18" ht="12.75"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4:18" ht="12.75"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4:18" ht="12.75"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4:18" ht="12.75"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</sheetData>
  <sheetProtection/>
  <mergeCells count="4">
    <mergeCell ref="A43:C43"/>
    <mergeCell ref="A1:AD1"/>
    <mergeCell ref="A2:AD2"/>
    <mergeCell ref="A3:A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2015-04-09T22:55:07Z</cp:lastPrinted>
  <dcterms:created xsi:type="dcterms:W3CDTF">2014-02-18T15:31:15Z</dcterms:created>
  <dcterms:modified xsi:type="dcterms:W3CDTF">2015-11-06T20:43:13Z</dcterms:modified>
  <cp:category/>
  <cp:version/>
  <cp:contentType/>
  <cp:contentStatus/>
</cp:coreProperties>
</file>