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68" windowWidth="15600" windowHeight="6168" firstSheet="1" activeTab="1"/>
  </bookViews>
  <sheets>
    <sheet name="ENERO DE 2017" sheetId="1" r:id="rId1"/>
    <sheet name="MAYO DE 2017 " sheetId="2" r:id="rId2"/>
  </sheets>
  <definedNames/>
  <calcPr fullCalcOnLoad="1"/>
</workbook>
</file>

<file path=xl/comments1.xml><?xml version="1.0" encoding="utf-8"?>
<comments xmlns="http://schemas.openxmlformats.org/spreadsheetml/2006/main">
  <authors>
    <author>Esperanza Garzon Leon</author>
  </authors>
  <commentList>
    <comment ref="H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  <comment ref="I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  <comment ref="H30" authorId="0">
      <text>
        <r>
          <rPr>
            <sz val="9"/>
            <rFont val="Tahoma"/>
            <family val="2"/>
          </rPr>
          <t xml:space="preserve">Fotocopias
</t>
        </r>
      </text>
    </comment>
    <comment ref="I30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</commentList>
</comments>
</file>

<file path=xl/sharedStrings.xml><?xml version="1.0" encoding="utf-8"?>
<sst xmlns="http://schemas.openxmlformats.org/spreadsheetml/2006/main" count="154" uniqueCount="79">
  <si>
    <t>FONDO ROTATORIO DEL DANE - FONDANE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</si>
  <si>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</si>
  <si>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</si>
  <si>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</si>
  <si>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</si>
  <si>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</si>
  <si>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</si>
  <si>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</si>
  <si>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</si>
  <si>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</si>
  <si>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</si>
  <si>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</si>
  <si>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</si>
  <si>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</si>
  <si>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</si>
  <si>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</si>
  <si>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</si>
  <si>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</si>
  <si>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</si>
  <si>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</si>
  <si>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</si>
  <si>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</si>
  <si>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</si>
  <si>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</si>
  <si>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</si>
  <si>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</si>
  <si>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</si>
  <si>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</si>
  <si>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</si>
  <si>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</si>
  <si>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</si>
  <si>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</si>
  <si>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</si>
  <si>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</si>
  <si>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</si>
  <si>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</si>
  <si>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</si>
  <si>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</si>
  <si>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</si>
  <si>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</si>
  <si>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</si>
  <si>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</si>
  <si>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Ingresos por Recaudar Vigencia Anterior</t>
  </si>
  <si>
    <t>interes cuentas de ahorro</t>
  </si>
  <si>
    <t>En pesos $</t>
  </si>
  <si>
    <t>Convenios</t>
  </si>
  <si>
    <t>Administración de convenios</t>
  </si>
  <si>
    <t>Publicaciones-incluye D.Territoriales</t>
  </si>
  <si>
    <t>Contratos</t>
  </si>
  <si>
    <t>Venta de servicios</t>
  </si>
  <si>
    <t>Aportes de otras entidades -BID</t>
  </si>
  <si>
    <t>Secretaria General - Area Financiera</t>
  </si>
  <si>
    <t>CTA CBLE INGRESO</t>
  </si>
  <si>
    <t>Recursos Recibidos en Adminisitracion</t>
  </si>
  <si>
    <t>Servicios informativos</t>
  </si>
  <si>
    <t>Administración de proyectos</t>
  </si>
  <si>
    <t>Rendimientos sobre depósitos en administración</t>
  </si>
  <si>
    <t>481047 -481007</t>
  </si>
  <si>
    <t>Aprovechamientos - Sobrantes</t>
  </si>
  <si>
    <t>Intereses sobre depositos en instituciones financieras</t>
  </si>
  <si>
    <t>DESCRIPCION CTA CBLE INGRESO</t>
  </si>
  <si>
    <t xml:space="preserve">  </t>
  </si>
  <si>
    <t xml:space="preserve">El informe mensual de ingresos corresponde a los pagos </t>
  </si>
  <si>
    <t>realizados en la cuenta bria 268-00350-6 que es la cuenta</t>
  </si>
  <si>
    <t>unica recaudadora del FONDANE, es este informe se registro</t>
  </si>
  <si>
    <t>el valor correspondiente al ingreso sin incluir el valor del IVA, pero</t>
  </si>
  <si>
    <t>sobre lo realmente recaudado.</t>
  </si>
  <si>
    <t>Aforo vigente 2017</t>
  </si>
  <si>
    <t>Ingresos Recaudados Enero de 2017</t>
  </si>
  <si>
    <t>ANTEPROYECTO DE PRESUPUESTO DE INGRESOS - VIGENCIA 2017</t>
  </si>
  <si>
    <t>Aprovechamientos-Fotocopias-Carnets</t>
  </si>
  <si>
    <t>Ingresos Recaudados acumulados 2017</t>
  </si>
  <si>
    <t>Ingresos por recaudar Enero de 2017</t>
  </si>
  <si>
    <t>Ingresos por recaudar 2017</t>
  </si>
  <si>
    <t>Ingresos recaudados Enero 2017</t>
  </si>
  <si>
    <t>saldo anterior</t>
  </si>
  <si>
    <t>Ingresos recaudados mayo de 2017</t>
  </si>
  <si>
    <t>Ingresos por recaudar mayo de 2017</t>
  </si>
  <si>
    <t>Ingresos recaudados Mayo 2017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</si>
</sst>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P_t_a_-;\-* #,##0.00\ _P_t_a_-;_-* &quot;-&quot;??\ _P_t_a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7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wrapText="1"/>
    </xf>
    <xf numFmtId="3" fontId="9" fillId="0" borderId="12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12" fillId="33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11" fillId="33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 quotePrefix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2" fillId="0" borderId="19" xfId="0" applyNumberFormat="1" applyFont="1" applyBorder="1" applyAlignment="1" quotePrefix="1">
      <alignment horizontal="centerContinuous" vertic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 quotePrefix="1">
      <alignment horizontal="left"/>
    </xf>
    <xf numFmtId="3" fontId="11" fillId="33" borderId="3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2" fillId="0" borderId="33" xfId="0" applyNumberFormat="1" applyFont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11" fillId="33" borderId="23" xfId="0" applyFont="1" applyFill="1" applyBorder="1" applyAlignment="1">
      <alignment/>
    </xf>
    <xf numFmtId="164" fontId="3" fillId="0" borderId="0" xfId="46" applyFont="1" applyAlignment="1">
      <alignment/>
    </xf>
    <xf numFmtId="164" fontId="12" fillId="0" borderId="0" xfId="46" applyFont="1" applyAlignment="1">
      <alignment/>
    </xf>
    <xf numFmtId="4" fontId="3" fillId="0" borderId="0" xfId="0" applyNumberFormat="1" applyFont="1" applyAlignment="1">
      <alignment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6" fillId="0" borderId="21" xfId="0" applyNumberFormat="1" applyFont="1" applyBorder="1" applyAlignment="1">
      <alignment horizontal="centerContinuous"/>
    </xf>
    <xf numFmtId="3" fontId="8" fillId="0" borderId="21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11" fillId="33" borderId="35" xfId="0" applyNumberFormat="1" applyFont="1" applyFill="1" applyBorder="1" applyAlignment="1">
      <alignment/>
    </xf>
    <xf numFmtId="3" fontId="11" fillId="33" borderId="36" xfId="0" applyNumberFormat="1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6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12" fillId="33" borderId="38" xfId="0" applyFont="1" applyFill="1" applyBorder="1" applyAlignment="1">
      <alignment/>
    </xf>
    <xf numFmtId="0" fontId="0" fillId="0" borderId="38" xfId="0" applyBorder="1" applyAlignment="1">
      <alignment/>
    </xf>
    <xf numFmtId="0" fontId="11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11" fillId="33" borderId="32" xfId="0" applyFont="1" applyFill="1" applyBorder="1" applyAlignment="1" quotePrefix="1">
      <alignment horizontal="left"/>
    </xf>
    <xf numFmtId="0" fontId="12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11" fillId="0" borderId="21" xfId="0" applyFon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 horizontal="centerContinuous" vertical="center" wrapText="1"/>
    </xf>
    <xf numFmtId="3" fontId="3" fillId="0" borderId="38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38" xfId="0" applyBorder="1" applyAlignment="1" quotePrefix="1">
      <alignment horizontal="left"/>
    </xf>
    <xf numFmtId="0" fontId="0" fillId="0" borderId="40" xfId="0" applyBorder="1" applyAlignment="1" quotePrefix="1">
      <alignment horizontal="left"/>
    </xf>
    <xf numFmtId="0" fontId="0" fillId="0" borderId="40" xfId="0" applyBorder="1" applyAlignment="1">
      <alignment/>
    </xf>
    <xf numFmtId="0" fontId="6" fillId="0" borderId="40" xfId="0" applyFont="1" applyBorder="1" applyAlignment="1">
      <alignment wrapText="1"/>
    </xf>
    <xf numFmtId="0" fontId="6" fillId="0" borderId="38" xfId="0" applyFont="1" applyBorder="1" applyAlignment="1">
      <alignment wrapText="1"/>
    </xf>
    <xf numFmtId="3" fontId="2" fillId="0" borderId="4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2" fillId="33" borderId="35" xfId="0" applyNumberFormat="1" applyFont="1" applyFill="1" applyBorder="1" applyAlignment="1">
      <alignment/>
    </xf>
    <xf numFmtId="3" fontId="12" fillId="33" borderId="42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Continuous" vertical="center" wrapText="1"/>
    </xf>
    <xf numFmtId="3" fontId="9" fillId="0" borderId="43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 quotePrefix="1">
      <alignment horizontal="center"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49" fontId="0" fillId="0" borderId="45" xfId="0" applyNumberFormat="1" applyBorder="1" applyAlignment="1">
      <alignment wrapText="1"/>
    </xf>
    <xf numFmtId="49" fontId="0" fillId="0" borderId="45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3" fontId="0" fillId="0" borderId="23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 wrapText="1"/>
    </xf>
    <xf numFmtId="164" fontId="3" fillId="0" borderId="23" xfId="46" applyFont="1" applyBorder="1" applyAlignment="1">
      <alignment/>
    </xf>
    <xf numFmtId="0" fontId="9" fillId="0" borderId="44" xfId="0" applyFont="1" applyBorder="1" applyAlignment="1">
      <alignment horizontal="centerContinuous" vertical="center" wrapText="1"/>
    </xf>
    <xf numFmtId="3" fontId="0" fillId="0" borderId="35" xfId="0" applyNumberFormat="1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3" fillId="0" borderId="46" xfId="0" applyFont="1" applyBorder="1" applyAlignment="1">
      <alignment/>
    </xf>
    <xf numFmtId="3" fontId="2" fillId="0" borderId="47" xfId="0" applyNumberFormat="1" applyFont="1" applyBorder="1" applyAlignment="1">
      <alignment/>
    </xf>
    <xf numFmtId="3" fontId="53" fillId="0" borderId="23" xfId="0" applyNumberFormat="1" applyFont="1" applyFill="1" applyBorder="1" applyAlignment="1">
      <alignment/>
    </xf>
    <xf numFmtId="3" fontId="53" fillId="0" borderId="35" xfId="0" applyNumberFormat="1" applyFont="1" applyFill="1" applyBorder="1" applyAlignment="1">
      <alignment/>
    </xf>
    <xf numFmtId="3" fontId="54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9" fontId="11" fillId="0" borderId="0" xfId="52" applyFont="1" applyAlignment="1">
      <alignment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3" fillId="0" borderId="38" xfId="0" applyFont="1" applyBorder="1" applyAlignment="1">
      <alignment horizontal="left"/>
    </xf>
    <xf numFmtId="0" fontId="10" fillId="0" borderId="43" xfId="0" applyFont="1" applyBorder="1" applyAlignment="1">
      <alignment horizontal="center" vertical="center" wrapText="1"/>
    </xf>
    <xf numFmtId="164" fontId="0" fillId="0" borderId="0" xfId="46" applyFont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2" fillId="0" borderId="40" xfId="0" applyFont="1" applyBorder="1" applyAlignment="1">
      <alignment horizontal="left"/>
    </xf>
    <xf numFmtId="0" fontId="2" fillId="0" borderId="38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657225</xdr:colOff>
      <xdr:row>7</xdr:row>
      <xdr:rowOff>0</xdr:rowOff>
    </xdr:from>
    <xdr:to>
      <xdr:col>24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012632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C10">
      <selection activeCell="J59" sqref="J59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9" width="22.00390625" style="0" customWidth="1"/>
    <col min="10" max="10" width="23.7109375" style="1" customWidth="1"/>
    <col min="11" max="11" width="27.140625" style="1" customWidth="1"/>
    <col min="12" max="12" width="2.7109375" style="0" customWidth="1"/>
    <col min="13" max="13" width="21.7109375" style="0" bestFit="1" customWidth="1"/>
    <col min="14" max="14" width="19.57421875" style="0" customWidth="1"/>
  </cols>
  <sheetData>
    <row r="1" ht="4.5" customHeight="1">
      <c r="K1" s="64"/>
    </row>
    <row r="2" spans="4:12" s="2" customFormat="1" ht="15">
      <c r="D2" s="3"/>
      <c r="E2" s="3"/>
      <c r="F2" s="3" t="s">
        <v>0</v>
      </c>
      <c r="G2" s="3"/>
      <c r="H2" s="3"/>
      <c r="I2" s="3"/>
      <c r="J2" s="4"/>
      <c r="K2" s="65"/>
      <c r="L2" s="5"/>
    </row>
    <row r="3" spans="4:12" s="2" customFormat="1" ht="15">
      <c r="D3" s="6"/>
      <c r="E3" s="6"/>
      <c r="F3" s="6" t="s">
        <v>51</v>
      </c>
      <c r="G3" s="6"/>
      <c r="H3" s="6"/>
      <c r="I3" s="6"/>
      <c r="J3" s="4"/>
      <c r="K3" s="65"/>
      <c r="L3" s="5"/>
    </row>
    <row r="4" spans="4:12" s="2" customFormat="1" ht="15">
      <c r="D4" s="6"/>
      <c r="E4" s="6"/>
      <c r="F4" s="6" t="s">
        <v>1</v>
      </c>
      <c r="G4" s="6"/>
      <c r="H4" s="6"/>
      <c r="I4" s="6"/>
      <c r="J4" s="4"/>
      <c r="K4" s="65"/>
      <c r="L4" s="5"/>
    </row>
    <row r="5" spans="11:13" ht="12.75">
      <c r="K5" s="64"/>
      <c r="M5" s="121" t="s">
        <v>62</v>
      </c>
    </row>
    <row r="6" spans="6:13" ht="12.75">
      <c r="F6" t="s">
        <v>2</v>
      </c>
      <c r="K6" s="64"/>
      <c r="M6" s="121" t="s">
        <v>63</v>
      </c>
    </row>
    <row r="7" spans="4:13" s="7" customFormat="1" ht="12">
      <c r="D7" s="50" t="s">
        <v>39</v>
      </c>
      <c r="E7" s="8" t="s">
        <v>3</v>
      </c>
      <c r="J7" s="9"/>
      <c r="K7" s="29"/>
      <c r="M7" s="7" t="s">
        <v>64</v>
      </c>
    </row>
    <row r="8" spans="4:13" s="7" customFormat="1" ht="12">
      <c r="D8" s="50" t="s">
        <v>40</v>
      </c>
      <c r="J8" s="9"/>
      <c r="K8" s="29"/>
      <c r="M8" s="7" t="s">
        <v>65</v>
      </c>
    </row>
    <row r="9" spans="4:13" s="7" customFormat="1" ht="12">
      <c r="D9" s="50" t="s">
        <v>41</v>
      </c>
      <c r="E9" s="10" t="s">
        <v>0</v>
      </c>
      <c r="J9" s="9"/>
      <c r="K9" s="29"/>
      <c r="M9" s="7" t="s">
        <v>66</v>
      </c>
    </row>
    <row r="10" spans="4:11" s="7" customFormat="1" ht="12">
      <c r="D10" s="50" t="s">
        <v>69</v>
      </c>
      <c r="J10" s="9"/>
      <c r="K10" s="66" t="s">
        <v>44</v>
      </c>
    </row>
    <row r="11" spans="10:11" s="7" customFormat="1" ht="4.5" customHeight="1" thickBot="1">
      <c r="J11" s="9"/>
      <c r="K11" s="29"/>
    </row>
    <row r="12" spans="1:11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3"/>
      <c r="G12" s="105" t="s">
        <v>67</v>
      </c>
      <c r="H12" s="105" t="s">
        <v>68</v>
      </c>
      <c r="I12" s="113" t="s">
        <v>71</v>
      </c>
      <c r="J12" s="105" t="s">
        <v>42</v>
      </c>
      <c r="K12" s="14" t="s">
        <v>72</v>
      </c>
    </row>
    <row r="13" spans="3:11" s="15" customFormat="1" ht="12" thickBot="1">
      <c r="C13" s="99"/>
      <c r="D13" s="17"/>
      <c r="E13" s="16"/>
      <c r="F13" s="101"/>
      <c r="G13" s="101"/>
      <c r="H13" s="125"/>
      <c r="I13" s="101"/>
      <c r="J13" s="106">
        <v>1</v>
      </c>
      <c r="K13" s="18">
        <v>2</v>
      </c>
    </row>
    <row r="14" spans="3:11" s="11" customFormat="1" ht="4.5" customHeight="1" thickBot="1">
      <c r="C14" s="100"/>
      <c r="F14" s="102"/>
      <c r="G14" s="102"/>
      <c r="H14" s="102"/>
      <c r="I14" s="102"/>
      <c r="J14" s="104"/>
      <c r="K14" s="67"/>
    </row>
    <row r="15" spans="4:13" s="19" customFormat="1" ht="19.5" thickBot="1">
      <c r="D15" s="20">
        <v>3000</v>
      </c>
      <c r="E15" s="21" t="s">
        <v>6</v>
      </c>
      <c r="F15" s="115"/>
      <c r="G15" s="51">
        <f>+G16</f>
        <v>7757013183</v>
      </c>
      <c r="H15" s="51">
        <f>+H16</f>
        <v>68872022.8</v>
      </c>
      <c r="I15" s="51">
        <f>+I16</f>
        <v>68872022.8</v>
      </c>
      <c r="J15" s="51">
        <f>J$16+J$33+J$47</f>
        <v>0</v>
      </c>
      <c r="K15" s="23">
        <f>K16+K33+K47</f>
        <v>0</v>
      </c>
      <c r="M15" s="122"/>
    </row>
    <row r="16" spans="3:11" s="24" customFormat="1" ht="15.75" outlineLevel="1">
      <c r="C16" s="81"/>
      <c r="D16" s="73">
        <v>3100</v>
      </c>
      <c r="E16" s="25" t="s">
        <v>7</v>
      </c>
      <c r="F16" s="25"/>
      <c r="G16" s="31">
        <f>G20+G29+G33</f>
        <v>7757013183</v>
      </c>
      <c r="H16" s="31">
        <f>H19+H29+H33</f>
        <v>68872022.8</v>
      </c>
      <c r="I16" s="31">
        <f>I19+I29+I33</f>
        <v>68872022.8</v>
      </c>
      <c r="J16" s="31">
        <f>J$17+J$19</f>
        <v>0</v>
      </c>
      <c r="K16" s="98">
        <f>K17+K19</f>
        <v>0</v>
      </c>
    </row>
    <row r="17" spans="3:11" s="26" customFormat="1" ht="15" outlineLevel="2">
      <c r="C17" s="82"/>
      <c r="D17" s="74">
        <v>3110</v>
      </c>
      <c r="E17" s="93" t="s">
        <v>8</v>
      </c>
      <c r="F17" s="94"/>
      <c r="G17" s="111">
        <f>+I15-I16</f>
        <v>0</v>
      </c>
      <c r="H17" s="53">
        <f>H18</f>
        <v>0</v>
      </c>
      <c r="I17" s="53">
        <f>I18</f>
        <v>0</v>
      </c>
      <c r="J17" s="53">
        <f>J18</f>
        <v>0</v>
      </c>
      <c r="K17" s="68">
        <f>K18</f>
        <v>0</v>
      </c>
    </row>
    <row r="18" spans="3:11" s="7" customFormat="1" ht="12" outlineLevel="2">
      <c r="C18" s="83"/>
      <c r="D18" s="75">
        <v>3112</v>
      </c>
      <c r="E18" s="138" t="s">
        <v>9</v>
      </c>
      <c r="F18" s="138"/>
      <c r="G18" s="123"/>
      <c r="H18" s="33"/>
      <c r="I18" s="33"/>
      <c r="J18" s="33"/>
      <c r="K18" s="69"/>
    </row>
    <row r="19" spans="3:13" s="26" customFormat="1" ht="15.75" outlineLevel="2">
      <c r="C19" s="82"/>
      <c r="D19" s="31">
        <v>3120</v>
      </c>
      <c r="E19" s="31" t="s">
        <v>10</v>
      </c>
      <c r="F19" s="31"/>
      <c r="G19" s="31">
        <f>G20+G29+G33</f>
        <v>7757013183</v>
      </c>
      <c r="H19" s="31">
        <f>H20</f>
        <v>68850022.8</v>
      </c>
      <c r="I19" s="31">
        <f>I20</f>
        <v>68850022.8</v>
      </c>
      <c r="J19" s="31">
        <f>SUM(J20+J29)</f>
        <v>0</v>
      </c>
      <c r="K19" s="97">
        <f>K20++K25+K26+K27+K28+K29</f>
        <v>0</v>
      </c>
      <c r="M19" s="55"/>
    </row>
    <row r="20" spans="3:13" s="7" customFormat="1" ht="12.75" outlineLevel="3">
      <c r="C20" s="83"/>
      <c r="D20" s="75">
        <v>3121</v>
      </c>
      <c r="E20" s="136" t="s">
        <v>49</v>
      </c>
      <c r="F20" s="137"/>
      <c r="G20" s="54">
        <f>G21+G23+G24</f>
        <v>7450000000</v>
      </c>
      <c r="H20" s="54">
        <f>H21</f>
        <v>68850022.8</v>
      </c>
      <c r="I20" s="54">
        <f>I21</f>
        <v>68850022.8</v>
      </c>
      <c r="J20" s="54">
        <f>SUM(J21:J24)</f>
        <v>0</v>
      </c>
      <c r="K20" s="114"/>
      <c r="M20" s="9"/>
    </row>
    <row r="21" spans="1:13" s="7" customFormat="1" ht="19.5" customHeight="1" outlineLevel="3">
      <c r="A21" s="109">
        <v>245301</v>
      </c>
      <c r="B21" s="107" t="s">
        <v>53</v>
      </c>
      <c r="C21" s="83"/>
      <c r="D21" s="75"/>
      <c r="E21" s="138" t="s">
        <v>45</v>
      </c>
      <c r="F21" s="138"/>
      <c r="G21" s="54">
        <v>6437212455</v>
      </c>
      <c r="H21" s="54">
        <f>50789157+18060865.8</f>
        <v>68850022.8</v>
      </c>
      <c r="I21" s="54">
        <f>+H21</f>
        <v>68850022.8</v>
      </c>
      <c r="J21" s="110">
        <v>0</v>
      </c>
      <c r="K21" s="114"/>
      <c r="M21" s="62"/>
    </row>
    <row r="22" spans="3:13" s="7" customFormat="1" ht="12.75" outlineLevel="3">
      <c r="C22" s="83"/>
      <c r="D22" s="75"/>
      <c r="E22" s="138" t="s">
        <v>46</v>
      </c>
      <c r="F22" s="138"/>
      <c r="G22" s="123"/>
      <c r="H22" s="110"/>
      <c r="I22" s="110"/>
      <c r="J22" s="110">
        <v>0</v>
      </c>
      <c r="K22" s="114"/>
      <c r="M22" s="62"/>
    </row>
    <row r="23" spans="1:13" s="7" customFormat="1" ht="24.75" customHeight="1" outlineLevel="3">
      <c r="A23" s="109">
        <v>439005</v>
      </c>
      <c r="B23" s="107" t="s">
        <v>54</v>
      </c>
      <c r="C23" s="83"/>
      <c r="D23" s="75"/>
      <c r="E23" s="138" t="s">
        <v>47</v>
      </c>
      <c r="F23" s="138"/>
      <c r="G23" s="54">
        <v>50000000</v>
      </c>
      <c r="H23" s="110"/>
      <c r="I23" s="110"/>
      <c r="J23" s="33">
        <f>18965760-18965760</f>
        <v>0</v>
      </c>
      <c r="K23" s="114"/>
      <c r="M23" s="9"/>
    </row>
    <row r="24" spans="1:13" s="7" customFormat="1" ht="21" customHeight="1" outlineLevel="3">
      <c r="A24" s="109">
        <v>439014</v>
      </c>
      <c r="B24" s="107" t="s">
        <v>55</v>
      </c>
      <c r="C24" s="83"/>
      <c r="D24" s="75"/>
      <c r="E24" s="138" t="s">
        <v>48</v>
      </c>
      <c r="F24" s="138"/>
      <c r="G24" s="54">
        <v>962787545</v>
      </c>
      <c r="H24" s="54"/>
      <c r="I24" s="54"/>
      <c r="J24" s="110">
        <v>0</v>
      </c>
      <c r="K24" s="69"/>
      <c r="M24" s="62"/>
    </row>
    <row r="25" spans="3:13" s="7" customFormat="1" ht="12.75" outlineLevel="3">
      <c r="C25" s="83"/>
      <c r="D25" s="75">
        <v>3123</v>
      </c>
      <c r="E25" s="136" t="s">
        <v>11</v>
      </c>
      <c r="F25" s="137"/>
      <c r="G25" s="124"/>
      <c r="H25" s="54"/>
      <c r="I25" s="54"/>
      <c r="J25" s="33"/>
      <c r="K25" s="69"/>
      <c r="M25" s="9"/>
    </row>
    <row r="26" spans="3:13" s="7" customFormat="1" ht="12" outlineLevel="3">
      <c r="C26" s="83"/>
      <c r="D26" s="75">
        <v>3124</v>
      </c>
      <c r="E26" s="138" t="s">
        <v>12</v>
      </c>
      <c r="F26" s="138"/>
      <c r="G26" s="123"/>
      <c r="H26" s="33"/>
      <c r="I26" s="33"/>
      <c r="J26" s="33"/>
      <c r="K26" s="69"/>
      <c r="M26" s="9"/>
    </row>
    <row r="27" spans="3:13" s="7" customFormat="1" ht="12" outlineLevel="3">
      <c r="C27" s="83"/>
      <c r="D27" s="75">
        <v>3125</v>
      </c>
      <c r="E27" s="89" t="s">
        <v>13</v>
      </c>
      <c r="F27" s="75"/>
      <c r="G27" s="75"/>
      <c r="H27" s="33"/>
      <c r="I27" s="33"/>
      <c r="J27" s="33"/>
      <c r="K27" s="69"/>
      <c r="M27" s="9"/>
    </row>
    <row r="28" spans="3:13" s="7" customFormat="1" ht="12" outlineLevel="3">
      <c r="C28" s="83"/>
      <c r="D28" s="75">
        <v>3126</v>
      </c>
      <c r="E28" s="52" t="s">
        <v>14</v>
      </c>
      <c r="F28" s="52"/>
      <c r="G28" s="52"/>
      <c r="H28" s="33"/>
      <c r="I28" s="33"/>
      <c r="J28" s="33"/>
      <c r="K28" s="69"/>
      <c r="M28" s="60"/>
    </row>
    <row r="29" spans="3:14" s="7" customFormat="1" ht="15.75" outlineLevel="3">
      <c r="C29" s="83"/>
      <c r="D29" s="76">
        <v>3128</v>
      </c>
      <c r="E29" s="57" t="s">
        <v>15</v>
      </c>
      <c r="F29" s="76"/>
      <c r="G29" s="76"/>
      <c r="H29" s="31">
        <f>SUM(H30:H32)</f>
        <v>22000</v>
      </c>
      <c r="I29" s="31">
        <f>SUM(I30:I32)</f>
        <v>22000</v>
      </c>
      <c r="J29" s="31">
        <f>SUM(J30:J32)</f>
        <v>0</v>
      </c>
      <c r="K29" s="97">
        <f>SUM(K30:K32)</f>
        <v>0</v>
      </c>
      <c r="M29" s="60"/>
      <c r="N29" s="60"/>
    </row>
    <row r="30" spans="1:14" s="7" customFormat="1" ht="16.5" customHeight="1" outlineLevel="3">
      <c r="A30" s="109" t="s">
        <v>57</v>
      </c>
      <c r="B30" s="108" t="s">
        <v>58</v>
      </c>
      <c r="C30" s="83"/>
      <c r="D30" s="75"/>
      <c r="E30" s="89" t="s">
        <v>70</v>
      </c>
      <c r="F30" s="75"/>
      <c r="G30" s="75"/>
      <c r="H30" s="110">
        <v>22000</v>
      </c>
      <c r="I30" s="54">
        <f>+H30</f>
        <v>22000</v>
      </c>
      <c r="J30" s="110">
        <v>0</v>
      </c>
      <c r="K30" s="120"/>
      <c r="M30" s="60"/>
      <c r="N30" s="60"/>
    </row>
    <row r="31" spans="1:14" s="7" customFormat="1" ht="16.5" customHeight="1" outlineLevel="3">
      <c r="A31" s="109">
        <v>480819</v>
      </c>
      <c r="B31" s="107" t="s">
        <v>27</v>
      </c>
      <c r="C31" s="83"/>
      <c r="D31" s="75"/>
      <c r="E31" s="89" t="s">
        <v>50</v>
      </c>
      <c r="F31" s="75"/>
      <c r="G31" s="75"/>
      <c r="H31" s="110"/>
      <c r="I31" s="110"/>
      <c r="J31" s="110">
        <v>0</v>
      </c>
      <c r="K31" s="120"/>
      <c r="M31" s="60"/>
      <c r="N31" s="60"/>
    </row>
    <row r="32" spans="1:13" s="7" customFormat="1" ht="12.75" customHeight="1" outlineLevel="3">
      <c r="A32" s="109">
        <v>480522</v>
      </c>
      <c r="B32" s="107" t="s">
        <v>59</v>
      </c>
      <c r="C32" s="83"/>
      <c r="D32" s="75"/>
      <c r="E32" s="52" t="s">
        <v>43</v>
      </c>
      <c r="F32" s="52"/>
      <c r="G32" s="52"/>
      <c r="H32" s="33"/>
      <c r="I32" s="33"/>
      <c r="J32" s="110">
        <v>0</v>
      </c>
      <c r="K32" s="119"/>
      <c r="M32" s="60"/>
    </row>
    <row r="33" spans="1:13" s="24" customFormat="1" ht="15.75" outlineLevel="1">
      <c r="A33" s="7"/>
      <c r="C33" s="81"/>
      <c r="D33" s="76">
        <v>3200</v>
      </c>
      <c r="E33" s="57" t="s">
        <v>16</v>
      </c>
      <c r="F33" s="57"/>
      <c r="G33" s="31">
        <f>SUM(G34:G46)</f>
        <v>307013183</v>
      </c>
      <c r="H33" s="31">
        <f>SUM(H34:H46)</f>
        <v>0</v>
      </c>
      <c r="I33" s="31">
        <f>SUM(I34:I46)</f>
        <v>0</v>
      </c>
      <c r="J33" s="31">
        <f>SUM(J34:J46)</f>
        <v>0</v>
      </c>
      <c r="K33" s="97">
        <f>SUM(K34:K46)</f>
        <v>0</v>
      </c>
      <c r="M33" s="61"/>
    </row>
    <row r="34" spans="3:11" ht="12.75" outlineLevel="2">
      <c r="C34" s="84"/>
      <c r="D34" s="77">
        <v>3210</v>
      </c>
      <c r="E34" s="91" t="s">
        <v>17</v>
      </c>
      <c r="F34" s="90"/>
      <c r="G34" s="90"/>
      <c r="H34" s="35"/>
      <c r="I34" s="35"/>
      <c r="J34" s="35"/>
      <c r="K34" s="70"/>
    </row>
    <row r="35" spans="3:11" s="7" customFormat="1" ht="11.25" outlineLevel="3">
      <c r="C35" s="83"/>
      <c r="D35" s="75">
        <v>3211</v>
      </c>
      <c r="E35" s="89" t="s">
        <v>18</v>
      </c>
      <c r="F35" s="75"/>
      <c r="G35" s="75"/>
      <c r="H35" s="33"/>
      <c r="I35" s="33"/>
      <c r="J35" s="33"/>
      <c r="K35" s="69"/>
    </row>
    <row r="36" spans="3:11" s="7" customFormat="1" ht="11.25" outlineLevel="3">
      <c r="C36" s="83"/>
      <c r="D36" s="75">
        <v>3212</v>
      </c>
      <c r="E36" s="89" t="s">
        <v>19</v>
      </c>
      <c r="F36" s="75"/>
      <c r="G36" s="75"/>
      <c r="H36" s="33"/>
      <c r="I36" s="33"/>
      <c r="J36" s="33"/>
      <c r="K36" s="69"/>
    </row>
    <row r="37" spans="3:11" ht="12.75" outlineLevel="2">
      <c r="C37" s="84"/>
      <c r="D37" s="77">
        <v>3220</v>
      </c>
      <c r="E37" s="91" t="s">
        <v>20</v>
      </c>
      <c r="F37" s="90"/>
      <c r="G37" s="90"/>
      <c r="H37" s="33"/>
      <c r="I37" s="33"/>
      <c r="J37" s="33"/>
      <c r="K37" s="70"/>
    </row>
    <row r="38" spans="3:11" s="7" customFormat="1" ht="11.25" outlineLevel="3">
      <c r="C38" s="83"/>
      <c r="D38" s="75">
        <v>3221</v>
      </c>
      <c r="E38" s="89" t="s">
        <v>18</v>
      </c>
      <c r="F38" s="75"/>
      <c r="G38" s="75"/>
      <c r="H38" s="33"/>
      <c r="I38" s="33"/>
      <c r="J38" s="33"/>
      <c r="K38" s="69"/>
    </row>
    <row r="39" spans="3:11" s="7" customFormat="1" ht="11.25" outlineLevel="3">
      <c r="C39" s="83"/>
      <c r="D39" s="75">
        <v>3222</v>
      </c>
      <c r="E39" s="89" t="s">
        <v>19</v>
      </c>
      <c r="F39" s="75"/>
      <c r="G39" s="75"/>
      <c r="H39" s="33"/>
      <c r="I39" s="33"/>
      <c r="J39" s="33"/>
      <c r="K39" s="69"/>
    </row>
    <row r="40" spans="1:11" s="7" customFormat="1" ht="22.5" customHeight="1" outlineLevel="2">
      <c r="A40" s="109">
        <v>480535</v>
      </c>
      <c r="B40" s="107" t="s">
        <v>56</v>
      </c>
      <c r="C40" s="83"/>
      <c r="D40" s="75">
        <v>3230</v>
      </c>
      <c r="E40" s="52" t="s">
        <v>21</v>
      </c>
      <c r="F40" s="52"/>
      <c r="G40" s="112"/>
      <c r="H40" s="33"/>
      <c r="I40" s="33"/>
      <c r="J40" s="118"/>
      <c r="K40" s="119"/>
    </row>
    <row r="41" spans="3:11" ht="12.75" outlineLevel="2">
      <c r="C41" s="84"/>
      <c r="D41" s="77">
        <v>3250</v>
      </c>
      <c r="E41" s="58" t="s">
        <v>22</v>
      </c>
      <c r="F41" s="58"/>
      <c r="G41" s="58"/>
      <c r="H41" s="35"/>
      <c r="I41" s="35"/>
      <c r="J41" s="35"/>
      <c r="K41" s="86"/>
    </row>
    <row r="42" spans="3:11" s="7" customFormat="1" ht="11.25" outlineLevel="3">
      <c r="C42" s="83"/>
      <c r="D42" s="75">
        <v>3251</v>
      </c>
      <c r="E42" s="89" t="s">
        <v>23</v>
      </c>
      <c r="F42" s="75"/>
      <c r="G42" s="75"/>
      <c r="H42" s="33"/>
      <c r="I42" s="33"/>
      <c r="J42" s="33"/>
      <c r="K42" s="69"/>
    </row>
    <row r="43" spans="3:11" s="7" customFormat="1" ht="11.25" outlineLevel="3">
      <c r="C43" s="83"/>
      <c r="D43" s="75">
        <v>3252</v>
      </c>
      <c r="E43" s="89" t="s">
        <v>24</v>
      </c>
      <c r="F43" s="75"/>
      <c r="G43" s="112">
        <v>307013183</v>
      </c>
      <c r="H43" s="33"/>
      <c r="I43" s="33"/>
      <c r="J43" s="33"/>
      <c r="K43" s="69"/>
    </row>
    <row r="44" spans="3:11" s="7" customFormat="1" ht="11.25" outlineLevel="3">
      <c r="C44" s="83"/>
      <c r="D44" s="75">
        <v>3254</v>
      </c>
      <c r="E44" s="52" t="s">
        <v>25</v>
      </c>
      <c r="F44" s="52"/>
      <c r="G44" s="52"/>
      <c r="H44" s="33"/>
      <c r="I44" s="33"/>
      <c r="J44" s="33"/>
      <c r="K44" s="69"/>
    </row>
    <row r="45" spans="3:11" s="7" customFormat="1" ht="11.25" outlineLevel="3">
      <c r="C45" s="83"/>
      <c r="D45" s="75">
        <v>3255</v>
      </c>
      <c r="E45" s="52" t="s">
        <v>26</v>
      </c>
      <c r="F45" s="52"/>
      <c r="G45" s="52"/>
      <c r="H45" s="33"/>
      <c r="I45" s="33"/>
      <c r="J45" s="33"/>
      <c r="K45" s="69"/>
    </row>
    <row r="46" spans="3:11" ht="12.75" outlineLevel="2">
      <c r="C46" s="84"/>
      <c r="D46" s="77">
        <v>3260</v>
      </c>
      <c r="E46" s="92" t="s">
        <v>27</v>
      </c>
      <c r="F46" s="77"/>
      <c r="G46" s="77"/>
      <c r="H46" s="35"/>
      <c r="I46" s="35"/>
      <c r="J46" s="35"/>
      <c r="K46" s="70"/>
    </row>
    <row r="47" spans="3:11" s="24" customFormat="1" ht="15" outlineLevel="1">
      <c r="C47" s="81"/>
      <c r="D47" s="76">
        <v>3500</v>
      </c>
      <c r="E47" s="57" t="s">
        <v>28</v>
      </c>
      <c r="F47" s="57"/>
      <c r="G47" s="57"/>
      <c r="H47" s="31"/>
      <c r="I47" s="31"/>
      <c r="J47" s="31"/>
      <c r="K47" s="97"/>
    </row>
    <row r="48" spans="3:11" s="19" customFormat="1" ht="17.25">
      <c r="C48" s="85"/>
      <c r="D48" s="78">
        <v>4000</v>
      </c>
      <c r="E48" s="59" t="s">
        <v>29</v>
      </c>
      <c r="F48" s="59"/>
      <c r="G48" s="36">
        <f>SUM(G49:G51)</f>
        <v>0</v>
      </c>
      <c r="H48" s="36">
        <f>SUM(H49:H51)</f>
        <v>0</v>
      </c>
      <c r="I48" s="36">
        <f>SUM(I49:I51)</f>
        <v>0</v>
      </c>
      <c r="J48" s="36">
        <f>SUM(J49:J51)</f>
        <v>0</v>
      </c>
      <c r="K48" s="71">
        <f>SUM(K49:K51)</f>
        <v>0</v>
      </c>
    </row>
    <row r="49" spans="3:11" ht="12.75" outlineLevel="1">
      <c r="C49" s="84"/>
      <c r="D49" s="77">
        <v>4100</v>
      </c>
      <c r="E49" s="58" t="s">
        <v>30</v>
      </c>
      <c r="F49" s="58"/>
      <c r="G49" s="58"/>
      <c r="H49" s="35"/>
      <c r="I49" s="35"/>
      <c r="J49" s="35"/>
      <c r="K49" s="70"/>
    </row>
    <row r="50" spans="3:11" ht="12.75" outlineLevel="1">
      <c r="C50" s="84"/>
      <c r="D50" s="77">
        <v>4200</v>
      </c>
      <c r="E50" s="58" t="s">
        <v>31</v>
      </c>
      <c r="F50" s="58"/>
      <c r="G50" s="58"/>
      <c r="H50" s="35"/>
      <c r="I50" s="35"/>
      <c r="J50" s="35"/>
      <c r="K50" s="70"/>
    </row>
    <row r="51" spans="3:11" ht="13.5" outlineLevel="1" thickBot="1">
      <c r="C51" s="84"/>
      <c r="D51" s="79">
        <v>4300</v>
      </c>
      <c r="E51" s="37" t="s">
        <v>32</v>
      </c>
      <c r="F51" s="37"/>
      <c r="G51" s="37"/>
      <c r="H51" s="38"/>
      <c r="I51" s="38"/>
      <c r="J51" s="63"/>
      <c r="K51" s="39"/>
    </row>
    <row r="52" spans="3:11" s="19" customFormat="1" ht="18" thickBot="1">
      <c r="C52" s="85"/>
      <c r="D52" s="80" t="s">
        <v>33</v>
      </c>
      <c r="E52" s="21"/>
      <c r="F52" s="21"/>
      <c r="G52" s="22">
        <f>G48+G15</f>
        <v>7757013183</v>
      </c>
      <c r="H52" s="22">
        <f>H48+H15</f>
        <v>68872022.8</v>
      </c>
      <c r="I52" s="22">
        <f>I48+I15</f>
        <v>68872022.8</v>
      </c>
      <c r="J52" s="22">
        <f>J48+J15</f>
        <v>0</v>
      </c>
      <c r="K52" s="72">
        <f>K48+K15</f>
        <v>0</v>
      </c>
    </row>
    <row r="54" spans="5:11" s="40" customFormat="1" ht="12" thickBot="1">
      <c r="E54" s="41" t="s">
        <v>34</v>
      </c>
      <c r="F54" s="41"/>
      <c r="G54" s="41"/>
      <c r="H54" s="41"/>
      <c r="I54" s="41"/>
      <c r="J54" s="42"/>
      <c r="K54" s="43"/>
    </row>
    <row r="55" spans="5:11" s="44" customFormat="1" ht="24.75" customHeight="1" thickBot="1">
      <c r="E55" s="139" t="s">
        <v>74</v>
      </c>
      <c r="F55" s="140"/>
      <c r="G55" s="140"/>
      <c r="H55" s="140"/>
      <c r="I55" s="140"/>
      <c r="J55" s="87"/>
      <c r="K55" s="45" t="s">
        <v>73</v>
      </c>
    </row>
    <row r="56" spans="5:11" s="7" customFormat="1" ht="12">
      <c r="E56" s="116" t="s">
        <v>61</v>
      </c>
      <c r="F56" s="30"/>
      <c r="G56" s="30"/>
      <c r="H56" s="30"/>
      <c r="I56" s="75"/>
      <c r="J56" s="117"/>
      <c r="K56" s="95">
        <f>SUM(K57:K58)</f>
        <v>0</v>
      </c>
    </row>
    <row r="57" spans="5:11" s="7" customFormat="1" ht="11.25">
      <c r="E57" s="46" t="s">
        <v>35</v>
      </c>
      <c r="F57" s="27"/>
      <c r="G57" s="27"/>
      <c r="H57" s="27"/>
      <c r="I57" s="75"/>
      <c r="J57" s="28">
        <f>H16</f>
        <v>68872022.8</v>
      </c>
      <c r="K57" s="29">
        <f>K16</f>
        <v>0</v>
      </c>
    </row>
    <row r="58" spans="5:11" s="7" customFormat="1" ht="11.25">
      <c r="E58" s="47" t="s">
        <v>36</v>
      </c>
      <c r="F58" s="32"/>
      <c r="G58" s="32"/>
      <c r="H58" s="32"/>
      <c r="I58" s="32"/>
      <c r="J58" s="33">
        <f>H33</f>
        <v>0</v>
      </c>
      <c r="K58" s="34">
        <f>K33</f>
        <v>0</v>
      </c>
    </row>
    <row r="59" spans="5:11" s="7" customFormat="1" ht="11.25">
      <c r="E59" s="47" t="s">
        <v>37</v>
      </c>
      <c r="F59" s="32"/>
      <c r="G59" s="32"/>
      <c r="H59" s="32"/>
      <c r="I59" s="32"/>
      <c r="J59" s="33">
        <f>J48</f>
        <v>0</v>
      </c>
      <c r="K59" s="34">
        <f>K48</f>
        <v>0</v>
      </c>
    </row>
    <row r="60" spans="5:11" s="7" customFormat="1" ht="12" thickBot="1">
      <c r="E60" s="48" t="s">
        <v>38</v>
      </c>
      <c r="F60" s="49"/>
      <c r="G60" s="49"/>
      <c r="H60" s="49"/>
      <c r="I60" s="49"/>
      <c r="J60" s="56">
        <f>SUM(J57:J59)</f>
        <v>68872022.8</v>
      </c>
      <c r="K60" s="96">
        <f>SUM(K59+K56)</f>
        <v>0</v>
      </c>
    </row>
    <row r="64" spans="4:14" ht="12.75">
      <c r="D64" s="141"/>
      <c r="E64" s="141"/>
      <c r="F64" s="141"/>
      <c r="G64" s="141"/>
      <c r="H64" s="141"/>
      <c r="I64" s="141"/>
      <c r="J64" s="141"/>
      <c r="K64" s="141"/>
      <c r="N64" s="126">
        <v>7757013183</v>
      </c>
    </row>
    <row r="65" spans="8:14" ht="12.75">
      <c r="H65" s="126"/>
      <c r="N65" s="126">
        <v>-7450000000</v>
      </c>
    </row>
    <row r="66" spans="8:14" ht="12.75">
      <c r="H66" s="126"/>
      <c r="N66" s="126">
        <f>SUM(N64:N65)</f>
        <v>307013183</v>
      </c>
    </row>
    <row r="67" spans="8:14" ht="12.75">
      <c r="H67" s="126"/>
      <c r="N67" s="126"/>
    </row>
    <row r="69" spans="7:8" ht="12.75">
      <c r="G69" s="126"/>
      <c r="H69" s="126"/>
    </row>
    <row r="70" spans="7:8" ht="12.75">
      <c r="G70" s="126"/>
      <c r="H70" s="126"/>
    </row>
    <row r="71" spans="7:8" ht="12.75">
      <c r="G71" s="126"/>
      <c r="H71" s="126"/>
    </row>
    <row r="72" ht="12.75">
      <c r="H72" s="126"/>
    </row>
  </sheetData>
  <sheetProtection/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C1">
      <selection activeCell="F2" sqref="F2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</cols>
  <sheetData>
    <row r="1" ht="4.5" customHeight="1">
      <c r="L1" s="64"/>
    </row>
    <row r="2" spans="4:12" s="2" customFormat="1" ht="15">
      <c r="D2" s="3"/>
      <c r="E2" s="3"/>
      <c r="F2" s="3" t="s">
        <v>0</v>
      </c>
      <c r="G2" s="3"/>
      <c r="H2" s="3"/>
      <c r="I2" s="3"/>
      <c r="J2" s="3"/>
      <c r="K2" s="4"/>
      <c r="L2" s="65"/>
    </row>
    <row r="3" spans="4:12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5"/>
    </row>
    <row r="4" spans="4:12" s="2" customFormat="1" ht="15">
      <c r="D4" s="6"/>
      <c r="E4" s="6"/>
      <c r="F4" s="6" t="s">
        <v>1</v>
      </c>
      <c r="G4" s="6"/>
      <c r="H4" s="6"/>
      <c r="I4" s="6"/>
      <c r="J4" s="6"/>
      <c r="K4" s="4"/>
      <c r="L4" s="65"/>
    </row>
    <row r="5" ht="12.75">
      <c r="L5" s="64"/>
    </row>
    <row r="6" spans="6:12" ht="12.75">
      <c r="F6" t="s">
        <v>2</v>
      </c>
      <c r="L6" s="64"/>
    </row>
    <row r="7" spans="4:12" s="7" customFormat="1" ht="12">
      <c r="D7" s="50" t="s">
        <v>39</v>
      </c>
      <c r="E7" s="8" t="s">
        <v>3</v>
      </c>
      <c r="K7" s="9"/>
      <c r="L7" s="29"/>
    </row>
    <row r="8" spans="4:12" s="7" customFormat="1" ht="12">
      <c r="D8" s="50" t="s">
        <v>40</v>
      </c>
      <c r="K8" s="9"/>
      <c r="L8" s="29"/>
    </row>
    <row r="9" spans="4:12" s="7" customFormat="1" ht="12">
      <c r="D9" s="50" t="s">
        <v>41</v>
      </c>
      <c r="E9" s="10" t="s">
        <v>0</v>
      </c>
      <c r="K9" s="9"/>
      <c r="L9" s="29"/>
    </row>
    <row r="10" spans="4:12" s="7" customFormat="1" ht="12">
      <c r="D10" s="50" t="s">
        <v>69</v>
      </c>
      <c r="K10" s="9"/>
      <c r="L10" s="66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3"/>
      <c r="G12" s="105" t="s">
        <v>67</v>
      </c>
      <c r="H12" s="105" t="s">
        <v>75</v>
      </c>
      <c r="I12" s="105" t="s">
        <v>76</v>
      </c>
      <c r="J12" s="113" t="s">
        <v>71</v>
      </c>
      <c r="K12" s="105" t="s">
        <v>42</v>
      </c>
      <c r="L12" s="14" t="s">
        <v>77</v>
      </c>
    </row>
    <row r="13" spans="3:12" s="15" customFormat="1" ht="10.5" thickBot="1">
      <c r="C13" s="99"/>
      <c r="D13" s="17"/>
      <c r="E13" s="16"/>
      <c r="F13" s="101"/>
      <c r="G13" s="101"/>
      <c r="H13" s="101"/>
      <c r="I13" s="101"/>
      <c r="J13" s="101"/>
      <c r="K13" s="106">
        <v>1</v>
      </c>
      <c r="L13" s="18">
        <v>2</v>
      </c>
    </row>
    <row r="14" spans="3:12" s="11" customFormat="1" ht="4.5" customHeight="1" thickBot="1">
      <c r="C14" s="100"/>
      <c r="F14" s="102"/>
      <c r="G14" s="102"/>
      <c r="H14" s="102"/>
      <c r="I14" s="102"/>
      <c r="J14" s="102"/>
      <c r="K14" s="104"/>
      <c r="L14" s="67"/>
    </row>
    <row r="15" spans="4:12" s="19" customFormat="1" ht="18" thickBot="1">
      <c r="D15" s="20">
        <v>3000</v>
      </c>
      <c r="E15" s="21" t="s">
        <v>6</v>
      </c>
      <c r="F15" s="115"/>
      <c r="G15" s="51">
        <v>7757013183</v>
      </c>
      <c r="H15" s="51">
        <v>909830407.6899999</v>
      </c>
      <c r="I15" s="51">
        <v>448023880</v>
      </c>
      <c r="J15" s="51">
        <v>1357854287.69</v>
      </c>
      <c r="K15" s="51">
        <v>0</v>
      </c>
      <c r="L15" s="51">
        <v>13786846</v>
      </c>
    </row>
    <row r="16" spans="3:12" s="24" customFormat="1" ht="15" outlineLevel="1">
      <c r="C16" s="81"/>
      <c r="D16" s="73">
        <v>3100</v>
      </c>
      <c r="E16" s="25" t="s">
        <v>7</v>
      </c>
      <c r="F16" s="25"/>
      <c r="G16" s="31">
        <v>7757013183</v>
      </c>
      <c r="H16" s="31">
        <v>909830407.6899999</v>
      </c>
      <c r="I16" s="31">
        <v>448023880</v>
      </c>
      <c r="J16" s="31">
        <v>1357854287.69</v>
      </c>
      <c r="K16" s="31">
        <v>0</v>
      </c>
      <c r="L16" s="31">
        <v>13786846</v>
      </c>
    </row>
    <row r="17" spans="3:12" s="26" customFormat="1" ht="13.5" outlineLevel="2">
      <c r="C17" s="82"/>
      <c r="D17" s="74">
        <v>3110</v>
      </c>
      <c r="E17" s="93" t="s">
        <v>8</v>
      </c>
      <c r="F17" s="94"/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</row>
    <row r="18" spans="3:12" s="7" customFormat="1" ht="11.25" outlineLevel="2">
      <c r="C18" s="83"/>
      <c r="D18" s="75">
        <v>3112</v>
      </c>
      <c r="E18" s="138" t="s">
        <v>9</v>
      </c>
      <c r="F18" s="138"/>
      <c r="G18" s="133"/>
      <c r="H18" s="33"/>
      <c r="I18" s="33"/>
      <c r="J18" s="33"/>
      <c r="K18" s="33"/>
      <c r="L18" s="69"/>
    </row>
    <row r="19" spans="3:12" s="26" customFormat="1" ht="15" outlineLevel="2">
      <c r="C19" s="82"/>
      <c r="D19" s="31">
        <v>3120</v>
      </c>
      <c r="E19" s="31" t="s">
        <v>10</v>
      </c>
      <c r="F19" s="31"/>
      <c r="G19" s="31">
        <v>7757013183</v>
      </c>
      <c r="H19" s="31">
        <v>909830407.6899999</v>
      </c>
      <c r="I19" s="31">
        <v>448023880</v>
      </c>
      <c r="J19" s="31">
        <v>1357854287.69</v>
      </c>
      <c r="K19" s="31">
        <v>0</v>
      </c>
      <c r="L19" s="31">
        <v>13786846</v>
      </c>
    </row>
    <row r="20" spans="3:12" s="7" customFormat="1" ht="12.75" outlineLevel="3">
      <c r="C20" s="83"/>
      <c r="D20" s="75">
        <v>3121</v>
      </c>
      <c r="E20" s="142" t="s">
        <v>49</v>
      </c>
      <c r="F20" s="143"/>
      <c r="G20" s="131">
        <v>7450000000</v>
      </c>
      <c r="H20" s="131">
        <v>909779307.6899999</v>
      </c>
      <c r="I20" s="131">
        <v>448023880</v>
      </c>
      <c r="J20" s="131">
        <v>1357803187.69</v>
      </c>
      <c r="K20" s="131">
        <v>0</v>
      </c>
      <c r="L20" s="131">
        <v>13786846</v>
      </c>
    </row>
    <row r="21" spans="1:12" s="7" customFormat="1" ht="19.5" customHeight="1" outlineLevel="3">
      <c r="A21" s="109">
        <v>245301</v>
      </c>
      <c r="B21" s="107" t="s">
        <v>53</v>
      </c>
      <c r="C21" s="83"/>
      <c r="D21" s="75"/>
      <c r="E21" s="138" t="s">
        <v>45</v>
      </c>
      <c r="F21" s="138"/>
      <c r="G21" s="54">
        <v>6437212455</v>
      </c>
      <c r="H21" s="131">
        <v>513279777.8</v>
      </c>
      <c r="I21" s="54">
        <v>0</v>
      </c>
      <c r="J21" s="54">
        <v>513279777.8</v>
      </c>
      <c r="K21" s="110">
        <v>0</v>
      </c>
      <c r="L21" s="114"/>
    </row>
    <row r="22" spans="3:12" s="7" customFormat="1" ht="12.75" outlineLevel="3">
      <c r="C22" s="83"/>
      <c r="D22" s="75"/>
      <c r="E22" s="138" t="s">
        <v>46</v>
      </c>
      <c r="F22" s="138"/>
      <c r="G22" s="133"/>
      <c r="H22" s="131">
        <v>47127612</v>
      </c>
      <c r="I22" s="110"/>
      <c r="J22" s="110">
        <v>47127612</v>
      </c>
      <c r="K22" s="110">
        <v>0</v>
      </c>
      <c r="L22" s="114"/>
    </row>
    <row r="23" spans="1:12" s="7" customFormat="1" ht="24.75" customHeight="1" outlineLevel="3">
      <c r="A23" s="109">
        <v>439005</v>
      </c>
      <c r="B23" s="107" t="s">
        <v>54</v>
      </c>
      <c r="C23" s="83"/>
      <c r="D23" s="75"/>
      <c r="E23" s="138" t="s">
        <v>47</v>
      </c>
      <c r="F23" s="138"/>
      <c r="G23" s="54">
        <v>50000000</v>
      </c>
      <c r="H23" s="131">
        <v>8234791.89</v>
      </c>
      <c r="I23" s="110">
        <v>0</v>
      </c>
      <c r="J23" s="110">
        <v>8234791.89</v>
      </c>
      <c r="K23" s="33">
        <v>0</v>
      </c>
      <c r="L23" s="114">
        <v>643582</v>
      </c>
    </row>
    <row r="24" spans="1:12" s="7" customFormat="1" ht="21" customHeight="1" outlineLevel="3">
      <c r="A24" s="109">
        <v>439014</v>
      </c>
      <c r="B24" s="107" t="s">
        <v>55</v>
      </c>
      <c r="C24" s="83"/>
      <c r="D24" s="75"/>
      <c r="E24" s="138" t="s">
        <v>48</v>
      </c>
      <c r="F24" s="138"/>
      <c r="G24" s="54">
        <v>962787545</v>
      </c>
      <c r="H24" s="131">
        <v>341137126</v>
      </c>
      <c r="I24" s="54">
        <v>448023880</v>
      </c>
      <c r="J24" s="54">
        <v>789161006</v>
      </c>
      <c r="K24" s="110">
        <v>0</v>
      </c>
      <c r="L24" s="69">
        <v>13143264</v>
      </c>
    </row>
    <row r="25" spans="3:12" s="7" customFormat="1" ht="12.75" outlineLevel="3">
      <c r="C25" s="83"/>
      <c r="D25" s="75">
        <v>3123</v>
      </c>
      <c r="E25" s="136" t="s">
        <v>11</v>
      </c>
      <c r="F25" s="137"/>
      <c r="G25" s="132"/>
      <c r="H25" s="54"/>
      <c r="I25" s="127"/>
      <c r="J25" s="127"/>
      <c r="K25" s="33"/>
      <c r="L25" s="69"/>
    </row>
    <row r="26" spans="3:12" s="7" customFormat="1" ht="11.25" outlineLevel="3">
      <c r="C26" s="83"/>
      <c r="D26" s="75">
        <v>3124</v>
      </c>
      <c r="E26" s="138" t="s">
        <v>12</v>
      </c>
      <c r="F26" s="138"/>
      <c r="G26" s="133"/>
      <c r="H26" s="33"/>
      <c r="I26" s="33"/>
      <c r="J26" s="33"/>
      <c r="K26" s="33"/>
      <c r="L26" s="69"/>
    </row>
    <row r="27" spans="3:12" s="7" customFormat="1" ht="11.25" outlineLevel="3">
      <c r="C27" s="83"/>
      <c r="D27" s="75">
        <v>3125</v>
      </c>
      <c r="E27" s="89" t="s">
        <v>13</v>
      </c>
      <c r="F27" s="75"/>
      <c r="G27" s="75"/>
      <c r="H27" s="33"/>
      <c r="I27" s="88"/>
      <c r="J27" s="88"/>
      <c r="K27" s="33"/>
      <c r="L27" s="69"/>
    </row>
    <row r="28" spans="3:12" s="7" customFormat="1" ht="11.25" outlineLevel="3">
      <c r="C28" s="83"/>
      <c r="D28" s="75">
        <v>3126</v>
      </c>
      <c r="E28" s="52" t="s">
        <v>14</v>
      </c>
      <c r="F28" s="52"/>
      <c r="G28" s="52"/>
      <c r="H28" s="33"/>
      <c r="I28" s="33"/>
      <c r="J28" s="33"/>
      <c r="K28" s="33"/>
      <c r="L28" s="69"/>
    </row>
    <row r="29" spans="3:12" s="7" customFormat="1" ht="15" outlineLevel="3">
      <c r="C29" s="83"/>
      <c r="D29" s="76">
        <v>3128</v>
      </c>
      <c r="E29" s="57" t="s">
        <v>15</v>
      </c>
      <c r="F29" s="76"/>
      <c r="G29" s="31">
        <v>0</v>
      </c>
      <c r="H29" s="31">
        <v>51100</v>
      </c>
      <c r="I29" s="31">
        <v>0</v>
      </c>
      <c r="J29" s="31">
        <v>51100</v>
      </c>
      <c r="K29" s="31">
        <v>0</v>
      </c>
      <c r="L29" s="31">
        <v>0</v>
      </c>
    </row>
    <row r="30" spans="1:12" s="7" customFormat="1" ht="16.5" customHeight="1" outlineLevel="3">
      <c r="A30" s="109" t="s">
        <v>57</v>
      </c>
      <c r="B30" s="108" t="s">
        <v>58</v>
      </c>
      <c r="C30" s="83"/>
      <c r="D30" s="75"/>
      <c r="E30" s="89" t="s">
        <v>70</v>
      </c>
      <c r="F30" s="75"/>
      <c r="G30" s="75"/>
      <c r="H30" s="54">
        <v>51100</v>
      </c>
      <c r="I30" s="128"/>
      <c r="J30" s="54">
        <v>51100</v>
      </c>
      <c r="K30" s="110">
        <v>0</v>
      </c>
      <c r="L30" s="120"/>
    </row>
    <row r="31" spans="1:12" s="7" customFormat="1" ht="16.5" customHeight="1" outlineLevel="3">
      <c r="A31" s="109">
        <v>480819</v>
      </c>
      <c r="B31" s="107" t="s">
        <v>27</v>
      </c>
      <c r="C31" s="83"/>
      <c r="D31" s="75"/>
      <c r="E31" s="89" t="s">
        <v>50</v>
      </c>
      <c r="F31" s="75"/>
      <c r="G31" s="75"/>
      <c r="H31" s="110"/>
      <c r="I31" s="128"/>
      <c r="J31" s="128"/>
      <c r="K31" s="110">
        <v>0</v>
      </c>
      <c r="L31" s="120"/>
    </row>
    <row r="32" spans="1:12" s="7" customFormat="1" ht="12.75" customHeight="1" outlineLevel="3">
      <c r="A32" s="109">
        <v>480522</v>
      </c>
      <c r="B32" s="107" t="s">
        <v>59</v>
      </c>
      <c r="C32" s="83"/>
      <c r="D32" s="75"/>
      <c r="E32" s="52" t="s">
        <v>43</v>
      </c>
      <c r="F32" s="52"/>
      <c r="G32" s="52"/>
      <c r="H32" s="33"/>
      <c r="I32" s="33"/>
      <c r="J32" s="33"/>
      <c r="K32" s="110">
        <v>0</v>
      </c>
      <c r="L32" s="119"/>
    </row>
    <row r="33" spans="1:12" s="24" customFormat="1" ht="15" outlineLevel="1">
      <c r="A33" s="7"/>
      <c r="C33" s="81"/>
      <c r="D33" s="76">
        <v>3200</v>
      </c>
      <c r="E33" s="57" t="s">
        <v>16</v>
      </c>
      <c r="F33" s="57"/>
      <c r="G33" s="31">
        <v>307013183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</row>
    <row r="34" spans="3:12" ht="12.75" outlineLevel="2">
      <c r="C34" s="84"/>
      <c r="D34" s="77">
        <v>3210</v>
      </c>
      <c r="E34" s="91" t="s">
        <v>17</v>
      </c>
      <c r="F34" s="90"/>
      <c r="G34" s="90"/>
      <c r="H34" s="35"/>
      <c r="I34" s="129"/>
      <c r="J34" s="129"/>
      <c r="K34" s="35"/>
      <c r="L34" s="70"/>
    </row>
    <row r="35" spans="3:12" s="7" customFormat="1" ht="11.25" outlineLevel="3">
      <c r="C35" s="83"/>
      <c r="D35" s="75">
        <v>3211</v>
      </c>
      <c r="E35" s="89" t="s">
        <v>18</v>
      </c>
      <c r="F35" s="75"/>
      <c r="G35" s="75"/>
      <c r="H35" s="33"/>
      <c r="I35" s="88"/>
      <c r="J35" s="88"/>
      <c r="K35" s="33"/>
      <c r="L35" s="69"/>
    </row>
    <row r="36" spans="3:12" s="7" customFormat="1" ht="11.25" outlineLevel="3">
      <c r="C36" s="83"/>
      <c r="D36" s="75">
        <v>3212</v>
      </c>
      <c r="E36" s="89" t="s">
        <v>19</v>
      </c>
      <c r="F36" s="75"/>
      <c r="G36" s="75"/>
      <c r="H36" s="33"/>
      <c r="I36" s="88"/>
      <c r="J36" s="88"/>
      <c r="K36" s="33"/>
      <c r="L36" s="69"/>
    </row>
    <row r="37" spans="3:12" ht="12.75" outlineLevel="2">
      <c r="C37" s="84"/>
      <c r="D37" s="77">
        <v>3220</v>
      </c>
      <c r="E37" s="91" t="s">
        <v>20</v>
      </c>
      <c r="F37" s="90"/>
      <c r="G37" s="90"/>
      <c r="H37" s="33"/>
      <c r="I37" s="88"/>
      <c r="J37" s="88"/>
      <c r="K37" s="33"/>
      <c r="L37" s="70"/>
    </row>
    <row r="38" spans="3:12" s="7" customFormat="1" ht="11.25" outlineLevel="3">
      <c r="C38" s="83"/>
      <c r="D38" s="75">
        <v>3221</v>
      </c>
      <c r="E38" s="89" t="s">
        <v>18</v>
      </c>
      <c r="F38" s="75"/>
      <c r="G38" s="75"/>
      <c r="H38" s="33"/>
      <c r="I38" s="88"/>
      <c r="J38" s="88"/>
      <c r="K38" s="33"/>
      <c r="L38" s="69"/>
    </row>
    <row r="39" spans="3:12" s="7" customFormat="1" ht="11.25" outlineLevel="3">
      <c r="C39" s="83"/>
      <c r="D39" s="75">
        <v>3222</v>
      </c>
      <c r="E39" s="89" t="s">
        <v>19</v>
      </c>
      <c r="F39" s="75"/>
      <c r="G39" s="75"/>
      <c r="H39" s="33"/>
      <c r="I39" s="88"/>
      <c r="J39" s="88"/>
      <c r="K39" s="33"/>
      <c r="L39" s="69"/>
    </row>
    <row r="40" spans="1:12" s="7" customFormat="1" ht="22.5" customHeight="1" outlineLevel="2">
      <c r="A40" s="109">
        <v>480535</v>
      </c>
      <c r="B40" s="107" t="s">
        <v>56</v>
      </c>
      <c r="C40" s="83"/>
      <c r="D40" s="75">
        <v>3230</v>
      </c>
      <c r="E40" s="52" t="s">
        <v>21</v>
      </c>
      <c r="F40" s="52"/>
      <c r="G40" s="112"/>
      <c r="H40" s="33"/>
      <c r="I40" s="33"/>
      <c r="J40" s="33"/>
      <c r="K40" s="118"/>
      <c r="L40" s="119"/>
    </row>
    <row r="41" spans="3:12" ht="12.75" outlineLevel="2">
      <c r="C41" s="84"/>
      <c r="D41" s="77">
        <v>3250</v>
      </c>
      <c r="E41" s="58" t="s">
        <v>22</v>
      </c>
      <c r="F41" s="58"/>
      <c r="G41" s="58"/>
      <c r="H41" s="35"/>
      <c r="I41" s="35"/>
      <c r="J41" s="35"/>
      <c r="K41" s="35"/>
      <c r="L41" s="86"/>
    </row>
    <row r="42" spans="3:12" s="7" customFormat="1" ht="11.25" outlineLevel="3">
      <c r="C42" s="83"/>
      <c r="D42" s="75">
        <v>3251</v>
      </c>
      <c r="E42" s="89" t="s">
        <v>23</v>
      </c>
      <c r="F42" s="75"/>
      <c r="G42" s="75"/>
      <c r="H42" s="33"/>
      <c r="I42" s="88"/>
      <c r="J42" s="88"/>
      <c r="K42" s="33"/>
      <c r="L42" s="69"/>
    </row>
    <row r="43" spans="3:12" s="7" customFormat="1" ht="12.75" outlineLevel="3">
      <c r="C43" s="83"/>
      <c r="D43" s="75">
        <v>3252</v>
      </c>
      <c r="E43" s="134" t="s">
        <v>24</v>
      </c>
      <c r="F43" s="135"/>
      <c r="G43" s="54">
        <v>307013183</v>
      </c>
      <c r="H43" s="33"/>
      <c r="I43" s="33"/>
      <c r="J43" s="33"/>
      <c r="K43" s="33"/>
      <c r="L43" s="69"/>
    </row>
    <row r="44" spans="3:12" s="7" customFormat="1" ht="11.25" outlineLevel="3">
      <c r="C44" s="83"/>
      <c r="D44" s="75">
        <v>3254</v>
      </c>
      <c r="E44" s="52" t="s">
        <v>25</v>
      </c>
      <c r="F44" s="52"/>
      <c r="G44" s="52"/>
      <c r="H44" s="33"/>
      <c r="I44" s="33"/>
      <c r="J44" s="33"/>
      <c r="K44" s="33"/>
      <c r="L44" s="69"/>
    </row>
    <row r="45" spans="3:12" s="7" customFormat="1" ht="11.25" outlineLevel="3">
      <c r="C45" s="83"/>
      <c r="D45" s="75">
        <v>3255</v>
      </c>
      <c r="E45" s="52" t="s">
        <v>26</v>
      </c>
      <c r="F45" s="52"/>
      <c r="G45" s="52"/>
      <c r="H45" s="33"/>
      <c r="I45" s="33"/>
      <c r="J45" s="33"/>
      <c r="K45" s="33"/>
      <c r="L45" s="69"/>
    </row>
    <row r="46" spans="3:12" ht="12.75" outlineLevel="2">
      <c r="C46" s="84"/>
      <c r="D46" s="77">
        <v>3260</v>
      </c>
      <c r="E46" s="92" t="s">
        <v>27</v>
      </c>
      <c r="F46" s="77"/>
      <c r="G46" s="77"/>
      <c r="H46" s="35"/>
      <c r="I46" s="129"/>
      <c r="J46" s="129"/>
      <c r="K46" s="35"/>
      <c r="L46" s="70"/>
    </row>
    <row r="47" spans="3:12" s="24" customFormat="1" ht="15" outlineLevel="1">
      <c r="C47" s="81"/>
      <c r="D47" s="76">
        <v>3500</v>
      </c>
      <c r="E47" s="57" t="s">
        <v>28</v>
      </c>
      <c r="F47" s="57"/>
      <c r="G47" s="57"/>
      <c r="H47" s="31"/>
      <c r="I47" s="31"/>
      <c r="J47" s="31"/>
      <c r="K47" s="31"/>
      <c r="L47" s="97"/>
    </row>
    <row r="48" spans="3:12" s="19" customFormat="1" ht="17.25">
      <c r="C48" s="85"/>
      <c r="D48" s="78">
        <v>4000</v>
      </c>
      <c r="E48" s="59" t="s">
        <v>29</v>
      </c>
      <c r="F48" s="59"/>
      <c r="G48" s="36">
        <v>0</v>
      </c>
      <c r="H48" s="36"/>
      <c r="I48" s="36">
        <v>0</v>
      </c>
      <c r="J48" s="36">
        <v>0</v>
      </c>
      <c r="K48" s="36">
        <v>0</v>
      </c>
      <c r="L48" s="71">
        <v>0</v>
      </c>
    </row>
    <row r="49" spans="3:12" ht="12.75" outlineLevel="1">
      <c r="C49" s="84"/>
      <c r="D49" s="77">
        <v>4100</v>
      </c>
      <c r="E49" s="58" t="s">
        <v>30</v>
      </c>
      <c r="F49" s="58"/>
      <c r="G49" s="58"/>
      <c r="H49" s="35"/>
      <c r="I49" s="35"/>
      <c r="J49" s="35"/>
      <c r="K49" s="35"/>
      <c r="L49" s="70"/>
    </row>
    <row r="50" spans="3:12" ht="12.75" outlineLevel="1">
      <c r="C50" s="84"/>
      <c r="D50" s="77">
        <v>4200</v>
      </c>
      <c r="E50" s="58" t="s">
        <v>31</v>
      </c>
      <c r="F50" s="58"/>
      <c r="G50" s="58"/>
      <c r="H50" s="35"/>
      <c r="I50" s="35"/>
      <c r="J50" s="35"/>
      <c r="K50" s="35"/>
      <c r="L50" s="70"/>
    </row>
    <row r="51" spans="3:12" ht="13.5" outlineLevel="1" thickBot="1">
      <c r="C51" s="84"/>
      <c r="D51" s="79">
        <v>4300</v>
      </c>
      <c r="E51" s="37" t="s">
        <v>32</v>
      </c>
      <c r="F51" s="37"/>
      <c r="G51" s="37"/>
      <c r="H51" s="38"/>
      <c r="I51" s="130"/>
      <c r="J51" s="130"/>
      <c r="K51" s="63"/>
      <c r="L51" s="39"/>
    </row>
    <row r="52" spans="3:12" s="19" customFormat="1" ht="18" thickBot="1">
      <c r="C52" s="85"/>
      <c r="D52" s="80" t="s">
        <v>33</v>
      </c>
      <c r="E52" s="21"/>
      <c r="F52" s="21"/>
      <c r="G52" s="22">
        <v>7757013183</v>
      </c>
      <c r="H52" s="22">
        <v>909830407.6899999</v>
      </c>
      <c r="I52" s="22">
        <v>448023880</v>
      </c>
      <c r="J52" s="22">
        <v>1357854287.69</v>
      </c>
      <c r="K52" s="22">
        <v>0</v>
      </c>
      <c r="L52" s="22">
        <v>13786846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39" t="s">
        <v>78</v>
      </c>
      <c r="F55" s="140"/>
      <c r="G55" s="140"/>
      <c r="H55" s="140"/>
      <c r="I55" s="140"/>
      <c r="J55" s="140"/>
      <c r="K55" s="87"/>
      <c r="L55" s="45" t="s">
        <v>73</v>
      </c>
    </row>
    <row r="56" spans="5:12" s="7" customFormat="1" ht="12">
      <c r="E56" s="116" t="s">
        <v>61</v>
      </c>
      <c r="F56" s="30"/>
      <c r="G56" s="30"/>
      <c r="H56" s="30"/>
      <c r="I56" s="30"/>
      <c r="J56" s="30"/>
      <c r="K56" s="117"/>
      <c r="L56" s="95">
        <f>SUM(L57:L58)</f>
        <v>13786846</v>
      </c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448023880</v>
      </c>
      <c r="L57" s="29">
        <f>L16</f>
        <v>13786846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I33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I48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49"/>
      <c r="K60" s="56">
        <f>SUM(K57:K59)</f>
        <v>448023880</v>
      </c>
      <c r="L60" s="96">
        <f>SUM(L59+L56)</f>
        <v>13786846</v>
      </c>
    </row>
    <row r="64" spans="4:12" ht="12.75">
      <c r="D64" s="141"/>
      <c r="E64" s="141"/>
      <c r="F64" s="141"/>
      <c r="G64" s="141"/>
      <c r="H64" s="141"/>
      <c r="I64" s="141"/>
      <c r="J64" s="141"/>
      <c r="K64" s="141"/>
      <c r="L64" s="141"/>
    </row>
    <row r="69" spans="7:10" ht="12.75">
      <c r="G69" s="126"/>
      <c r="H69" s="126"/>
      <c r="I69" s="126"/>
      <c r="J69" s="126"/>
    </row>
    <row r="70" spans="7:10" ht="12.75">
      <c r="G70" s="126"/>
      <c r="H70" s="126"/>
      <c r="I70" s="126"/>
      <c r="J70" s="126"/>
    </row>
    <row r="71" spans="7:10" ht="12.75">
      <c r="G71" s="126"/>
      <c r="H71" s="126"/>
      <c r="I71" s="126"/>
      <c r="J71" s="126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Jorge Leonardo Velandia Rubio</cp:lastModifiedBy>
  <cp:lastPrinted>2017-03-27T22:07:19Z</cp:lastPrinted>
  <dcterms:created xsi:type="dcterms:W3CDTF">2004-02-18T23:02:25Z</dcterms:created>
  <dcterms:modified xsi:type="dcterms:W3CDTF">2017-07-14T15:42:37Z</dcterms:modified>
  <cp:category/>
  <cp:version/>
  <cp:contentType/>
  <cp:contentStatus/>
</cp:coreProperties>
</file>