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<sst xmlns="http://schemas.openxmlformats.org/spreadsheetml/2006/main" count="203" uniqueCount="122">
  <si>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</si>
  <si>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</si>
  <si>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</si>
  <si>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</si>
  <si>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</si>
  <si>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</si>
  <si>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</si>
  <si>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</si>
  <si>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</si>
  <si>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</si>
  <si>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</si>
  <si>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</si>
  <si>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</si>
  <si>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</si>
  <si>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</si>
  <si>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</si>
  <si>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</si>
  <si>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</si>
  <si>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</si>
  <si>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</si>
  <si>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</si>
  <si>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</si>
  <si>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</si>
  <si>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</si>
  <si>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</si>
  <si>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</si>
  <si>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</si>
  <si>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</si>
  <si>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</si>
  <si>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</si>
  <si>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</si>
  <si>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</si>
  <si>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</si>
  <si>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</si>
  <si>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</si>
  <si>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</si>
  <si>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</si>
  <si>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</si>
  <si>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</si>
  <si>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</si>
  <si>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</si>
  <si>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</si>
  <si>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</si>
  <si>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</si>
  <si>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</si>
  <si>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</si>
  <si>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</si>
  <si>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</si>
  <si>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</si>
  <si>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</si>
  <si>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</si>
  <si>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</si>
  <si>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</si>
  <si>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</si>
  <si>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</si>
  <si>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</si>
  <si>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</si>
  <si>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</si>
  <si>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</si>
  <si>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</si>
  <si>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</si>
  <si>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</si>
  <si>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</si>
  <si>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</si>
  <si>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</si>
  <si>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ACTUALIZACION DE ESTUDIOS Y ENCUESTAS DE PROPOSITOS MULTIPLES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</si>
  <si>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</si>
  <si>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</si>
  <si>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</si>
  <si>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</si>
  <si>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</si>
  <si>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</si>
  <si>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</si>
  <si>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</si>
  <si>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</si>
  <si>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</si>
  <si>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</si>
  <si>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</si>
  <si>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</si>
  <si>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</si>
  <si>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</si>
  <si>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</si>
  <si>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</si>
  <si>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</si>
  <si>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C-0401-1003-1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</si>
  <si>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</si>
  <si>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</si>
  <si>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</si>
  <si>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</si>
  <si>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</si>
  <si>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</si>
  <si>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</si>
  <si>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</si>
  <si>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</si>
  <si>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</si>
  <si>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</si>
  <si>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</si>
  <si>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</si>
  <si>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</si>
  <si>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</si>
  <si>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</si>
  <si>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</si>
  <si>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</si>
  <si>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</si>
  <si>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</si>
  <si>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</si>
  <si>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</si>
  <si>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</si>
  <si>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</si>
  <si>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</si>
  <si>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</si>
  <si>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</si>
  <si>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</si>
  <si>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</si>
  <si>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</si>
  <si>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</si>
  <si>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</si>
  <si>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</si>
  <si>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</si>
  <si>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</si>
  <si>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</si>
  <si>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Junio - Vigencia 2019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</si>
</sst>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4" fillId="0" borderId="24" xfId="0" applyNumberFormat="1" applyFont="1" applyFill="1" applyBorder="1" applyAlignment="1">
      <alignment horizontal="center" vertical="center" wrapText="1" readingOrder="1"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4" fillId="0" borderId="24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4" fillId="0" borderId="25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horizontal="justify" vertical="center" wrapTex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3" fontId="55" fillId="35" borderId="22" xfId="0" applyNumberFormat="1" applyFont="1" applyFill="1" applyBorder="1" applyAlignment="1">
      <alignment vertical="center" wrapText="1" readingOrder="1"/>
    </xf>
    <xf numFmtId="3" fontId="54" fillId="0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horizontal="left" vertical="center" wrapText="1" indent="1" readingOrder="1"/>
    </xf>
    <xf numFmtId="164" fontId="2" fillId="35" borderId="10" xfId="0" applyNumberFormat="1" applyFont="1" applyFill="1" applyBorder="1" applyAlignment="1">
      <alignment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2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horizontal="left" vertical="center" wrapText="1" indent="3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7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horizontal="center" vertical="center" wrapText="1" readingOrder="1"/>
    </xf>
    <xf numFmtId="164" fontId="54" fillId="0" borderId="28" xfId="0" applyNumberFormat="1" applyFont="1" applyFill="1" applyBorder="1" applyAlignment="1">
      <alignment horizontal="left" vertical="center" wrapText="1" indent="3" readingOrder="1"/>
    </xf>
    <xf numFmtId="3" fontId="53" fillId="0" borderId="24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247650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FON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0</v>
          </cell>
          <cell r="F11">
            <v>5665</v>
          </cell>
          <cell r="G11">
            <v>78335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E12">
            <v>5665</v>
          </cell>
          <cell r="F12">
            <v>0</v>
          </cell>
          <cell r="G12">
            <v>5665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150</v>
          </cell>
          <cell r="M12">
            <v>5491.892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126.892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26.892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26.892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6">
          <cell r="E16">
            <v>0</v>
          </cell>
          <cell r="F16">
            <v>0</v>
          </cell>
          <cell r="G16">
            <v>74000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1">
          <cell r="E21">
            <v>0</v>
          </cell>
          <cell r="F21">
            <v>200</v>
          </cell>
          <cell r="G21">
            <v>173622.745</v>
          </cell>
          <cell r="H21">
            <v>524.115</v>
          </cell>
          <cell r="I21">
            <v>20683.65034</v>
          </cell>
          <cell r="J21">
            <v>-20683.65034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524.115</v>
          </cell>
          <cell r="V21">
            <v>20683.65034</v>
          </cell>
          <cell r="W21">
            <v>-20683.65034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200</v>
          </cell>
          <cell r="F22">
            <v>0</v>
          </cell>
          <cell r="G22">
            <v>13456.295</v>
          </cell>
          <cell r="H22">
            <v>13452.814</v>
          </cell>
          <cell r="I22">
            <v>0</v>
          </cell>
          <cell r="J22">
            <v>0</v>
          </cell>
          <cell r="K22">
            <v>3.481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13286.95</v>
          </cell>
          <cell r="V22">
            <v>34.136</v>
          </cell>
          <cell r="W22">
            <v>0</v>
          </cell>
          <cell r="X22">
            <v>-341.47019</v>
          </cell>
          <cell r="Y22">
            <v>34.136</v>
          </cell>
          <cell r="Z22">
            <v>34.136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4305.152</v>
          </cell>
          <cell r="AI22">
            <v>0</v>
          </cell>
          <cell r="AJ22">
            <v>17.73236</v>
          </cell>
          <cell r="AK22">
            <v>185.44081</v>
          </cell>
          <cell r="AL22">
            <v>34.136</v>
          </cell>
          <cell r="AM22">
            <v>34.136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4305.152</v>
          </cell>
          <cell r="AV22">
            <v>0</v>
          </cell>
          <cell r="AW22">
            <v>17.73236</v>
          </cell>
          <cell r="AX22">
            <v>185.44081</v>
          </cell>
          <cell r="AY22">
            <v>34.136</v>
          </cell>
          <cell r="AZ22">
            <v>34.136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E23">
            <v>0</v>
          </cell>
          <cell r="F23">
            <v>0</v>
          </cell>
          <cell r="G23">
            <v>920.96</v>
          </cell>
          <cell r="H23">
            <v>1.757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1.757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E25">
            <v>0</v>
          </cell>
          <cell r="F25">
            <v>0</v>
          </cell>
          <cell r="G25">
            <v>23000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7">
          <cell r="E27">
            <v>16324425.392</v>
          </cell>
          <cell r="F27">
            <v>0</v>
          </cell>
          <cell r="G27">
            <v>16324425.392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3686000</v>
          </cell>
          <cell r="H28">
            <v>7876.667</v>
          </cell>
          <cell r="I28">
            <v>41000</v>
          </cell>
          <cell r="J28">
            <v>236645.613</v>
          </cell>
          <cell r="K28">
            <v>618864.068</v>
          </cell>
          <cell r="L28">
            <v>1127584.811</v>
          </cell>
          <cell r="M28">
            <v>-183462.267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7876.667</v>
          </cell>
          <cell r="V28">
            <v>0</v>
          </cell>
          <cell r="W28">
            <v>277645.613</v>
          </cell>
          <cell r="X28">
            <v>420396.864</v>
          </cell>
          <cell r="Y28">
            <v>1054099.923</v>
          </cell>
          <cell r="Z28">
            <v>12114.532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1700</v>
          </cell>
          <cell r="AJ28">
            <v>1702.72796</v>
          </cell>
          <cell r="AK28">
            <v>51303.901</v>
          </cell>
          <cell r="AL28">
            <v>110313.712</v>
          </cell>
          <cell r="AM28">
            <v>187020.5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1700</v>
          </cell>
          <cell r="AW28">
            <v>1702.72796</v>
          </cell>
          <cell r="AX28">
            <v>51303.901</v>
          </cell>
          <cell r="AY28">
            <v>110313.712</v>
          </cell>
          <cell r="AZ28">
            <v>187020.5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8"/>
    </sheetNames>
    <sheetDataSet>
      <sheetData sheetId="0">
        <row r="5">
          <cell r="Q5">
            <v>147689027.24</v>
          </cell>
        </row>
        <row r="6">
          <cell r="Q6">
            <v>62506.14</v>
          </cell>
        </row>
      </sheetData>
      <sheetData sheetId="12">
        <row r="11">
          <cell r="E11">
            <v>0</v>
          </cell>
          <cell r="F11">
            <v>62.50614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E13">
            <v>147688.33354</v>
          </cell>
          <cell r="F13">
            <v>0</v>
          </cell>
          <cell r="G13">
            <v>0.6937000000000001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9"/>
    </sheetNames>
    <sheetDataSet>
      <sheetData sheetId="12">
        <row r="8">
          <cell r="D8">
            <v>318332.50353</v>
          </cell>
          <cell r="E8">
            <v>269352.591</v>
          </cell>
          <cell r="F8">
            <v>47442.97553</v>
          </cell>
          <cell r="G8">
            <v>1400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316795.56652999995</v>
          </cell>
          <cell r="T8">
            <v>1400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7"/>
  <sheetViews>
    <sheetView showGridLines="0" showZeros="0" tabSelected="1" zoomScalePageLayoutView="0" workbookViewId="0" topLeftCell="B1">
      <selection activeCell="G3" sqref="G3"/>
    </sheetView>
  </sheetViews>
  <sheetFormatPr defaultColWidth="11.421875" defaultRowHeight="15"/>
  <cols>
    <col min="1" max="1" width="13.7109375" style="11" customWidth="1"/>
    <col min="2" max="2" width="4.28125" style="11" customWidth="1"/>
    <col min="3" max="3" width="48.57421875" style="11" customWidth="1"/>
    <col min="4" max="7" width="12.57421875" style="11" customWidth="1"/>
    <col min="8" max="12" width="12.57421875" style="11" hidden="1" customWidth="1"/>
    <col min="13" max="13" width="12.57421875" style="11" customWidth="1"/>
    <col min="14" max="14" width="12.57421875" style="11" hidden="1" customWidth="1"/>
    <col min="15" max="15" width="11.140625" style="11" hidden="1" customWidth="1"/>
    <col min="16" max="19" width="12.57421875" style="11" hidden="1" customWidth="1"/>
    <col min="20" max="20" width="11.8515625" style="11" customWidth="1"/>
    <col min="21" max="25" width="12.57421875" style="11" hidden="1" customWidth="1"/>
    <col min="26" max="26" width="12.57421875" style="11" customWidth="1"/>
    <col min="27" max="27" width="12.57421875" style="11" hidden="1" customWidth="1"/>
    <col min="28" max="28" width="12.00390625" style="11" hidden="1" customWidth="1"/>
    <col min="29" max="32" width="12.57421875" style="11" hidden="1" customWidth="1"/>
    <col min="33" max="33" width="11.421875" style="11" customWidth="1"/>
    <col min="34" max="38" width="12.57421875" style="11" hidden="1" customWidth="1"/>
    <col min="39" max="39" width="12.57421875" style="11" customWidth="1"/>
    <col min="40" max="45" width="12.57421875" style="11" hidden="1" customWidth="1"/>
    <col min="46" max="46" width="12.57421875" style="11" customWidth="1"/>
    <col min="47" max="48" width="12.57421875" style="11" hidden="1" customWidth="1"/>
    <col min="49" max="49" width="8.7109375" style="11" hidden="1" customWidth="1"/>
    <col min="50" max="51" width="12.57421875" style="11" hidden="1" customWidth="1"/>
    <col min="52" max="52" width="12.57421875" style="11" customWidth="1"/>
    <col min="53" max="57" width="12.57421875" style="11" hidden="1" customWidth="1"/>
    <col min="58" max="58" width="13.140625" style="11" customWidth="1"/>
    <col min="59" max="59" width="18.2812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8"/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/>
      <c r="BF1" s="126" t="s">
        <v>82</v>
      </c>
      <c r="BG1" s="127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</row>
    <row r="2" spans="1:223" s="14" customFormat="1" ht="27.75">
      <c r="A2"/>
      <c r="B2" s="34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28" t="s">
        <v>71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83</v>
      </c>
      <c r="BG2" s="131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</row>
    <row r="3" spans="1:223" s="14" customFormat="1" ht="28.5" thickBot="1">
      <c r="A3" s="37"/>
      <c r="B3" s="38"/>
      <c r="C3" s="39"/>
      <c r="D3" s="40"/>
      <c r="E3" s="40"/>
      <c r="F3" s="40"/>
      <c r="G3" s="40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3"/>
      <c r="BF3" s="132"/>
      <c r="BG3" s="1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</row>
    <row r="4" spans="1:59" s="14" customFormat="1" ht="12.75">
      <c r="A4" s="44" t="s">
        <v>73</v>
      </c>
      <c r="B4" s="45"/>
      <c r="C4" s="134" t="s">
        <v>61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121</v>
      </c>
      <c r="BG4" s="137"/>
    </row>
    <row r="5" spans="1:59" s="14" customFormat="1" ht="13.5" thickBot="1">
      <c r="A5" s="46" t="s">
        <v>72</v>
      </c>
      <c r="B5" s="47"/>
      <c r="C5" s="48"/>
      <c r="D5" s="138" t="s">
        <v>77</v>
      </c>
      <c r="E5" s="139"/>
      <c r="F5" s="139"/>
      <c r="G5" s="140"/>
      <c r="H5" s="64"/>
      <c r="I5" s="64"/>
      <c r="J5" s="64"/>
      <c r="K5" s="64"/>
      <c r="L5" s="64"/>
      <c r="M5" s="64"/>
      <c r="N5" s="64"/>
      <c r="O5" s="64"/>
      <c r="P5" s="64"/>
      <c r="Q5" s="64"/>
      <c r="R5" s="49"/>
      <c r="S5" s="49"/>
      <c r="T5" s="49"/>
      <c r="U5" s="49"/>
      <c r="V5" s="49"/>
      <c r="W5" s="49"/>
      <c r="X5" s="49"/>
      <c r="Y5" s="123"/>
      <c r="Z5" s="123"/>
      <c r="AA5" s="123"/>
      <c r="AB5" s="123"/>
      <c r="AC5" s="123"/>
      <c r="AD5" s="123"/>
      <c r="AE5" s="123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124" t="s">
        <v>0</v>
      </c>
      <c r="BG5" s="125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9" t="s">
        <v>18</v>
      </c>
      <c r="F6" s="69" t="s">
        <v>19</v>
      </c>
      <c r="G6" s="69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4" t="s">
        <v>69</v>
      </c>
      <c r="B7" s="75"/>
      <c r="C7" s="74" t="s">
        <v>85</v>
      </c>
      <c r="D7" s="74">
        <f>+D8+D13+D18</f>
        <v>369000</v>
      </c>
      <c r="E7" s="74">
        <f aca="true" t="shared" si="0" ref="E7:BG7">+E8+E13+E18</f>
        <v>5865</v>
      </c>
      <c r="F7" s="74">
        <f t="shared" si="0"/>
        <v>5865</v>
      </c>
      <c r="G7" s="74">
        <f t="shared" si="0"/>
        <v>369000</v>
      </c>
      <c r="H7" s="74">
        <f t="shared" si="0"/>
        <v>13978.686</v>
      </c>
      <c r="I7" s="74">
        <f t="shared" si="0"/>
        <v>20683.65034</v>
      </c>
      <c r="J7" s="74">
        <f t="shared" si="0"/>
        <v>-20683.65034</v>
      </c>
      <c r="K7" s="74">
        <f t="shared" si="0"/>
        <v>3.481</v>
      </c>
      <c r="L7" s="74">
        <f t="shared" si="0"/>
        <v>150</v>
      </c>
      <c r="M7" s="74">
        <f t="shared" si="0"/>
        <v>5491.892</v>
      </c>
      <c r="N7" s="74">
        <f t="shared" si="0"/>
        <v>0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19624.059</v>
      </c>
      <c r="U7" s="74">
        <f t="shared" si="0"/>
        <v>13812.822</v>
      </c>
      <c r="V7" s="74">
        <f t="shared" si="0"/>
        <v>20717.78634</v>
      </c>
      <c r="W7" s="74">
        <f t="shared" si="0"/>
        <v>-20683.65034</v>
      </c>
      <c r="X7" s="74">
        <f t="shared" si="0"/>
        <v>-341.47019</v>
      </c>
      <c r="Y7" s="74">
        <f t="shared" si="0"/>
        <v>34.136</v>
      </c>
      <c r="Z7" s="74">
        <f t="shared" si="0"/>
        <v>161.028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13700.651810000003</v>
      </c>
      <c r="AH7" s="74">
        <f t="shared" si="0"/>
        <v>4305.152</v>
      </c>
      <c r="AI7" s="74">
        <f t="shared" si="0"/>
        <v>0</v>
      </c>
      <c r="AJ7" s="74">
        <f t="shared" si="0"/>
        <v>17.73236</v>
      </c>
      <c r="AK7" s="74">
        <f t="shared" si="0"/>
        <v>185.44081</v>
      </c>
      <c r="AL7" s="74">
        <f t="shared" si="0"/>
        <v>34.136</v>
      </c>
      <c r="AM7" s="74">
        <f t="shared" si="0"/>
        <v>61.028000000000006</v>
      </c>
      <c r="AN7" s="74">
        <f t="shared" si="0"/>
        <v>0</v>
      </c>
      <c r="AO7" s="74">
        <f t="shared" si="0"/>
        <v>0</v>
      </c>
      <c r="AP7" s="74">
        <f t="shared" si="0"/>
        <v>0</v>
      </c>
      <c r="AQ7" s="74">
        <f t="shared" si="0"/>
        <v>0</v>
      </c>
      <c r="AR7" s="74">
        <f t="shared" si="0"/>
        <v>0</v>
      </c>
      <c r="AS7" s="74">
        <f t="shared" si="0"/>
        <v>0</v>
      </c>
      <c r="AT7" s="74">
        <f t="shared" si="0"/>
        <v>4603.489170000001</v>
      </c>
      <c r="AU7" s="74">
        <f t="shared" si="0"/>
        <v>4305.152</v>
      </c>
      <c r="AV7" s="74">
        <f t="shared" si="0"/>
        <v>0</v>
      </c>
      <c r="AW7" s="74">
        <f t="shared" si="0"/>
        <v>17.73236</v>
      </c>
      <c r="AX7" s="74">
        <f t="shared" si="0"/>
        <v>185.44081</v>
      </c>
      <c r="AY7" s="74">
        <f t="shared" si="0"/>
        <v>34.136</v>
      </c>
      <c r="AZ7" s="74">
        <f t="shared" si="0"/>
        <v>61.028000000000006</v>
      </c>
      <c r="BA7" s="74">
        <f t="shared" si="0"/>
        <v>0</v>
      </c>
      <c r="BB7" s="74">
        <f t="shared" si="0"/>
        <v>0</v>
      </c>
      <c r="BC7" s="74">
        <f t="shared" si="0"/>
        <v>0</v>
      </c>
      <c r="BD7" s="74">
        <f t="shared" si="0"/>
        <v>0</v>
      </c>
      <c r="BE7" s="74">
        <f t="shared" si="0"/>
        <v>0</v>
      </c>
      <c r="BF7" s="74">
        <f t="shared" si="0"/>
        <v>0</v>
      </c>
      <c r="BG7" s="74">
        <f t="shared" si="0"/>
        <v>4603.489170000001</v>
      </c>
      <c r="BH7" s="14"/>
      <c r="BI7" s="14"/>
    </row>
    <row r="8" spans="1:61" s="12" customFormat="1" ht="12.75">
      <c r="A8" s="74" t="s">
        <v>86</v>
      </c>
      <c r="B8" s="75"/>
      <c r="C8" s="74" t="s">
        <v>78</v>
      </c>
      <c r="D8" s="74">
        <f>+D9</f>
        <v>84000</v>
      </c>
      <c r="E8" s="74">
        <f aca="true" t="shared" si="1" ref="E8:BG9">+E9</f>
        <v>5665</v>
      </c>
      <c r="F8" s="74">
        <f t="shared" si="1"/>
        <v>5665</v>
      </c>
      <c r="G8" s="74">
        <f t="shared" si="1"/>
        <v>84000</v>
      </c>
      <c r="H8" s="74">
        <f t="shared" si="1"/>
        <v>0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150</v>
      </c>
      <c r="M8" s="74">
        <f t="shared" si="1"/>
        <v>5491.892</v>
      </c>
      <c r="N8" s="74">
        <f t="shared" si="1"/>
        <v>0</v>
      </c>
      <c r="O8" s="74">
        <f t="shared" si="1"/>
        <v>0</v>
      </c>
      <c r="P8" s="74">
        <f t="shared" si="1"/>
        <v>0</v>
      </c>
      <c r="Q8" s="74">
        <f t="shared" si="1"/>
        <v>0</v>
      </c>
      <c r="R8" s="74">
        <f t="shared" si="1"/>
        <v>0</v>
      </c>
      <c r="S8" s="74">
        <f t="shared" si="1"/>
        <v>0</v>
      </c>
      <c r="T8" s="74">
        <f t="shared" si="1"/>
        <v>5641.892</v>
      </c>
      <c r="U8" s="74">
        <f t="shared" si="1"/>
        <v>0</v>
      </c>
      <c r="V8" s="74">
        <f t="shared" si="1"/>
        <v>0</v>
      </c>
      <c r="W8" s="74">
        <f t="shared" si="1"/>
        <v>0</v>
      </c>
      <c r="X8" s="74">
        <f t="shared" si="1"/>
        <v>0</v>
      </c>
      <c r="Y8" s="74">
        <f t="shared" si="1"/>
        <v>0</v>
      </c>
      <c r="Z8" s="74">
        <f t="shared" si="1"/>
        <v>126.892</v>
      </c>
      <c r="AA8" s="74">
        <f t="shared" si="1"/>
        <v>0</v>
      </c>
      <c r="AB8" s="74">
        <f t="shared" si="1"/>
        <v>0</v>
      </c>
      <c r="AC8" s="74">
        <f t="shared" si="1"/>
        <v>0</v>
      </c>
      <c r="AD8" s="74">
        <f t="shared" si="1"/>
        <v>0</v>
      </c>
      <c r="AE8" s="74">
        <f t="shared" si="1"/>
        <v>0</v>
      </c>
      <c r="AF8" s="74">
        <f t="shared" si="1"/>
        <v>0</v>
      </c>
      <c r="AG8" s="74">
        <f t="shared" si="1"/>
        <v>126.892</v>
      </c>
      <c r="AH8" s="74">
        <f t="shared" si="1"/>
        <v>0</v>
      </c>
      <c r="AI8" s="74">
        <f t="shared" si="1"/>
        <v>0</v>
      </c>
      <c r="AJ8" s="74">
        <f t="shared" si="1"/>
        <v>0</v>
      </c>
      <c r="AK8" s="74">
        <f t="shared" si="1"/>
        <v>0</v>
      </c>
      <c r="AL8" s="74">
        <f t="shared" si="1"/>
        <v>0</v>
      </c>
      <c r="AM8" s="74">
        <f t="shared" si="1"/>
        <v>26.892</v>
      </c>
      <c r="AN8" s="74">
        <f t="shared" si="1"/>
        <v>0</v>
      </c>
      <c r="AO8" s="74">
        <f t="shared" si="1"/>
        <v>0</v>
      </c>
      <c r="AP8" s="74">
        <f t="shared" si="1"/>
        <v>0</v>
      </c>
      <c r="AQ8" s="74">
        <f t="shared" si="1"/>
        <v>0</v>
      </c>
      <c r="AR8" s="74">
        <f t="shared" si="1"/>
        <v>0</v>
      </c>
      <c r="AS8" s="74">
        <f t="shared" si="1"/>
        <v>0</v>
      </c>
      <c r="AT8" s="74">
        <f t="shared" si="1"/>
        <v>26.892</v>
      </c>
      <c r="AU8" s="74">
        <f t="shared" si="1"/>
        <v>0</v>
      </c>
      <c r="AV8" s="74">
        <f t="shared" si="1"/>
        <v>0</v>
      </c>
      <c r="AW8" s="74">
        <f t="shared" si="1"/>
        <v>0</v>
      </c>
      <c r="AX8" s="74">
        <f t="shared" si="1"/>
        <v>0</v>
      </c>
      <c r="AY8" s="74">
        <f t="shared" si="1"/>
        <v>0</v>
      </c>
      <c r="AZ8" s="74">
        <f t="shared" si="1"/>
        <v>26.892</v>
      </c>
      <c r="BA8" s="74">
        <f t="shared" si="1"/>
        <v>0</v>
      </c>
      <c r="BB8" s="74">
        <f t="shared" si="1"/>
        <v>0</v>
      </c>
      <c r="BC8" s="74">
        <f t="shared" si="1"/>
        <v>0</v>
      </c>
      <c r="BD8" s="74">
        <f t="shared" si="1"/>
        <v>0</v>
      </c>
      <c r="BE8" s="74">
        <f t="shared" si="1"/>
        <v>0</v>
      </c>
      <c r="BF8" s="74">
        <f t="shared" si="1"/>
        <v>0</v>
      </c>
      <c r="BG8" s="74">
        <f t="shared" si="1"/>
        <v>26.892</v>
      </c>
      <c r="BH8" s="14"/>
      <c r="BI8" s="14"/>
    </row>
    <row r="9" spans="1:61" s="15" customFormat="1" ht="12">
      <c r="A9" s="76" t="s">
        <v>87</v>
      </c>
      <c r="B9" s="77"/>
      <c r="C9" s="76" t="s">
        <v>88</v>
      </c>
      <c r="D9" s="76">
        <f>+D10</f>
        <v>84000</v>
      </c>
      <c r="E9" s="76">
        <f t="shared" si="1"/>
        <v>5665</v>
      </c>
      <c r="F9" s="76">
        <f t="shared" si="1"/>
        <v>5665</v>
      </c>
      <c r="G9" s="76">
        <f t="shared" si="1"/>
        <v>84000</v>
      </c>
      <c r="H9" s="76">
        <f t="shared" si="1"/>
        <v>0</v>
      </c>
      <c r="I9" s="76">
        <f t="shared" si="1"/>
        <v>0</v>
      </c>
      <c r="J9" s="76">
        <f t="shared" si="1"/>
        <v>0</v>
      </c>
      <c r="K9" s="76">
        <f t="shared" si="1"/>
        <v>0</v>
      </c>
      <c r="L9" s="76">
        <f t="shared" si="1"/>
        <v>150</v>
      </c>
      <c r="M9" s="76">
        <f t="shared" si="1"/>
        <v>5491.892</v>
      </c>
      <c r="N9" s="76">
        <f t="shared" si="1"/>
        <v>0</v>
      </c>
      <c r="O9" s="76">
        <f t="shared" si="1"/>
        <v>0</v>
      </c>
      <c r="P9" s="76">
        <f t="shared" si="1"/>
        <v>0</v>
      </c>
      <c r="Q9" s="76">
        <f t="shared" si="1"/>
        <v>0</v>
      </c>
      <c r="R9" s="76">
        <f t="shared" si="1"/>
        <v>0</v>
      </c>
      <c r="S9" s="76">
        <f t="shared" si="1"/>
        <v>0</v>
      </c>
      <c r="T9" s="76">
        <f t="shared" si="1"/>
        <v>5641.892</v>
      </c>
      <c r="U9" s="76">
        <f t="shared" si="1"/>
        <v>0</v>
      </c>
      <c r="V9" s="76">
        <f t="shared" si="1"/>
        <v>0</v>
      </c>
      <c r="W9" s="76">
        <f t="shared" si="1"/>
        <v>0</v>
      </c>
      <c r="X9" s="76">
        <f t="shared" si="1"/>
        <v>0</v>
      </c>
      <c r="Y9" s="76">
        <f t="shared" si="1"/>
        <v>0</v>
      </c>
      <c r="Z9" s="76">
        <f t="shared" si="1"/>
        <v>126.892</v>
      </c>
      <c r="AA9" s="76">
        <f t="shared" si="1"/>
        <v>0</v>
      </c>
      <c r="AB9" s="76">
        <f t="shared" si="1"/>
        <v>0</v>
      </c>
      <c r="AC9" s="76">
        <f t="shared" si="1"/>
        <v>0</v>
      </c>
      <c r="AD9" s="76">
        <f t="shared" si="1"/>
        <v>0</v>
      </c>
      <c r="AE9" s="76">
        <f t="shared" si="1"/>
        <v>0</v>
      </c>
      <c r="AF9" s="76">
        <f t="shared" si="1"/>
        <v>0</v>
      </c>
      <c r="AG9" s="76">
        <f t="shared" si="1"/>
        <v>126.892</v>
      </c>
      <c r="AH9" s="76">
        <f t="shared" si="1"/>
        <v>0</v>
      </c>
      <c r="AI9" s="76">
        <f t="shared" si="1"/>
        <v>0</v>
      </c>
      <c r="AJ9" s="76">
        <f t="shared" si="1"/>
        <v>0</v>
      </c>
      <c r="AK9" s="76">
        <f t="shared" si="1"/>
        <v>0</v>
      </c>
      <c r="AL9" s="76">
        <f t="shared" si="1"/>
        <v>0</v>
      </c>
      <c r="AM9" s="76">
        <f t="shared" si="1"/>
        <v>26.892</v>
      </c>
      <c r="AN9" s="76">
        <f t="shared" si="1"/>
        <v>0</v>
      </c>
      <c r="AO9" s="76">
        <f t="shared" si="1"/>
        <v>0</v>
      </c>
      <c r="AP9" s="76">
        <f t="shared" si="1"/>
        <v>0</v>
      </c>
      <c r="AQ9" s="76">
        <f t="shared" si="1"/>
        <v>0</v>
      </c>
      <c r="AR9" s="76">
        <f t="shared" si="1"/>
        <v>0</v>
      </c>
      <c r="AS9" s="76">
        <f t="shared" si="1"/>
        <v>0</v>
      </c>
      <c r="AT9" s="76">
        <f t="shared" si="1"/>
        <v>26.892</v>
      </c>
      <c r="AU9" s="76">
        <f t="shared" si="1"/>
        <v>0</v>
      </c>
      <c r="AV9" s="76">
        <f t="shared" si="1"/>
        <v>0</v>
      </c>
      <c r="AW9" s="76">
        <f t="shared" si="1"/>
        <v>0</v>
      </c>
      <c r="AX9" s="76">
        <f t="shared" si="1"/>
        <v>0</v>
      </c>
      <c r="AY9" s="76">
        <f t="shared" si="1"/>
        <v>0</v>
      </c>
      <c r="AZ9" s="76">
        <f t="shared" si="1"/>
        <v>26.892</v>
      </c>
      <c r="BA9" s="76">
        <f t="shared" si="1"/>
        <v>0</v>
      </c>
      <c r="BB9" s="76">
        <f t="shared" si="1"/>
        <v>0</v>
      </c>
      <c r="BC9" s="76">
        <f t="shared" si="1"/>
        <v>0</v>
      </c>
      <c r="BD9" s="76">
        <f t="shared" si="1"/>
        <v>0</v>
      </c>
      <c r="BE9" s="76">
        <f t="shared" si="1"/>
        <v>0</v>
      </c>
      <c r="BF9" s="76">
        <f t="shared" si="1"/>
        <v>0</v>
      </c>
      <c r="BG9" s="76">
        <f t="shared" si="1"/>
        <v>26.892</v>
      </c>
      <c r="BH9" s="14"/>
      <c r="BI9" s="14"/>
    </row>
    <row r="10" spans="1:61" s="15" customFormat="1" ht="11.25">
      <c r="A10" s="67" t="s">
        <v>89</v>
      </c>
      <c r="B10" s="68"/>
      <c r="C10" s="67" t="s">
        <v>90</v>
      </c>
      <c r="D10" s="67">
        <f>+D11+D12</f>
        <v>84000</v>
      </c>
      <c r="E10" s="67">
        <f aca="true" t="shared" si="2" ref="E10:BG10">+E11+E12</f>
        <v>5665</v>
      </c>
      <c r="F10" s="67">
        <f t="shared" si="2"/>
        <v>5665</v>
      </c>
      <c r="G10" s="67">
        <f t="shared" si="2"/>
        <v>84000</v>
      </c>
      <c r="H10" s="67">
        <f t="shared" si="2"/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150</v>
      </c>
      <c r="M10" s="67">
        <f t="shared" si="2"/>
        <v>5491.892</v>
      </c>
      <c r="N10" s="67">
        <f t="shared" si="2"/>
        <v>0</v>
      </c>
      <c r="O10" s="67">
        <f t="shared" si="2"/>
        <v>0</v>
      </c>
      <c r="P10" s="67">
        <f t="shared" si="2"/>
        <v>0</v>
      </c>
      <c r="Q10" s="67">
        <f t="shared" si="2"/>
        <v>0</v>
      </c>
      <c r="R10" s="67">
        <f t="shared" si="2"/>
        <v>0</v>
      </c>
      <c r="S10" s="67">
        <f t="shared" si="2"/>
        <v>0</v>
      </c>
      <c r="T10" s="67">
        <f t="shared" si="2"/>
        <v>5641.892</v>
      </c>
      <c r="U10" s="67">
        <f t="shared" si="2"/>
        <v>0</v>
      </c>
      <c r="V10" s="67">
        <f t="shared" si="2"/>
        <v>0</v>
      </c>
      <c r="W10" s="67">
        <f t="shared" si="2"/>
        <v>0</v>
      </c>
      <c r="X10" s="67">
        <f t="shared" si="2"/>
        <v>0</v>
      </c>
      <c r="Y10" s="67">
        <f t="shared" si="2"/>
        <v>0</v>
      </c>
      <c r="Z10" s="67">
        <f t="shared" si="2"/>
        <v>126.892</v>
      </c>
      <c r="AA10" s="67">
        <f t="shared" si="2"/>
        <v>0</v>
      </c>
      <c r="AB10" s="67">
        <f t="shared" si="2"/>
        <v>0</v>
      </c>
      <c r="AC10" s="67">
        <f t="shared" si="2"/>
        <v>0</v>
      </c>
      <c r="AD10" s="67">
        <f t="shared" si="2"/>
        <v>0</v>
      </c>
      <c r="AE10" s="67">
        <f t="shared" si="2"/>
        <v>0</v>
      </c>
      <c r="AF10" s="67">
        <f t="shared" si="2"/>
        <v>0</v>
      </c>
      <c r="AG10" s="67">
        <f t="shared" si="2"/>
        <v>126.892</v>
      </c>
      <c r="AH10" s="67">
        <f t="shared" si="2"/>
        <v>0</v>
      </c>
      <c r="AI10" s="67">
        <f t="shared" si="2"/>
        <v>0</v>
      </c>
      <c r="AJ10" s="67">
        <f t="shared" si="2"/>
        <v>0</v>
      </c>
      <c r="AK10" s="67">
        <f t="shared" si="2"/>
        <v>0</v>
      </c>
      <c r="AL10" s="67">
        <f t="shared" si="2"/>
        <v>0</v>
      </c>
      <c r="AM10" s="67">
        <f t="shared" si="2"/>
        <v>26.892</v>
      </c>
      <c r="AN10" s="67">
        <f t="shared" si="2"/>
        <v>0</v>
      </c>
      <c r="AO10" s="67">
        <f t="shared" si="2"/>
        <v>0</v>
      </c>
      <c r="AP10" s="67">
        <f t="shared" si="2"/>
        <v>0</v>
      </c>
      <c r="AQ10" s="67">
        <f t="shared" si="2"/>
        <v>0</v>
      </c>
      <c r="AR10" s="67">
        <f t="shared" si="2"/>
        <v>0</v>
      </c>
      <c r="AS10" s="67">
        <f t="shared" si="2"/>
        <v>0</v>
      </c>
      <c r="AT10" s="67">
        <f t="shared" si="2"/>
        <v>26.892</v>
      </c>
      <c r="AU10" s="67">
        <f t="shared" si="2"/>
        <v>0</v>
      </c>
      <c r="AV10" s="67">
        <f t="shared" si="2"/>
        <v>0</v>
      </c>
      <c r="AW10" s="67">
        <f t="shared" si="2"/>
        <v>0</v>
      </c>
      <c r="AX10" s="67">
        <f t="shared" si="2"/>
        <v>0</v>
      </c>
      <c r="AY10" s="67">
        <f t="shared" si="2"/>
        <v>0</v>
      </c>
      <c r="AZ10" s="67">
        <f t="shared" si="2"/>
        <v>26.892</v>
      </c>
      <c r="BA10" s="67">
        <f t="shared" si="2"/>
        <v>0</v>
      </c>
      <c r="BB10" s="67">
        <f t="shared" si="2"/>
        <v>0</v>
      </c>
      <c r="BC10" s="67">
        <f t="shared" si="2"/>
        <v>0</v>
      </c>
      <c r="BD10" s="67">
        <f t="shared" si="2"/>
        <v>0</v>
      </c>
      <c r="BE10" s="67">
        <f t="shared" si="2"/>
        <v>0</v>
      </c>
      <c r="BF10" s="67">
        <f t="shared" si="2"/>
        <v>0</v>
      </c>
      <c r="BG10" s="67">
        <f t="shared" si="2"/>
        <v>26.892</v>
      </c>
      <c r="BH10" s="14"/>
      <c r="BI10" s="14"/>
    </row>
    <row r="11" spans="1:59" s="14" customFormat="1" ht="33.75">
      <c r="A11" s="62" t="s">
        <v>91</v>
      </c>
      <c r="B11" s="17">
        <v>20</v>
      </c>
      <c r="C11" s="121" t="s">
        <v>92</v>
      </c>
      <c r="D11" s="16">
        <v>84000</v>
      </c>
      <c r="E11" s="16">
        <f>+'[1]Informe_Fondane'!E11</f>
        <v>0</v>
      </c>
      <c r="F11" s="16">
        <f>+'[1]Informe_Fondane'!F11</f>
        <v>5665</v>
      </c>
      <c r="G11" s="16">
        <f>+'[1]Informe_Fondane'!G11</f>
        <v>78335</v>
      </c>
      <c r="H11" s="16">
        <f>+'[1]Informe_Fondane'!H11</f>
        <v>0</v>
      </c>
      <c r="I11" s="16">
        <f>+'[1]Informe_Fondane'!I11</f>
        <v>0</v>
      </c>
      <c r="J11" s="16">
        <f>+'[1]Informe_Fondane'!J11</f>
        <v>0</v>
      </c>
      <c r="K11" s="16">
        <f>+'[1]Informe_Fondane'!K11</f>
        <v>0</v>
      </c>
      <c r="L11" s="16">
        <f>+'[1]Informe_Fondane'!L11</f>
        <v>0</v>
      </c>
      <c r="M11" s="16">
        <f>+'[1]Informe_Fondane'!M11</f>
        <v>0</v>
      </c>
      <c r="N11" s="16">
        <f>+'[1]Informe_Fondane'!N11</f>
        <v>0</v>
      </c>
      <c r="O11" s="16">
        <f>+'[1]Informe_Fondane'!O11</f>
        <v>0</v>
      </c>
      <c r="P11" s="16">
        <f>+'[1]Informe_Fondane'!P11</f>
        <v>0</v>
      </c>
      <c r="Q11" s="16">
        <f>+'[1]Informe_Fondane'!Q11</f>
        <v>0</v>
      </c>
      <c r="R11" s="16">
        <f>+'[1]Informe_Fondane'!R11</f>
        <v>0</v>
      </c>
      <c r="S11" s="16">
        <f>+'[1]Informe_Fondane'!S11</f>
        <v>0</v>
      </c>
      <c r="T11" s="16">
        <f>SUM(H11:S11)</f>
        <v>0</v>
      </c>
      <c r="U11" s="16">
        <f>+'[1]Informe_Fondane'!U11</f>
        <v>0</v>
      </c>
      <c r="V11" s="16">
        <f>+'[1]Informe_Fondane'!V11</f>
        <v>0</v>
      </c>
      <c r="W11" s="16">
        <f>+'[1]Informe_Fondane'!W11</f>
        <v>0</v>
      </c>
      <c r="X11" s="16">
        <f>+'[1]Informe_Fondane'!X11</f>
        <v>0</v>
      </c>
      <c r="Y11" s="16">
        <f>+'[1]Informe_Fondane'!Y11</f>
        <v>0</v>
      </c>
      <c r="Z11" s="16">
        <f>+'[1]Informe_Fondane'!Z11</f>
        <v>0</v>
      </c>
      <c r="AA11" s="16">
        <f>+'[1]Informe_Fondane'!AA11</f>
        <v>0</v>
      </c>
      <c r="AB11" s="16">
        <f>+'[1]Informe_Fondane'!AB11</f>
        <v>0</v>
      </c>
      <c r="AC11" s="16">
        <f>+'[1]Informe_Fondane'!AC11</f>
        <v>0</v>
      </c>
      <c r="AD11" s="16">
        <f>+'[1]Informe_Fondane'!AD11</f>
        <v>0</v>
      </c>
      <c r="AE11" s="16">
        <f>+'[1]Informe_Fondane'!AE11</f>
        <v>0</v>
      </c>
      <c r="AF11" s="16">
        <f>+'[1]Informe_Fondane'!AF11</f>
        <v>0</v>
      </c>
      <c r="AG11" s="16">
        <f>SUM(U11:AF11)</f>
        <v>0</v>
      </c>
      <c r="AH11" s="16">
        <f>+'[1]Informe_Fondane'!AH11</f>
        <v>0</v>
      </c>
      <c r="AI11" s="16">
        <f>+'[1]Informe_Fondane'!AI11</f>
        <v>0</v>
      </c>
      <c r="AJ11" s="16">
        <f>+'[1]Informe_Fondane'!AJ11</f>
        <v>0</v>
      </c>
      <c r="AK11" s="16">
        <f>+'[1]Informe_Fondane'!AK11</f>
        <v>0</v>
      </c>
      <c r="AL11" s="16">
        <f>+'[1]Informe_Fondane'!AL11</f>
        <v>0</v>
      </c>
      <c r="AM11" s="16">
        <f>+'[1]Informe_Fondane'!AM11</f>
        <v>0</v>
      </c>
      <c r="AN11" s="16">
        <f>+'[1]Informe_Fondane'!AN11</f>
        <v>0</v>
      </c>
      <c r="AO11" s="16">
        <f>+'[1]Informe_Fondane'!AO11</f>
        <v>0</v>
      </c>
      <c r="AP11" s="16">
        <f>+'[1]Informe_Fondane'!AP11</f>
        <v>0</v>
      </c>
      <c r="AQ11" s="16">
        <f>+'[1]Informe_Fondane'!AQ11</f>
        <v>0</v>
      </c>
      <c r="AR11" s="16">
        <f>+'[1]Informe_Fondane'!AR11</f>
        <v>0</v>
      </c>
      <c r="AS11" s="16">
        <f>+'[1]Informe_Fondane'!AS11</f>
        <v>0</v>
      </c>
      <c r="AT11" s="16">
        <f>SUM(AH11:AS11)</f>
        <v>0</v>
      </c>
      <c r="AU11" s="16">
        <f>+'[1]Informe_Fondane'!AU11</f>
        <v>0</v>
      </c>
      <c r="AV11" s="16">
        <f>+'[1]Informe_Fondane'!AV11</f>
        <v>0</v>
      </c>
      <c r="AW11" s="16">
        <f>+'[1]Informe_Fondane'!AW11</f>
        <v>0</v>
      </c>
      <c r="AX11" s="16">
        <f>+'[1]Informe_Fondane'!AX11</f>
        <v>0</v>
      </c>
      <c r="AY11" s="16">
        <f>+'[1]Informe_Fondane'!AY11</f>
        <v>0</v>
      </c>
      <c r="AZ11" s="16">
        <f>+'[1]Informe_Fondane'!AZ11</f>
        <v>0</v>
      </c>
      <c r="BA11" s="16">
        <f>+'[1]Informe_Fondane'!BA11</f>
        <v>0</v>
      </c>
      <c r="BB11" s="16">
        <f>+'[1]Informe_Fondane'!BB11</f>
        <v>0</v>
      </c>
      <c r="BC11" s="16">
        <f>+'[1]Informe_Fondane'!BC11</f>
        <v>0</v>
      </c>
      <c r="BD11" s="16">
        <f>+'[1]Informe_Fondane'!BD11</f>
        <v>0</v>
      </c>
      <c r="BE11" s="16">
        <f>+'[1]Informe_Fondane'!BE11</f>
        <v>0</v>
      </c>
      <c r="BF11" s="16">
        <f>+'[1]Informe_Fondane'!BF11</f>
        <v>0</v>
      </c>
      <c r="BG11" s="16">
        <f>SUM(AU11:BF11)</f>
        <v>0</v>
      </c>
    </row>
    <row r="12" spans="1:59" s="14" customFormat="1" ht="22.5">
      <c r="A12" s="116" t="s">
        <v>119</v>
      </c>
      <c r="B12" s="73">
        <v>20</v>
      </c>
      <c r="C12" s="79" t="s">
        <v>120</v>
      </c>
      <c r="D12" s="78">
        <v>0</v>
      </c>
      <c r="E12" s="83">
        <f>+'[1]Informe_Fondane'!E12</f>
        <v>5665</v>
      </c>
      <c r="F12" s="83">
        <f>+'[1]Informe_Fondane'!F12</f>
        <v>0</v>
      </c>
      <c r="G12" s="83">
        <f>+'[1]Informe_Fondane'!G12</f>
        <v>5665</v>
      </c>
      <c r="H12" s="83">
        <f>+'[1]Informe_Fondane'!H12</f>
        <v>0</v>
      </c>
      <c r="I12" s="83">
        <f>+'[1]Informe_Fondane'!I12</f>
        <v>0</v>
      </c>
      <c r="J12" s="83">
        <f>+'[1]Informe_Fondane'!J12</f>
        <v>0</v>
      </c>
      <c r="K12" s="83">
        <f>+'[1]Informe_Fondane'!K12</f>
        <v>0</v>
      </c>
      <c r="L12" s="83">
        <f>+'[1]Informe_Fondane'!L12</f>
        <v>150</v>
      </c>
      <c r="M12" s="83">
        <f>+'[1]Informe_Fondane'!M12</f>
        <v>5491.892</v>
      </c>
      <c r="N12" s="83">
        <f>+'[1]Informe_Fondane'!N12</f>
        <v>0</v>
      </c>
      <c r="O12" s="83">
        <f>+'[1]Informe_Fondane'!O12</f>
        <v>0</v>
      </c>
      <c r="P12" s="83">
        <f>+'[1]Informe_Fondane'!P12</f>
        <v>0</v>
      </c>
      <c r="Q12" s="83">
        <f>+'[1]Informe_Fondane'!Q12</f>
        <v>0</v>
      </c>
      <c r="R12" s="83">
        <f>+'[1]Informe_Fondane'!R12</f>
        <v>0</v>
      </c>
      <c r="S12" s="83">
        <f>+'[1]Informe_Fondane'!S12</f>
        <v>0</v>
      </c>
      <c r="T12" s="83">
        <f>SUM(H12:S12)</f>
        <v>5641.892</v>
      </c>
      <c r="U12" s="83">
        <f>+'[1]Informe_Fondane'!U12</f>
        <v>0</v>
      </c>
      <c r="V12" s="83">
        <f>+'[1]Informe_Fondane'!V12</f>
        <v>0</v>
      </c>
      <c r="W12" s="83">
        <f>+'[1]Informe_Fondane'!W12</f>
        <v>0</v>
      </c>
      <c r="X12" s="83">
        <f>+'[1]Informe_Fondane'!X12</f>
        <v>0</v>
      </c>
      <c r="Y12" s="83">
        <f>+'[1]Informe_Fondane'!Y12</f>
        <v>0</v>
      </c>
      <c r="Z12" s="83">
        <f>+'[1]Informe_Fondane'!Z12</f>
        <v>126.892</v>
      </c>
      <c r="AA12" s="83">
        <f>+'[1]Informe_Fondane'!AA12</f>
        <v>0</v>
      </c>
      <c r="AB12" s="83">
        <f>+'[1]Informe_Fondane'!AB12</f>
        <v>0</v>
      </c>
      <c r="AC12" s="83">
        <f>+'[1]Informe_Fondane'!AC12</f>
        <v>0</v>
      </c>
      <c r="AD12" s="83">
        <f>+'[1]Informe_Fondane'!AD12</f>
        <v>0</v>
      </c>
      <c r="AE12" s="83">
        <f>+'[1]Informe_Fondane'!AE12</f>
        <v>0</v>
      </c>
      <c r="AF12" s="83">
        <f>+'[1]Informe_Fondane'!AF12</f>
        <v>0</v>
      </c>
      <c r="AG12" s="83">
        <f>SUM(U12:AF12)</f>
        <v>126.892</v>
      </c>
      <c r="AH12" s="83">
        <f>+'[1]Informe_Fondane'!AH12</f>
        <v>0</v>
      </c>
      <c r="AI12" s="83">
        <f>+'[1]Informe_Fondane'!AI12</f>
        <v>0</v>
      </c>
      <c r="AJ12" s="83">
        <f>+'[1]Informe_Fondane'!AJ12</f>
        <v>0</v>
      </c>
      <c r="AK12" s="83">
        <f>+'[1]Informe_Fondane'!AK12</f>
        <v>0</v>
      </c>
      <c r="AL12" s="83">
        <f>+'[1]Informe_Fondane'!AL12</f>
        <v>0</v>
      </c>
      <c r="AM12" s="83">
        <f>+'[1]Informe_Fondane'!AM12</f>
        <v>26.892</v>
      </c>
      <c r="AN12" s="83">
        <f>+'[1]Informe_Fondane'!AN12</f>
        <v>0</v>
      </c>
      <c r="AO12" s="83">
        <f>+'[1]Informe_Fondane'!AO12</f>
        <v>0</v>
      </c>
      <c r="AP12" s="83">
        <f>+'[1]Informe_Fondane'!AP12</f>
        <v>0</v>
      </c>
      <c r="AQ12" s="83">
        <f>+'[1]Informe_Fondane'!AQ12</f>
        <v>0</v>
      </c>
      <c r="AR12" s="83">
        <f>+'[1]Informe_Fondane'!AR12</f>
        <v>0</v>
      </c>
      <c r="AS12" s="83">
        <f>+'[1]Informe_Fondane'!AS12</f>
        <v>0</v>
      </c>
      <c r="AT12" s="83">
        <f>SUM(AH12:AS12)</f>
        <v>26.892</v>
      </c>
      <c r="AU12" s="83">
        <f>+'[1]Informe_Fondane'!AU12</f>
        <v>0</v>
      </c>
      <c r="AV12" s="83">
        <f>+'[1]Informe_Fondane'!AV12</f>
        <v>0</v>
      </c>
      <c r="AW12" s="83">
        <f>+'[1]Informe_Fondane'!AW12</f>
        <v>0</v>
      </c>
      <c r="AX12" s="83">
        <f>+'[1]Informe_Fondane'!AX12</f>
        <v>0</v>
      </c>
      <c r="AY12" s="83">
        <f>+'[1]Informe_Fondane'!AY12</f>
        <v>0</v>
      </c>
      <c r="AZ12" s="83">
        <f>+'[1]Informe_Fondane'!AZ12</f>
        <v>26.892</v>
      </c>
      <c r="BA12" s="83">
        <f>+'[1]Informe_Fondane'!BA12</f>
        <v>0</v>
      </c>
      <c r="BB12" s="83">
        <f>+'[1]Informe_Fondane'!BB12</f>
        <v>0</v>
      </c>
      <c r="BC12" s="83">
        <f>+'[1]Informe_Fondane'!BC12</f>
        <v>0</v>
      </c>
      <c r="BD12" s="83">
        <f>+'[1]Informe_Fondane'!BD12</f>
        <v>0</v>
      </c>
      <c r="BE12" s="83">
        <f>+'[1]Informe_Fondane'!BE12</f>
        <v>0</v>
      </c>
      <c r="BF12" s="83">
        <f>+'[1]Informe_Fondane'!BF12</f>
        <v>0</v>
      </c>
      <c r="BG12" s="83">
        <f>SUM(AU12:BF12)</f>
        <v>26.892</v>
      </c>
    </row>
    <row r="13" spans="1:59" s="14" customFormat="1" ht="12.75">
      <c r="A13" s="74" t="s">
        <v>93</v>
      </c>
      <c r="B13" s="75"/>
      <c r="C13" s="80" t="s">
        <v>64</v>
      </c>
      <c r="D13" s="74">
        <f>+D14</f>
        <v>74000</v>
      </c>
      <c r="E13" s="74">
        <f aca="true" t="shared" si="3" ref="E13:BG14">+E14</f>
        <v>0</v>
      </c>
      <c r="F13" s="74">
        <f t="shared" si="3"/>
        <v>0</v>
      </c>
      <c r="G13" s="74">
        <f t="shared" si="3"/>
        <v>74000</v>
      </c>
      <c r="H13" s="74">
        <f t="shared" si="3"/>
        <v>0</v>
      </c>
      <c r="I13" s="74">
        <f t="shared" si="3"/>
        <v>0</v>
      </c>
      <c r="J13" s="74">
        <f t="shared" si="3"/>
        <v>0</v>
      </c>
      <c r="K13" s="74">
        <f t="shared" si="3"/>
        <v>0</v>
      </c>
      <c r="L13" s="74">
        <f t="shared" si="3"/>
        <v>0</v>
      </c>
      <c r="M13" s="74">
        <f t="shared" si="3"/>
        <v>0</v>
      </c>
      <c r="N13" s="74">
        <f t="shared" si="3"/>
        <v>0</v>
      </c>
      <c r="O13" s="74">
        <f t="shared" si="3"/>
        <v>0</v>
      </c>
      <c r="P13" s="74">
        <f t="shared" si="3"/>
        <v>0</v>
      </c>
      <c r="Q13" s="74">
        <f t="shared" si="3"/>
        <v>0</v>
      </c>
      <c r="R13" s="74">
        <f t="shared" si="3"/>
        <v>0</v>
      </c>
      <c r="S13" s="74">
        <f t="shared" si="3"/>
        <v>0</v>
      </c>
      <c r="T13" s="74">
        <f t="shared" si="3"/>
        <v>0</v>
      </c>
      <c r="U13" s="74">
        <f t="shared" si="3"/>
        <v>0</v>
      </c>
      <c r="V13" s="74">
        <f t="shared" si="3"/>
        <v>0</v>
      </c>
      <c r="W13" s="74">
        <f t="shared" si="3"/>
        <v>0</v>
      </c>
      <c r="X13" s="74">
        <f t="shared" si="3"/>
        <v>0</v>
      </c>
      <c r="Y13" s="74">
        <f t="shared" si="3"/>
        <v>0</v>
      </c>
      <c r="Z13" s="74">
        <f t="shared" si="3"/>
        <v>0</v>
      </c>
      <c r="AA13" s="74">
        <f t="shared" si="3"/>
        <v>0</v>
      </c>
      <c r="AB13" s="74">
        <f t="shared" si="3"/>
        <v>0</v>
      </c>
      <c r="AC13" s="74">
        <f t="shared" si="3"/>
        <v>0</v>
      </c>
      <c r="AD13" s="74">
        <f t="shared" si="3"/>
        <v>0</v>
      </c>
      <c r="AE13" s="74">
        <f t="shared" si="3"/>
        <v>0</v>
      </c>
      <c r="AF13" s="74">
        <f t="shared" si="3"/>
        <v>0</v>
      </c>
      <c r="AG13" s="74">
        <f t="shared" si="3"/>
        <v>0</v>
      </c>
      <c r="AH13" s="74">
        <f t="shared" si="3"/>
        <v>0</v>
      </c>
      <c r="AI13" s="74">
        <f t="shared" si="3"/>
        <v>0</v>
      </c>
      <c r="AJ13" s="74">
        <f t="shared" si="3"/>
        <v>0</v>
      </c>
      <c r="AK13" s="74">
        <f t="shared" si="3"/>
        <v>0</v>
      </c>
      <c r="AL13" s="74">
        <f t="shared" si="3"/>
        <v>0</v>
      </c>
      <c r="AM13" s="74">
        <f t="shared" si="3"/>
        <v>0</v>
      </c>
      <c r="AN13" s="74">
        <f t="shared" si="3"/>
        <v>0</v>
      </c>
      <c r="AO13" s="74">
        <f t="shared" si="3"/>
        <v>0</v>
      </c>
      <c r="AP13" s="74">
        <f t="shared" si="3"/>
        <v>0</v>
      </c>
      <c r="AQ13" s="74">
        <f t="shared" si="3"/>
        <v>0</v>
      </c>
      <c r="AR13" s="74">
        <f t="shared" si="3"/>
        <v>0</v>
      </c>
      <c r="AS13" s="74">
        <f t="shared" si="3"/>
        <v>0</v>
      </c>
      <c r="AT13" s="74">
        <f t="shared" si="3"/>
        <v>0</v>
      </c>
      <c r="AU13" s="74">
        <f t="shared" si="3"/>
        <v>0</v>
      </c>
      <c r="AV13" s="74">
        <f t="shared" si="3"/>
        <v>0</v>
      </c>
      <c r="AW13" s="74">
        <f t="shared" si="3"/>
        <v>0</v>
      </c>
      <c r="AX13" s="74">
        <f t="shared" si="3"/>
        <v>0</v>
      </c>
      <c r="AY13" s="74">
        <f t="shared" si="3"/>
        <v>0</v>
      </c>
      <c r="AZ13" s="74">
        <f t="shared" si="3"/>
        <v>0</v>
      </c>
      <c r="BA13" s="74">
        <f t="shared" si="3"/>
        <v>0</v>
      </c>
      <c r="BB13" s="74">
        <f t="shared" si="3"/>
        <v>0</v>
      </c>
      <c r="BC13" s="74">
        <f t="shared" si="3"/>
        <v>0</v>
      </c>
      <c r="BD13" s="74">
        <f t="shared" si="3"/>
        <v>0</v>
      </c>
      <c r="BE13" s="74">
        <f t="shared" si="3"/>
        <v>0</v>
      </c>
      <c r="BF13" s="74">
        <f t="shared" si="3"/>
        <v>0</v>
      </c>
      <c r="BG13" s="74">
        <f t="shared" si="3"/>
        <v>0</v>
      </c>
    </row>
    <row r="14" spans="1:59" s="14" customFormat="1" ht="12">
      <c r="A14" s="76" t="s">
        <v>94</v>
      </c>
      <c r="B14" s="77">
        <v>20</v>
      </c>
      <c r="C14" s="81" t="s">
        <v>95</v>
      </c>
      <c r="D14" s="76">
        <f>+D15</f>
        <v>74000</v>
      </c>
      <c r="E14" s="76">
        <f t="shared" si="3"/>
        <v>0</v>
      </c>
      <c r="F14" s="76">
        <f t="shared" si="3"/>
        <v>0</v>
      </c>
      <c r="G14" s="76">
        <f t="shared" si="3"/>
        <v>74000</v>
      </c>
      <c r="H14" s="76">
        <f t="shared" si="3"/>
        <v>0</v>
      </c>
      <c r="I14" s="76">
        <f t="shared" si="3"/>
        <v>0</v>
      </c>
      <c r="J14" s="76">
        <f t="shared" si="3"/>
        <v>0</v>
      </c>
      <c r="K14" s="76">
        <f t="shared" si="3"/>
        <v>0</v>
      </c>
      <c r="L14" s="76">
        <f t="shared" si="3"/>
        <v>0</v>
      </c>
      <c r="M14" s="76">
        <f t="shared" si="3"/>
        <v>0</v>
      </c>
      <c r="N14" s="76">
        <f t="shared" si="3"/>
        <v>0</v>
      </c>
      <c r="O14" s="76">
        <f t="shared" si="3"/>
        <v>0</v>
      </c>
      <c r="P14" s="76">
        <f t="shared" si="3"/>
        <v>0</v>
      </c>
      <c r="Q14" s="76">
        <f t="shared" si="3"/>
        <v>0</v>
      </c>
      <c r="R14" s="76">
        <f t="shared" si="3"/>
        <v>0</v>
      </c>
      <c r="S14" s="76">
        <f t="shared" si="3"/>
        <v>0</v>
      </c>
      <c r="T14" s="76">
        <f t="shared" si="3"/>
        <v>0</v>
      </c>
      <c r="U14" s="76">
        <f t="shared" si="3"/>
        <v>0</v>
      </c>
      <c r="V14" s="76">
        <f t="shared" si="3"/>
        <v>0</v>
      </c>
      <c r="W14" s="76">
        <f t="shared" si="3"/>
        <v>0</v>
      </c>
      <c r="X14" s="76">
        <f t="shared" si="3"/>
        <v>0</v>
      </c>
      <c r="Y14" s="76">
        <f t="shared" si="3"/>
        <v>0</v>
      </c>
      <c r="Z14" s="76">
        <f t="shared" si="3"/>
        <v>0</v>
      </c>
      <c r="AA14" s="76">
        <f t="shared" si="3"/>
        <v>0</v>
      </c>
      <c r="AB14" s="76">
        <f t="shared" si="3"/>
        <v>0</v>
      </c>
      <c r="AC14" s="76">
        <f t="shared" si="3"/>
        <v>0</v>
      </c>
      <c r="AD14" s="76">
        <f t="shared" si="3"/>
        <v>0</v>
      </c>
      <c r="AE14" s="76">
        <f t="shared" si="3"/>
        <v>0</v>
      </c>
      <c r="AF14" s="76">
        <f t="shared" si="3"/>
        <v>0</v>
      </c>
      <c r="AG14" s="76">
        <f t="shared" si="3"/>
        <v>0</v>
      </c>
      <c r="AH14" s="76">
        <f t="shared" si="3"/>
        <v>0</v>
      </c>
      <c r="AI14" s="76">
        <f t="shared" si="3"/>
        <v>0</v>
      </c>
      <c r="AJ14" s="76">
        <f t="shared" si="3"/>
        <v>0</v>
      </c>
      <c r="AK14" s="76">
        <f t="shared" si="3"/>
        <v>0</v>
      </c>
      <c r="AL14" s="76">
        <f t="shared" si="3"/>
        <v>0</v>
      </c>
      <c r="AM14" s="76">
        <f t="shared" si="3"/>
        <v>0</v>
      </c>
      <c r="AN14" s="76">
        <f t="shared" si="3"/>
        <v>0</v>
      </c>
      <c r="AO14" s="76">
        <f t="shared" si="3"/>
        <v>0</v>
      </c>
      <c r="AP14" s="76">
        <f t="shared" si="3"/>
        <v>0</v>
      </c>
      <c r="AQ14" s="76">
        <f t="shared" si="3"/>
        <v>0</v>
      </c>
      <c r="AR14" s="76">
        <f t="shared" si="3"/>
        <v>0</v>
      </c>
      <c r="AS14" s="76">
        <f t="shared" si="3"/>
        <v>0</v>
      </c>
      <c r="AT14" s="76">
        <f t="shared" si="3"/>
        <v>0</v>
      </c>
      <c r="AU14" s="76">
        <f t="shared" si="3"/>
        <v>0</v>
      </c>
      <c r="AV14" s="76">
        <f t="shared" si="3"/>
        <v>0</v>
      </c>
      <c r="AW14" s="76">
        <f t="shared" si="3"/>
        <v>0</v>
      </c>
      <c r="AX14" s="76">
        <f t="shared" si="3"/>
        <v>0</v>
      </c>
      <c r="AY14" s="76">
        <f t="shared" si="3"/>
        <v>0</v>
      </c>
      <c r="AZ14" s="76">
        <f t="shared" si="3"/>
        <v>0</v>
      </c>
      <c r="BA14" s="76">
        <f t="shared" si="3"/>
        <v>0</v>
      </c>
      <c r="BB14" s="76">
        <f t="shared" si="3"/>
        <v>0</v>
      </c>
      <c r="BC14" s="76">
        <f t="shared" si="3"/>
        <v>0</v>
      </c>
      <c r="BD14" s="76">
        <f t="shared" si="3"/>
        <v>0</v>
      </c>
      <c r="BE14" s="76">
        <f t="shared" si="3"/>
        <v>0</v>
      </c>
      <c r="BF14" s="76">
        <f t="shared" si="3"/>
        <v>0</v>
      </c>
      <c r="BG14" s="76">
        <f t="shared" si="3"/>
        <v>0</v>
      </c>
    </row>
    <row r="15" spans="1:59" s="14" customFormat="1" ht="11.25">
      <c r="A15" s="67" t="s">
        <v>96</v>
      </c>
      <c r="B15" s="68">
        <v>20</v>
      </c>
      <c r="C15" s="82" t="s">
        <v>97</v>
      </c>
      <c r="D15" s="67">
        <f>SUM(D16:D17)</f>
        <v>74000</v>
      </c>
      <c r="E15" s="67">
        <f aca="true" t="shared" si="4" ref="E15:BG15">SUM(E16:E17)</f>
        <v>0</v>
      </c>
      <c r="F15" s="67">
        <f t="shared" si="4"/>
        <v>0</v>
      </c>
      <c r="G15" s="67">
        <f t="shared" si="4"/>
        <v>74000</v>
      </c>
      <c r="H15" s="67">
        <f t="shared" si="4"/>
        <v>0</v>
      </c>
      <c r="I15" s="67">
        <f t="shared" si="4"/>
        <v>0</v>
      </c>
      <c r="J15" s="67">
        <f t="shared" si="4"/>
        <v>0</v>
      </c>
      <c r="K15" s="67">
        <f t="shared" si="4"/>
        <v>0</v>
      </c>
      <c r="L15" s="67">
        <f t="shared" si="4"/>
        <v>0</v>
      </c>
      <c r="M15" s="67">
        <f t="shared" si="4"/>
        <v>0</v>
      </c>
      <c r="N15" s="67">
        <f t="shared" si="4"/>
        <v>0</v>
      </c>
      <c r="O15" s="67">
        <f t="shared" si="4"/>
        <v>0</v>
      </c>
      <c r="P15" s="67">
        <f t="shared" si="4"/>
        <v>0</v>
      </c>
      <c r="Q15" s="67">
        <f t="shared" si="4"/>
        <v>0</v>
      </c>
      <c r="R15" s="67">
        <f t="shared" si="4"/>
        <v>0</v>
      </c>
      <c r="S15" s="67">
        <f t="shared" si="4"/>
        <v>0</v>
      </c>
      <c r="T15" s="67">
        <f t="shared" si="4"/>
        <v>0</v>
      </c>
      <c r="U15" s="67">
        <f t="shared" si="4"/>
        <v>0</v>
      </c>
      <c r="V15" s="67">
        <f t="shared" si="4"/>
        <v>0</v>
      </c>
      <c r="W15" s="67">
        <f t="shared" si="4"/>
        <v>0</v>
      </c>
      <c r="X15" s="67">
        <f t="shared" si="4"/>
        <v>0</v>
      </c>
      <c r="Y15" s="67">
        <f t="shared" si="4"/>
        <v>0</v>
      </c>
      <c r="Z15" s="67">
        <f t="shared" si="4"/>
        <v>0</v>
      </c>
      <c r="AA15" s="67">
        <f t="shared" si="4"/>
        <v>0</v>
      </c>
      <c r="AB15" s="67">
        <f t="shared" si="4"/>
        <v>0</v>
      </c>
      <c r="AC15" s="67">
        <f t="shared" si="4"/>
        <v>0</v>
      </c>
      <c r="AD15" s="67">
        <f t="shared" si="4"/>
        <v>0</v>
      </c>
      <c r="AE15" s="67">
        <f t="shared" si="4"/>
        <v>0</v>
      </c>
      <c r="AF15" s="67">
        <f t="shared" si="4"/>
        <v>0</v>
      </c>
      <c r="AG15" s="67">
        <f t="shared" si="4"/>
        <v>0</v>
      </c>
      <c r="AH15" s="67">
        <f t="shared" si="4"/>
        <v>0</v>
      </c>
      <c r="AI15" s="67">
        <f t="shared" si="4"/>
        <v>0</v>
      </c>
      <c r="AJ15" s="67">
        <f t="shared" si="4"/>
        <v>0</v>
      </c>
      <c r="AK15" s="67">
        <f t="shared" si="4"/>
        <v>0</v>
      </c>
      <c r="AL15" s="67">
        <f t="shared" si="4"/>
        <v>0</v>
      </c>
      <c r="AM15" s="67">
        <f t="shared" si="4"/>
        <v>0</v>
      </c>
      <c r="AN15" s="67">
        <f t="shared" si="4"/>
        <v>0</v>
      </c>
      <c r="AO15" s="67">
        <f t="shared" si="4"/>
        <v>0</v>
      </c>
      <c r="AP15" s="67">
        <f t="shared" si="4"/>
        <v>0</v>
      </c>
      <c r="AQ15" s="67">
        <f t="shared" si="4"/>
        <v>0</v>
      </c>
      <c r="AR15" s="67">
        <f t="shared" si="4"/>
        <v>0</v>
      </c>
      <c r="AS15" s="67">
        <f t="shared" si="4"/>
        <v>0</v>
      </c>
      <c r="AT15" s="67">
        <f t="shared" si="4"/>
        <v>0</v>
      </c>
      <c r="AU15" s="67">
        <f t="shared" si="4"/>
        <v>0</v>
      </c>
      <c r="AV15" s="67">
        <f t="shared" si="4"/>
        <v>0</v>
      </c>
      <c r="AW15" s="67">
        <f t="shared" si="4"/>
        <v>0</v>
      </c>
      <c r="AX15" s="67">
        <f t="shared" si="4"/>
        <v>0</v>
      </c>
      <c r="AY15" s="67">
        <f t="shared" si="4"/>
        <v>0</v>
      </c>
      <c r="AZ15" s="67">
        <f t="shared" si="4"/>
        <v>0</v>
      </c>
      <c r="BA15" s="67">
        <f t="shared" si="4"/>
        <v>0</v>
      </c>
      <c r="BB15" s="67">
        <f t="shared" si="4"/>
        <v>0</v>
      </c>
      <c r="BC15" s="67">
        <f t="shared" si="4"/>
        <v>0</v>
      </c>
      <c r="BD15" s="67">
        <f t="shared" si="4"/>
        <v>0</v>
      </c>
      <c r="BE15" s="67">
        <f t="shared" si="4"/>
        <v>0</v>
      </c>
      <c r="BF15" s="67">
        <f t="shared" si="4"/>
        <v>0</v>
      </c>
      <c r="BG15" s="67">
        <f t="shared" si="4"/>
        <v>0</v>
      </c>
    </row>
    <row r="16" spans="1:59" s="14" customFormat="1" ht="11.25">
      <c r="A16" s="83" t="s">
        <v>98</v>
      </c>
      <c r="B16" s="84">
        <v>20</v>
      </c>
      <c r="C16" s="85" t="s">
        <v>99</v>
      </c>
      <c r="D16" s="83">
        <v>74000</v>
      </c>
      <c r="E16" s="16">
        <f>+'[1]Informe_Fondane'!E16</f>
        <v>0</v>
      </c>
      <c r="F16" s="16">
        <f>+'[1]Informe_Fondane'!F16</f>
        <v>0</v>
      </c>
      <c r="G16" s="16">
        <f>+'[1]Informe_Fondane'!G16</f>
        <v>74000</v>
      </c>
      <c r="H16" s="16">
        <f>+'[1]Informe_Fondane'!H16</f>
        <v>0</v>
      </c>
      <c r="I16" s="16">
        <f>+'[1]Informe_Fondane'!I16</f>
        <v>0</v>
      </c>
      <c r="J16" s="16">
        <f>+'[1]Informe_Fondane'!J16</f>
        <v>0</v>
      </c>
      <c r="K16" s="16">
        <f>+'[1]Informe_Fondane'!K16</f>
        <v>0</v>
      </c>
      <c r="L16" s="16">
        <f>+'[1]Informe_Fondane'!L16</f>
        <v>0</v>
      </c>
      <c r="M16" s="16">
        <f>+'[1]Informe_Fondane'!M16</f>
        <v>0</v>
      </c>
      <c r="N16" s="16">
        <f>+'[1]Informe_Fondane'!N16</f>
        <v>0</v>
      </c>
      <c r="O16" s="16">
        <f>+'[1]Informe_Fondane'!O16</f>
        <v>0</v>
      </c>
      <c r="P16" s="16">
        <f>+'[1]Informe_Fondane'!P16</f>
        <v>0</v>
      </c>
      <c r="Q16" s="16">
        <f>+'[1]Informe_Fondane'!Q16</f>
        <v>0</v>
      </c>
      <c r="R16" s="16">
        <f>+'[1]Informe_Fondane'!R16</f>
        <v>0</v>
      </c>
      <c r="S16" s="16">
        <f>+'[1]Informe_Fondane'!S16</f>
        <v>0</v>
      </c>
      <c r="T16" s="16">
        <f>SUM(H16:S16)</f>
        <v>0</v>
      </c>
      <c r="U16" s="16">
        <f>+'[1]Informe_Fondane'!U16</f>
        <v>0</v>
      </c>
      <c r="V16" s="16">
        <f>+'[1]Informe_Fondane'!V16</f>
        <v>0</v>
      </c>
      <c r="W16" s="16">
        <f>+'[1]Informe_Fondane'!W16</f>
        <v>0</v>
      </c>
      <c r="X16" s="16">
        <f>+'[1]Informe_Fondane'!X16</f>
        <v>0</v>
      </c>
      <c r="Y16" s="16">
        <f>+'[1]Informe_Fondane'!Y16</f>
        <v>0</v>
      </c>
      <c r="Z16" s="16">
        <f>+'[1]Informe_Fondane'!Z16</f>
        <v>0</v>
      </c>
      <c r="AA16" s="16">
        <f>+'[1]Informe_Fondane'!AA16</f>
        <v>0</v>
      </c>
      <c r="AB16" s="16">
        <f>+'[1]Informe_Fondane'!AB16</f>
        <v>0</v>
      </c>
      <c r="AC16" s="16">
        <f>+'[1]Informe_Fondane'!AC16</f>
        <v>0</v>
      </c>
      <c r="AD16" s="16">
        <f>+'[1]Informe_Fondane'!AD16</f>
        <v>0</v>
      </c>
      <c r="AE16" s="16">
        <f>+'[1]Informe_Fondane'!AE16</f>
        <v>0</v>
      </c>
      <c r="AF16" s="16">
        <f>+'[1]Informe_Fondane'!AF16</f>
        <v>0</v>
      </c>
      <c r="AG16" s="16">
        <f>SUM(U16:AF16)</f>
        <v>0</v>
      </c>
      <c r="AH16" s="16">
        <f>+'[1]Informe_Fondane'!AH16</f>
        <v>0</v>
      </c>
      <c r="AI16" s="16">
        <f>+'[1]Informe_Fondane'!AI16</f>
        <v>0</v>
      </c>
      <c r="AJ16" s="16">
        <f>+'[1]Informe_Fondane'!AJ16</f>
        <v>0</v>
      </c>
      <c r="AK16" s="16">
        <f>+'[1]Informe_Fondane'!AK16</f>
        <v>0</v>
      </c>
      <c r="AL16" s="16">
        <f>+'[1]Informe_Fondane'!AL16</f>
        <v>0</v>
      </c>
      <c r="AM16" s="16">
        <f>+'[1]Informe_Fondane'!AM16</f>
        <v>0</v>
      </c>
      <c r="AN16" s="16">
        <f>+'[1]Informe_Fondane'!AN16</f>
        <v>0</v>
      </c>
      <c r="AO16" s="16">
        <f>+'[1]Informe_Fondane'!AO16</f>
        <v>0</v>
      </c>
      <c r="AP16" s="16">
        <f>+'[1]Informe_Fondane'!AP16</f>
        <v>0</v>
      </c>
      <c r="AQ16" s="16">
        <f>+'[1]Informe_Fondane'!AQ16</f>
        <v>0</v>
      </c>
      <c r="AR16" s="16">
        <f>+'[1]Informe_Fondane'!AR16</f>
        <v>0</v>
      </c>
      <c r="AS16" s="16">
        <f>+'[1]Informe_Fondane'!AS16</f>
        <v>0</v>
      </c>
      <c r="AT16" s="16">
        <f>SUM(AH16:AS16)</f>
        <v>0</v>
      </c>
      <c r="AU16" s="16">
        <f>+'[1]Informe_Fondane'!AU16</f>
        <v>0</v>
      </c>
      <c r="AV16" s="16">
        <f>+'[1]Informe_Fondane'!AV16</f>
        <v>0</v>
      </c>
      <c r="AW16" s="16">
        <f>+'[1]Informe_Fondane'!AW16</f>
        <v>0</v>
      </c>
      <c r="AX16" s="16">
        <f>+'[1]Informe_Fondane'!AX16</f>
        <v>0</v>
      </c>
      <c r="AY16" s="16">
        <f>+'[1]Informe_Fondane'!AY16</f>
        <v>0</v>
      </c>
      <c r="AZ16" s="16">
        <f>+'[1]Informe_Fondane'!AZ16</f>
        <v>0</v>
      </c>
      <c r="BA16" s="16">
        <f>+'[1]Informe_Fondane'!BA16</f>
        <v>0</v>
      </c>
      <c r="BB16" s="16">
        <f>+'[1]Informe_Fondane'!BB16</f>
        <v>0</v>
      </c>
      <c r="BC16" s="16">
        <f>+'[1]Informe_Fondane'!BC16</f>
        <v>0</v>
      </c>
      <c r="BD16" s="16">
        <f>+'[1]Informe_Fondane'!BD16</f>
        <v>0</v>
      </c>
      <c r="BE16" s="16">
        <f>+'[1]Informe_Fondane'!BE16</f>
        <v>0</v>
      </c>
      <c r="BF16" s="16">
        <f>+'[1]Informe_Fondane'!BF16</f>
        <v>0</v>
      </c>
      <c r="BG16" s="16">
        <f>SUM(AU16:BF16)</f>
        <v>0</v>
      </c>
    </row>
    <row r="17" spans="1:61" s="15" customFormat="1" ht="11.25">
      <c r="A17" s="18" t="s">
        <v>100</v>
      </c>
      <c r="B17" s="19">
        <v>20</v>
      </c>
      <c r="C17" s="86" t="s">
        <v>76</v>
      </c>
      <c r="D17" s="18">
        <v>0</v>
      </c>
      <c r="E17" s="83">
        <f>+'[1]Informe_Fondane'!E17</f>
        <v>0</v>
      </c>
      <c r="F17" s="83">
        <f>+'[1]Informe_Fondane'!F17</f>
        <v>0</v>
      </c>
      <c r="G17" s="83">
        <f>+'[1]Informe_Fondane'!G17</f>
        <v>0</v>
      </c>
      <c r="H17" s="83">
        <f>+'[1]Informe_Fondane'!H17</f>
        <v>0</v>
      </c>
      <c r="I17" s="83">
        <f>+'[1]Informe_Fondane'!I17</f>
        <v>0</v>
      </c>
      <c r="J17" s="83">
        <f>+'[1]Informe_Fondane'!J17</f>
        <v>0</v>
      </c>
      <c r="K17" s="83">
        <f>+'[1]Informe_Fondane'!K17</f>
        <v>0</v>
      </c>
      <c r="L17" s="83">
        <f>+'[1]Informe_Fondane'!L17</f>
        <v>0</v>
      </c>
      <c r="M17" s="83">
        <f>+'[1]Informe_Fondane'!M17</f>
        <v>0</v>
      </c>
      <c r="N17" s="83">
        <f>+'[1]Informe_Fondane'!N17</f>
        <v>0</v>
      </c>
      <c r="O17" s="83">
        <f>+'[1]Informe_Fondane'!O17</f>
        <v>0</v>
      </c>
      <c r="P17" s="83">
        <f>+'[1]Informe_Fondane'!P17</f>
        <v>0</v>
      </c>
      <c r="Q17" s="83">
        <f>+'[1]Informe_Fondane'!Q17</f>
        <v>0</v>
      </c>
      <c r="R17" s="83">
        <f>+'[1]Informe_Fondane'!R17</f>
        <v>0</v>
      </c>
      <c r="S17" s="83">
        <f>+'[1]Informe_Fondane'!S17</f>
        <v>0</v>
      </c>
      <c r="T17" s="83">
        <f>SUM(H17:S17)</f>
        <v>0</v>
      </c>
      <c r="U17" s="83">
        <f>+'[1]Informe_Fondane'!U17</f>
        <v>0</v>
      </c>
      <c r="V17" s="83">
        <f>+'[1]Informe_Fondane'!V17</f>
        <v>0</v>
      </c>
      <c r="W17" s="83">
        <f>+'[1]Informe_Fondane'!W17</f>
        <v>0</v>
      </c>
      <c r="X17" s="83">
        <f>+'[1]Informe_Fondane'!X17</f>
        <v>0</v>
      </c>
      <c r="Y17" s="83">
        <f>+'[1]Informe_Fondane'!Y17</f>
        <v>0</v>
      </c>
      <c r="Z17" s="83">
        <f>+'[1]Informe_Fondane'!Z17</f>
        <v>0</v>
      </c>
      <c r="AA17" s="83">
        <f>+'[1]Informe_Fondane'!AA17</f>
        <v>0</v>
      </c>
      <c r="AB17" s="83">
        <f>+'[1]Informe_Fondane'!AB17</f>
        <v>0</v>
      </c>
      <c r="AC17" s="83">
        <f>+'[1]Informe_Fondane'!AC17</f>
        <v>0</v>
      </c>
      <c r="AD17" s="83">
        <f>+'[1]Informe_Fondane'!AD17</f>
        <v>0</v>
      </c>
      <c r="AE17" s="83">
        <f>+'[1]Informe_Fondane'!AE17</f>
        <v>0</v>
      </c>
      <c r="AF17" s="83">
        <f>+'[1]Informe_Fondane'!AF17</f>
        <v>0</v>
      </c>
      <c r="AG17" s="83">
        <f>SUM(U17:AF17)</f>
        <v>0</v>
      </c>
      <c r="AH17" s="83">
        <f>+'[1]Informe_Fondane'!AH17</f>
        <v>0</v>
      </c>
      <c r="AI17" s="83">
        <f>+'[1]Informe_Fondane'!AI17</f>
        <v>0</v>
      </c>
      <c r="AJ17" s="83">
        <f>+'[1]Informe_Fondane'!AJ17</f>
        <v>0</v>
      </c>
      <c r="AK17" s="83">
        <f>+'[1]Informe_Fondane'!AK17</f>
        <v>0</v>
      </c>
      <c r="AL17" s="83">
        <f>+'[1]Informe_Fondane'!AL17</f>
        <v>0</v>
      </c>
      <c r="AM17" s="83">
        <f>+'[1]Informe_Fondane'!AM17</f>
        <v>0</v>
      </c>
      <c r="AN17" s="83">
        <f>+'[1]Informe_Fondane'!AN17</f>
        <v>0</v>
      </c>
      <c r="AO17" s="83">
        <f>+'[1]Informe_Fondane'!AO17</f>
        <v>0</v>
      </c>
      <c r="AP17" s="83">
        <f>+'[1]Informe_Fondane'!AP17</f>
        <v>0</v>
      </c>
      <c r="AQ17" s="83">
        <f>+'[1]Informe_Fondane'!AQ17</f>
        <v>0</v>
      </c>
      <c r="AR17" s="83">
        <f>+'[1]Informe_Fondane'!AR17</f>
        <v>0</v>
      </c>
      <c r="AS17" s="83">
        <f>+'[1]Informe_Fondane'!AS17</f>
        <v>0</v>
      </c>
      <c r="AT17" s="83">
        <f>SUM(AH17:AS17)</f>
        <v>0</v>
      </c>
      <c r="AU17" s="83">
        <f>+'[1]Informe_Fondane'!AU17</f>
        <v>0</v>
      </c>
      <c r="AV17" s="83">
        <f>+'[1]Informe_Fondane'!AV17</f>
        <v>0</v>
      </c>
      <c r="AW17" s="83">
        <f>+'[1]Informe_Fondane'!AW17</f>
        <v>0</v>
      </c>
      <c r="AX17" s="83">
        <f>+'[1]Informe_Fondane'!AX17</f>
        <v>0</v>
      </c>
      <c r="AY17" s="83">
        <f>+'[1]Informe_Fondane'!AY17</f>
        <v>0</v>
      </c>
      <c r="AZ17" s="83">
        <f>+'[1]Informe_Fondane'!AZ17</f>
        <v>0</v>
      </c>
      <c r="BA17" s="83">
        <f>+'[1]Informe_Fondane'!BA17</f>
        <v>0</v>
      </c>
      <c r="BB17" s="83">
        <f>+'[1]Informe_Fondane'!BB17</f>
        <v>0</v>
      </c>
      <c r="BC17" s="83">
        <f>+'[1]Informe_Fondane'!BC17</f>
        <v>0</v>
      </c>
      <c r="BD17" s="83">
        <f>+'[1]Informe_Fondane'!BD17</f>
        <v>0</v>
      </c>
      <c r="BE17" s="83">
        <f>+'[1]Informe_Fondane'!BE17</f>
        <v>0</v>
      </c>
      <c r="BF17" s="83">
        <f>+'[1]Informe_Fondane'!BF17</f>
        <v>0</v>
      </c>
      <c r="BG17" s="83">
        <f>SUM(AU17:BF17)</f>
        <v>0</v>
      </c>
      <c r="BH17" s="14"/>
      <c r="BI17" s="14"/>
    </row>
    <row r="18" spans="1:59" s="14" customFormat="1" ht="25.5">
      <c r="A18" s="74" t="s">
        <v>101</v>
      </c>
      <c r="B18" s="75"/>
      <c r="C18" s="74" t="s">
        <v>102</v>
      </c>
      <c r="D18" s="74">
        <f>+D19+D24</f>
        <v>211000</v>
      </c>
      <c r="E18" s="74">
        <f aca="true" t="shared" si="5" ref="E18:BG18">+E19+E24</f>
        <v>200</v>
      </c>
      <c r="F18" s="74">
        <f t="shared" si="5"/>
        <v>200</v>
      </c>
      <c r="G18" s="74">
        <f t="shared" si="5"/>
        <v>211000</v>
      </c>
      <c r="H18" s="74">
        <f t="shared" si="5"/>
        <v>13978.686</v>
      </c>
      <c r="I18" s="74">
        <f t="shared" si="5"/>
        <v>20683.65034</v>
      </c>
      <c r="J18" s="74">
        <f t="shared" si="5"/>
        <v>-20683.65034</v>
      </c>
      <c r="K18" s="74">
        <f t="shared" si="5"/>
        <v>3.481</v>
      </c>
      <c r="L18" s="74">
        <f t="shared" si="5"/>
        <v>0</v>
      </c>
      <c r="M18" s="74">
        <f t="shared" si="5"/>
        <v>0</v>
      </c>
      <c r="N18" s="74">
        <f t="shared" si="5"/>
        <v>0</v>
      </c>
      <c r="O18" s="74">
        <f t="shared" si="5"/>
        <v>0</v>
      </c>
      <c r="P18" s="74">
        <f t="shared" si="5"/>
        <v>0</v>
      </c>
      <c r="Q18" s="74">
        <f t="shared" si="5"/>
        <v>0</v>
      </c>
      <c r="R18" s="74">
        <f t="shared" si="5"/>
        <v>0</v>
      </c>
      <c r="S18" s="74">
        <f t="shared" si="5"/>
        <v>0</v>
      </c>
      <c r="T18" s="74">
        <f t="shared" si="5"/>
        <v>13982.167000000001</v>
      </c>
      <c r="U18" s="74">
        <f t="shared" si="5"/>
        <v>13812.822</v>
      </c>
      <c r="V18" s="74">
        <f t="shared" si="5"/>
        <v>20717.78634</v>
      </c>
      <c r="W18" s="74">
        <f t="shared" si="5"/>
        <v>-20683.65034</v>
      </c>
      <c r="X18" s="74">
        <f t="shared" si="5"/>
        <v>-341.47019</v>
      </c>
      <c r="Y18" s="74">
        <f t="shared" si="5"/>
        <v>34.136</v>
      </c>
      <c r="Z18" s="74">
        <f t="shared" si="5"/>
        <v>34.136</v>
      </c>
      <c r="AA18" s="74">
        <f t="shared" si="5"/>
        <v>0</v>
      </c>
      <c r="AB18" s="74">
        <f t="shared" si="5"/>
        <v>0</v>
      </c>
      <c r="AC18" s="74">
        <f t="shared" si="5"/>
        <v>0</v>
      </c>
      <c r="AD18" s="74">
        <f t="shared" si="5"/>
        <v>0</v>
      </c>
      <c r="AE18" s="74">
        <f t="shared" si="5"/>
        <v>0</v>
      </c>
      <c r="AF18" s="74">
        <f t="shared" si="5"/>
        <v>0</v>
      </c>
      <c r="AG18" s="74">
        <f t="shared" si="5"/>
        <v>13573.759810000003</v>
      </c>
      <c r="AH18" s="74">
        <f t="shared" si="5"/>
        <v>4305.152</v>
      </c>
      <c r="AI18" s="74">
        <f t="shared" si="5"/>
        <v>0</v>
      </c>
      <c r="AJ18" s="74">
        <f t="shared" si="5"/>
        <v>17.73236</v>
      </c>
      <c r="AK18" s="74">
        <f t="shared" si="5"/>
        <v>185.44081</v>
      </c>
      <c r="AL18" s="74">
        <f t="shared" si="5"/>
        <v>34.136</v>
      </c>
      <c r="AM18" s="74">
        <f t="shared" si="5"/>
        <v>34.136</v>
      </c>
      <c r="AN18" s="74">
        <f t="shared" si="5"/>
        <v>0</v>
      </c>
      <c r="AO18" s="74">
        <f t="shared" si="5"/>
        <v>0</v>
      </c>
      <c r="AP18" s="74">
        <f t="shared" si="5"/>
        <v>0</v>
      </c>
      <c r="AQ18" s="74">
        <f t="shared" si="5"/>
        <v>0</v>
      </c>
      <c r="AR18" s="74">
        <f t="shared" si="5"/>
        <v>0</v>
      </c>
      <c r="AS18" s="74">
        <f t="shared" si="5"/>
        <v>0</v>
      </c>
      <c r="AT18" s="74">
        <f t="shared" si="5"/>
        <v>4576.597170000001</v>
      </c>
      <c r="AU18" s="74">
        <f t="shared" si="5"/>
        <v>4305.152</v>
      </c>
      <c r="AV18" s="74">
        <f t="shared" si="5"/>
        <v>0</v>
      </c>
      <c r="AW18" s="74">
        <f t="shared" si="5"/>
        <v>17.73236</v>
      </c>
      <c r="AX18" s="74">
        <f t="shared" si="5"/>
        <v>185.44081</v>
      </c>
      <c r="AY18" s="74">
        <f t="shared" si="5"/>
        <v>34.136</v>
      </c>
      <c r="AZ18" s="74">
        <f t="shared" si="5"/>
        <v>34.136</v>
      </c>
      <c r="BA18" s="74">
        <f t="shared" si="5"/>
        <v>0</v>
      </c>
      <c r="BB18" s="74">
        <f t="shared" si="5"/>
        <v>0</v>
      </c>
      <c r="BC18" s="74">
        <f t="shared" si="5"/>
        <v>0</v>
      </c>
      <c r="BD18" s="74">
        <f t="shared" si="5"/>
        <v>0</v>
      </c>
      <c r="BE18" s="74">
        <f t="shared" si="5"/>
        <v>0</v>
      </c>
      <c r="BF18" s="74">
        <f t="shared" si="5"/>
        <v>0</v>
      </c>
      <c r="BG18" s="74">
        <f t="shared" si="5"/>
        <v>4576.597170000001</v>
      </c>
    </row>
    <row r="19" spans="1:61" s="12" customFormat="1" ht="12.75">
      <c r="A19" s="76" t="s">
        <v>103</v>
      </c>
      <c r="B19" s="77"/>
      <c r="C19" s="81" t="s">
        <v>104</v>
      </c>
      <c r="D19" s="76">
        <f>+D20</f>
        <v>188000</v>
      </c>
      <c r="E19" s="76">
        <f aca="true" t="shared" si="6" ref="E19:BG19">+E20</f>
        <v>200</v>
      </c>
      <c r="F19" s="76">
        <f t="shared" si="6"/>
        <v>200</v>
      </c>
      <c r="G19" s="76">
        <f t="shared" si="6"/>
        <v>188000</v>
      </c>
      <c r="H19" s="76">
        <f t="shared" si="6"/>
        <v>13978.686</v>
      </c>
      <c r="I19" s="76">
        <f t="shared" si="6"/>
        <v>20683.65034</v>
      </c>
      <c r="J19" s="76">
        <f t="shared" si="6"/>
        <v>-20683.65034</v>
      </c>
      <c r="K19" s="76">
        <f t="shared" si="6"/>
        <v>3.481</v>
      </c>
      <c r="L19" s="76">
        <f t="shared" si="6"/>
        <v>0</v>
      </c>
      <c r="M19" s="76">
        <f t="shared" si="6"/>
        <v>0</v>
      </c>
      <c r="N19" s="76">
        <f t="shared" si="6"/>
        <v>0</v>
      </c>
      <c r="O19" s="76">
        <f t="shared" si="6"/>
        <v>0</v>
      </c>
      <c r="P19" s="76">
        <f t="shared" si="6"/>
        <v>0</v>
      </c>
      <c r="Q19" s="76">
        <f t="shared" si="6"/>
        <v>0</v>
      </c>
      <c r="R19" s="76">
        <f t="shared" si="6"/>
        <v>0</v>
      </c>
      <c r="S19" s="76">
        <f t="shared" si="6"/>
        <v>0</v>
      </c>
      <c r="T19" s="76">
        <f t="shared" si="6"/>
        <v>13982.167000000001</v>
      </c>
      <c r="U19" s="76">
        <f t="shared" si="6"/>
        <v>13812.822</v>
      </c>
      <c r="V19" s="76">
        <f t="shared" si="6"/>
        <v>20717.78634</v>
      </c>
      <c r="W19" s="76">
        <f t="shared" si="6"/>
        <v>-20683.65034</v>
      </c>
      <c r="X19" s="76">
        <f t="shared" si="6"/>
        <v>-341.47019</v>
      </c>
      <c r="Y19" s="76">
        <f t="shared" si="6"/>
        <v>34.136</v>
      </c>
      <c r="Z19" s="76">
        <f t="shared" si="6"/>
        <v>34.136</v>
      </c>
      <c r="AA19" s="76">
        <f t="shared" si="6"/>
        <v>0</v>
      </c>
      <c r="AB19" s="76">
        <f t="shared" si="6"/>
        <v>0</v>
      </c>
      <c r="AC19" s="76">
        <f t="shared" si="6"/>
        <v>0</v>
      </c>
      <c r="AD19" s="76">
        <f t="shared" si="6"/>
        <v>0</v>
      </c>
      <c r="AE19" s="76">
        <f t="shared" si="6"/>
        <v>0</v>
      </c>
      <c r="AF19" s="76">
        <f t="shared" si="6"/>
        <v>0</v>
      </c>
      <c r="AG19" s="76">
        <f t="shared" si="6"/>
        <v>13573.759810000003</v>
      </c>
      <c r="AH19" s="76">
        <f t="shared" si="6"/>
        <v>4305.152</v>
      </c>
      <c r="AI19" s="76">
        <f t="shared" si="6"/>
        <v>0</v>
      </c>
      <c r="AJ19" s="76">
        <f t="shared" si="6"/>
        <v>17.73236</v>
      </c>
      <c r="AK19" s="76">
        <f t="shared" si="6"/>
        <v>185.44081</v>
      </c>
      <c r="AL19" s="76">
        <f t="shared" si="6"/>
        <v>34.136</v>
      </c>
      <c r="AM19" s="76">
        <f t="shared" si="6"/>
        <v>34.136</v>
      </c>
      <c r="AN19" s="76">
        <f t="shared" si="6"/>
        <v>0</v>
      </c>
      <c r="AO19" s="76">
        <f t="shared" si="6"/>
        <v>0</v>
      </c>
      <c r="AP19" s="76">
        <f t="shared" si="6"/>
        <v>0</v>
      </c>
      <c r="AQ19" s="76">
        <f t="shared" si="6"/>
        <v>0</v>
      </c>
      <c r="AR19" s="76">
        <f t="shared" si="6"/>
        <v>0</v>
      </c>
      <c r="AS19" s="76">
        <f t="shared" si="6"/>
        <v>0</v>
      </c>
      <c r="AT19" s="76">
        <f t="shared" si="6"/>
        <v>4576.597170000001</v>
      </c>
      <c r="AU19" s="76">
        <f t="shared" si="6"/>
        <v>4305.152</v>
      </c>
      <c r="AV19" s="76">
        <f t="shared" si="6"/>
        <v>0</v>
      </c>
      <c r="AW19" s="76">
        <f t="shared" si="6"/>
        <v>17.73236</v>
      </c>
      <c r="AX19" s="76">
        <f t="shared" si="6"/>
        <v>185.44081</v>
      </c>
      <c r="AY19" s="76">
        <f t="shared" si="6"/>
        <v>34.136</v>
      </c>
      <c r="AZ19" s="76">
        <f t="shared" si="6"/>
        <v>34.136</v>
      </c>
      <c r="BA19" s="76">
        <f t="shared" si="6"/>
        <v>0</v>
      </c>
      <c r="BB19" s="76">
        <f t="shared" si="6"/>
        <v>0</v>
      </c>
      <c r="BC19" s="76">
        <f t="shared" si="6"/>
        <v>0</v>
      </c>
      <c r="BD19" s="76">
        <f t="shared" si="6"/>
        <v>0</v>
      </c>
      <c r="BE19" s="76">
        <f t="shared" si="6"/>
        <v>0</v>
      </c>
      <c r="BF19" s="76">
        <f t="shared" si="6"/>
        <v>0</v>
      </c>
      <c r="BG19" s="76">
        <f t="shared" si="6"/>
        <v>4576.597170000001</v>
      </c>
      <c r="BH19" s="14"/>
      <c r="BI19" s="14"/>
    </row>
    <row r="20" spans="1:61" s="15" customFormat="1" ht="11.25">
      <c r="A20" s="67" t="s">
        <v>105</v>
      </c>
      <c r="B20" s="68"/>
      <c r="C20" s="82" t="s">
        <v>106</v>
      </c>
      <c r="D20" s="67">
        <f>SUM(D21:D23)</f>
        <v>188000</v>
      </c>
      <c r="E20" s="67">
        <f aca="true" t="shared" si="7" ref="E20:BG20">SUM(E21:E23)</f>
        <v>200</v>
      </c>
      <c r="F20" s="67">
        <f t="shared" si="7"/>
        <v>200</v>
      </c>
      <c r="G20" s="67">
        <f t="shared" si="7"/>
        <v>188000</v>
      </c>
      <c r="H20" s="67">
        <f t="shared" si="7"/>
        <v>13978.686</v>
      </c>
      <c r="I20" s="67">
        <f t="shared" si="7"/>
        <v>20683.65034</v>
      </c>
      <c r="J20" s="67">
        <f t="shared" si="7"/>
        <v>-20683.65034</v>
      </c>
      <c r="K20" s="67">
        <f t="shared" si="7"/>
        <v>3.481</v>
      </c>
      <c r="L20" s="67">
        <f t="shared" si="7"/>
        <v>0</v>
      </c>
      <c r="M20" s="67">
        <f t="shared" si="7"/>
        <v>0</v>
      </c>
      <c r="N20" s="67">
        <f t="shared" si="7"/>
        <v>0</v>
      </c>
      <c r="O20" s="67">
        <f t="shared" si="7"/>
        <v>0</v>
      </c>
      <c r="P20" s="67">
        <f t="shared" si="7"/>
        <v>0</v>
      </c>
      <c r="Q20" s="67">
        <f t="shared" si="7"/>
        <v>0</v>
      </c>
      <c r="R20" s="67">
        <f t="shared" si="7"/>
        <v>0</v>
      </c>
      <c r="S20" s="67">
        <f t="shared" si="7"/>
        <v>0</v>
      </c>
      <c r="T20" s="67">
        <f t="shared" si="7"/>
        <v>13982.167000000001</v>
      </c>
      <c r="U20" s="67">
        <f t="shared" si="7"/>
        <v>13812.822</v>
      </c>
      <c r="V20" s="67">
        <f t="shared" si="7"/>
        <v>20717.78634</v>
      </c>
      <c r="W20" s="67">
        <f t="shared" si="7"/>
        <v>-20683.65034</v>
      </c>
      <c r="X20" s="67">
        <f t="shared" si="7"/>
        <v>-341.47019</v>
      </c>
      <c r="Y20" s="67">
        <f t="shared" si="7"/>
        <v>34.136</v>
      </c>
      <c r="Z20" s="67">
        <f t="shared" si="7"/>
        <v>34.136</v>
      </c>
      <c r="AA20" s="67">
        <f t="shared" si="7"/>
        <v>0</v>
      </c>
      <c r="AB20" s="67">
        <f t="shared" si="7"/>
        <v>0</v>
      </c>
      <c r="AC20" s="67">
        <f t="shared" si="7"/>
        <v>0</v>
      </c>
      <c r="AD20" s="67">
        <f t="shared" si="7"/>
        <v>0</v>
      </c>
      <c r="AE20" s="67">
        <f t="shared" si="7"/>
        <v>0</v>
      </c>
      <c r="AF20" s="67">
        <f t="shared" si="7"/>
        <v>0</v>
      </c>
      <c r="AG20" s="67">
        <f t="shared" si="7"/>
        <v>13573.759810000003</v>
      </c>
      <c r="AH20" s="67">
        <f t="shared" si="7"/>
        <v>4305.152</v>
      </c>
      <c r="AI20" s="67">
        <f t="shared" si="7"/>
        <v>0</v>
      </c>
      <c r="AJ20" s="67">
        <f t="shared" si="7"/>
        <v>17.73236</v>
      </c>
      <c r="AK20" s="67">
        <f t="shared" si="7"/>
        <v>185.44081</v>
      </c>
      <c r="AL20" s="67">
        <f t="shared" si="7"/>
        <v>34.136</v>
      </c>
      <c r="AM20" s="67">
        <f t="shared" si="7"/>
        <v>34.136</v>
      </c>
      <c r="AN20" s="67">
        <f t="shared" si="7"/>
        <v>0</v>
      </c>
      <c r="AO20" s="67">
        <f t="shared" si="7"/>
        <v>0</v>
      </c>
      <c r="AP20" s="67">
        <f t="shared" si="7"/>
        <v>0</v>
      </c>
      <c r="AQ20" s="67">
        <f t="shared" si="7"/>
        <v>0</v>
      </c>
      <c r="AR20" s="67">
        <f t="shared" si="7"/>
        <v>0</v>
      </c>
      <c r="AS20" s="67">
        <f t="shared" si="7"/>
        <v>0</v>
      </c>
      <c r="AT20" s="67">
        <f t="shared" si="7"/>
        <v>4576.597170000001</v>
      </c>
      <c r="AU20" s="67">
        <f t="shared" si="7"/>
        <v>4305.152</v>
      </c>
      <c r="AV20" s="67">
        <f t="shared" si="7"/>
        <v>0</v>
      </c>
      <c r="AW20" s="67">
        <f t="shared" si="7"/>
        <v>17.73236</v>
      </c>
      <c r="AX20" s="67">
        <f t="shared" si="7"/>
        <v>185.44081</v>
      </c>
      <c r="AY20" s="67">
        <f t="shared" si="7"/>
        <v>34.136</v>
      </c>
      <c r="AZ20" s="67">
        <f t="shared" si="7"/>
        <v>34.136</v>
      </c>
      <c r="BA20" s="67">
        <f t="shared" si="7"/>
        <v>0</v>
      </c>
      <c r="BB20" s="67">
        <f t="shared" si="7"/>
        <v>0</v>
      </c>
      <c r="BC20" s="67">
        <f t="shared" si="7"/>
        <v>0</v>
      </c>
      <c r="BD20" s="67">
        <f t="shared" si="7"/>
        <v>0</v>
      </c>
      <c r="BE20" s="67">
        <f t="shared" si="7"/>
        <v>0</v>
      </c>
      <c r="BF20" s="67">
        <f t="shared" si="7"/>
        <v>0</v>
      </c>
      <c r="BG20" s="67">
        <f t="shared" si="7"/>
        <v>4576.597170000001</v>
      </c>
      <c r="BH20" s="14"/>
      <c r="BI20" s="14"/>
    </row>
    <row r="21" spans="1:59" s="14" customFormat="1" ht="11.25">
      <c r="A21" s="16" t="s">
        <v>107</v>
      </c>
      <c r="B21" s="17">
        <v>20</v>
      </c>
      <c r="C21" s="87" t="s">
        <v>108</v>
      </c>
      <c r="D21" s="16">
        <v>173822.745</v>
      </c>
      <c r="E21" s="62">
        <f>+'[1]Informe_Fondane'!E21</f>
        <v>0</v>
      </c>
      <c r="F21" s="62">
        <f>+'[1]Informe_Fondane'!F21</f>
        <v>200</v>
      </c>
      <c r="G21" s="62">
        <f>+'[1]Informe_Fondane'!G21</f>
        <v>173622.745</v>
      </c>
      <c r="H21" s="62">
        <f>+'[1]Informe_Fondane'!H21</f>
        <v>524.115</v>
      </c>
      <c r="I21" s="62">
        <f>+'[1]Informe_Fondane'!I21</f>
        <v>20683.65034</v>
      </c>
      <c r="J21" s="62">
        <f>+'[1]Informe_Fondane'!J21</f>
        <v>-20683.65034</v>
      </c>
      <c r="K21" s="62">
        <f>+'[1]Informe_Fondane'!K21</f>
        <v>0</v>
      </c>
      <c r="L21" s="62">
        <f>+'[1]Informe_Fondane'!L21</f>
        <v>0</v>
      </c>
      <c r="M21" s="62">
        <f>+'[1]Informe_Fondane'!M21</f>
        <v>0</v>
      </c>
      <c r="N21" s="62">
        <f>+'[1]Informe_Fondane'!N21</f>
        <v>0</v>
      </c>
      <c r="O21" s="62">
        <f>+'[1]Informe_Fondane'!O21</f>
        <v>0</v>
      </c>
      <c r="P21" s="62">
        <f>+'[1]Informe_Fondane'!P21</f>
        <v>0</v>
      </c>
      <c r="Q21" s="62">
        <f>+'[1]Informe_Fondane'!Q21</f>
        <v>0</v>
      </c>
      <c r="R21" s="62">
        <f>+'[1]Informe_Fondane'!R21</f>
        <v>0</v>
      </c>
      <c r="S21" s="62">
        <f>+'[1]Informe_Fondane'!S21</f>
        <v>0</v>
      </c>
      <c r="T21" s="62">
        <f>SUM(H21:S21)</f>
        <v>524.1150000000016</v>
      </c>
      <c r="U21" s="62">
        <f>+'[1]Informe_Fondane'!U21</f>
        <v>524.115</v>
      </c>
      <c r="V21" s="62">
        <f>+'[1]Informe_Fondane'!V21</f>
        <v>20683.65034</v>
      </c>
      <c r="W21" s="62">
        <f>+'[1]Informe_Fondane'!W21</f>
        <v>-20683.65034</v>
      </c>
      <c r="X21" s="62">
        <f>+'[1]Informe_Fondane'!X21</f>
        <v>0</v>
      </c>
      <c r="Y21" s="62">
        <f>+'[1]Informe_Fondane'!Y21</f>
        <v>0</v>
      </c>
      <c r="Z21" s="62">
        <f>+'[1]Informe_Fondane'!Z21</f>
        <v>0</v>
      </c>
      <c r="AA21" s="62">
        <f>+'[1]Informe_Fondane'!AA21</f>
        <v>0</v>
      </c>
      <c r="AB21" s="62">
        <f>+'[1]Informe_Fondane'!AB21</f>
        <v>0</v>
      </c>
      <c r="AC21" s="62">
        <f>+'[1]Informe_Fondane'!AC21</f>
        <v>0</v>
      </c>
      <c r="AD21" s="62">
        <f>+'[1]Informe_Fondane'!AD21</f>
        <v>0</v>
      </c>
      <c r="AE21" s="62">
        <f>+'[1]Informe_Fondane'!AE21</f>
        <v>0</v>
      </c>
      <c r="AF21" s="62">
        <f>+'[1]Informe_Fondane'!AF21</f>
        <v>0</v>
      </c>
      <c r="AG21" s="62">
        <f>SUM(U21:AF21)</f>
        <v>524.1150000000016</v>
      </c>
      <c r="AH21" s="62">
        <f>+'[1]Informe_Fondane'!AH21</f>
        <v>0</v>
      </c>
      <c r="AI21" s="62">
        <f>+'[1]Informe_Fondane'!AI21</f>
        <v>0</v>
      </c>
      <c r="AJ21" s="62">
        <f>+'[1]Informe_Fondane'!AJ21</f>
        <v>0</v>
      </c>
      <c r="AK21" s="62">
        <f>+'[1]Informe_Fondane'!AK21</f>
        <v>0</v>
      </c>
      <c r="AL21" s="62">
        <f>+'[1]Informe_Fondane'!AL21</f>
        <v>0</v>
      </c>
      <c r="AM21" s="62">
        <f>+'[1]Informe_Fondane'!AM21</f>
        <v>0</v>
      </c>
      <c r="AN21" s="62">
        <f>+'[1]Informe_Fondane'!AN21</f>
        <v>0</v>
      </c>
      <c r="AO21" s="62">
        <f>+'[1]Informe_Fondane'!AO21</f>
        <v>0</v>
      </c>
      <c r="AP21" s="62">
        <f>+'[1]Informe_Fondane'!AP21</f>
        <v>0</v>
      </c>
      <c r="AQ21" s="62">
        <f>+'[1]Informe_Fondane'!AQ21</f>
        <v>0</v>
      </c>
      <c r="AR21" s="62">
        <f>+'[1]Informe_Fondane'!AR21</f>
        <v>0</v>
      </c>
      <c r="AS21" s="62">
        <f>+'[1]Informe_Fondane'!AS21</f>
        <v>0</v>
      </c>
      <c r="AT21" s="62">
        <f>SUM(AH21:AS21)</f>
        <v>0</v>
      </c>
      <c r="AU21" s="62">
        <f>+'[1]Informe_Fondane'!AU21</f>
        <v>0</v>
      </c>
      <c r="AV21" s="62">
        <f>+'[1]Informe_Fondane'!AV21</f>
        <v>0</v>
      </c>
      <c r="AW21" s="62">
        <f>+'[1]Informe_Fondane'!AW21</f>
        <v>0</v>
      </c>
      <c r="AX21" s="62">
        <f>+'[1]Informe_Fondane'!AX21</f>
        <v>0</v>
      </c>
      <c r="AY21" s="62">
        <f>+'[1]Informe_Fondane'!AY21</f>
        <v>0</v>
      </c>
      <c r="AZ21" s="62">
        <f>+'[1]Informe_Fondane'!AZ21</f>
        <v>0</v>
      </c>
      <c r="BA21" s="62">
        <f>+'[1]Informe_Fondane'!BA21</f>
        <v>0</v>
      </c>
      <c r="BB21" s="62">
        <f>+'[1]Informe_Fondane'!BB21</f>
        <v>0</v>
      </c>
      <c r="BC21" s="62">
        <f>+'[1]Informe_Fondane'!BC21</f>
        <v>0</v>
      </c>
      <c r="BD21" s="62">
        <f>+'[1]Informe_Fondane'!BD21</f>
        <v>0</v>
      </c>
      <c r="BE21" s="62">
        <f>+'[1]Informe_Fondane'!BE21</f>
        <v>0</v>
      </c>
      <c r="BF21" s="62">
        <f>+'[1]Informe_Fondane'!BF21</f>
        <v>0</v>
      </c>
      <c r="BG21" s="62">
        <f>SUM(AU21:BF21)</f>
        <v>0</v>
      </c>
    </row>
    <row r="22" spans="1:59" s="14" customFormat="1" ht="11.25">
      <c r="A22" s="18" t="s">
        <v>109</v>
      </c>
      <c r="B22" s="19">
        <v>20</v>
      </c>
      <c r="C22" s="86" t="s">
        <v>110</v>
      </c>
      <c r="D22" s="18">
        <v>13256.295</v>
      </c>
      <c r="E22" s="18">
        <f>+'[1]Informe_Fondane'!E22</f>
        <v>200</v>
      </c>
      <c r="F22" s="18">
        <f>+'[1]Informe_Fondane'!F22</f>
        <v>0</v>
      </c>
      <c r="G22" s="18">
        <f>+'[1]Informe_Fondane'!G22</f>
        <v>13456.295</v>
      </c>
      <c r="H22" s="18">
        <f>+'[1]Informe_Fondane'!H22</f>
        <v>13452.814</v>
      </c>
      <c r="I22" s="18">
        <f>+'[1]Informe_Fondane'!I22</f>
        <v>0</v>
      </c>
      <c r="J22" s="18">
        <f>+'[1]Informe_Fondane'!J22</f>
        <v>0</v>
      </c>
      <c r="K22" s="18">
        <f>+'[1]Informe_Fondane'!K22</f>
        <v>3.481</v>
      </c>
      <c r="L22" s="18">
        <f>+'[1]Informe_Fondane'!L22</f>
        <v>0</v>
      </c>
      <c r="M22" s="18">
        <f>+'[1]Informe_Fondane'!M22</f>
        <v>0</v>
      </c>
      <c r="N22" s="18">
        <f>+'[1]Informe_Fondane'!N22</f>
        <v>0</v>
      </c>
      <c r="O22" s="18">
        <f>+'[1]Informe_Fondane'!O22</f>
        <v>0</v>
      </c>
      <c r="P22" s="18">
        <f>+'[1]Informe_Fondane'!P22</f>
        <v>0</v>
      </c>
      <c r="Q22" s="18">
        <f>+'[1]Informe_Fondane'!Q22</f>
        <v>0</v>
      </c>
      <c r="R22" s="18">
        <f>+'[1]Informe_Fondane'!R22</f>
        <v>0</v>
      </c>
      <c r="S22" s="18">
        <f>+'[1]Informe_Fondane'!S22</f>
        <v>0</v>
      </c>
      <c r="T22" s="18">
        <f>SUM(H22:S22)</f>
        <v>13456.295</v>
      </c>
      <c r="U22" s="18">
        <f>+'[1]Informe_Fondane'!U22</f>
        <v>13286.95</v>
      </c>
      <c r="V22" s="18">
        <f>+'[1]Informe_Fondane'!V22</f>
        <v>34.136</v>
      </c>
      <c r="W22" s="18">
        <f>+'[1]Informe_Fondane'!W22</f>
        <v>0</v>
      </c>
      <c r="X22" s="18">
        <f>+'[1]Informe_Fondane'!X22</f>
        <v>-341.47019</v>
      </c>
      <c r="Y22" s="18">
        <f>+'[1]Informe_Fondane'!Y22</f>
        <v>34.136</v>
      </c>
      <c r="Z22" s="18">
        <f>+'[1]Informe_Fondane'!Z22</f>
        <v>34.136</v>
      </c>
      <c r="AA22" s="18">
        <f>+'[1]Informe_Fondane'!AA22</f>
        <v>0</v>
      </c>
      <c r="AB22" s="18">
        <f>+'[1]Informe_Fondane'!AB22</f>
        <v>0</v>
      </c>
      <c r="AC22" s="18">
        <f>+'[1]Informe_Fondane'!AC22</f>
        <v>0</v>
      </c>
      <c r="AD22" s="18">
        <f>+'[1]Informe_Fondane'!AD22</f>
        <v>0</v>
      </c>
      <c r="AE22" s="18">
        <f>+'[1]Informe_Fondane'!AE22</f>
        <v>0</v>
      </c>
      <c r="AF22" s="18">
        <f>+'[1]Informe_Fondane'!AF22</f>
        <v>0</v>
      </c>
      <c r="AG22" s="18">
        <f>SUM(U22:AF22)</f>
        <v>13047.887810000002</v>
      </c>
      <c r="AH22" s="18">
        <f>+'[1]Informe_Fondane'!AH22</f>
        <v>4305.152</v>
      </c>
      <c r="AI22" s="18">
        <f>+'[1]Informe_Fondane'!AI22</f>
        <v>0</v>
      </c>
      <c r="AJ22" s="18">
        <f>+'[1]Informe_Fondane'!AJ22</f>
        <v>17.73236</v>
      </c>
      <c r="AK22" s="18">
        <f>+'[1]Informe_Fondane'!AK22</f>
        <v>185.44081</v>
      </c>
      <c r="AL22" s="18">
        <f>+'[1]Informe_Fondane'!AL22</f>
        <v>34.136</v>
      </c>
      <c r="AM22" s="18">
        <f>+'[1]Informe_Fondane'!AM22</f>
        <v>34.136</v>
      </c>
      <c r="AN22" s="18">
        <f>+'[1]Informe_Fondane'!AN22</f>
        <v>0</v>
      </c>
      <c r="AO22" s="18">
        <f>+'[1]Informe_Fondane'!AO22</f>
        <v>0</v>
      </c>
      <c r="AP22" s="18">
        <f>+'[1]Informe_Fondane'!AP22</f>
        <v>0</v>
      </c>
      <c r="AQ22" s="18">
        <f>+'[1]Informe_Fondane'!AQ22</f>
        <v>0</v>
      </c>
      <c r="AR22" s="18">
        <f>+'[1]Informe_Fondane'!AR22</f>
        <v>0</v>
      </c>
      <c r="AS22" s="18">
        <f>+'[1]Informe_Fondane'!AS22</f>
        <v>0</v>
      </c>
      <c r="AT22" s="18">
        <f>SUM(AH22:AS22)</f>
        <v>4576.597170000001</v>
      </c>
      <c r="AU22" s="18">
        <f>+'[1]Informe_Fondane'!AU22</f>
        <v>4305.152</v>
      </c>
      <c r="AV22" s="18">
        <f>+'[1]Informe_Fondane'!AV22</f>
        <v>0</v>
      </c>
      <c r="AW22" s="18">
        <f>+'[1]Informe_Fondane'!AW22</f>
        <v>17.73236</v>
      </c>
      <c r="AX22" s="18">
        <f>+'[1]Informe_Fondane'!AX22</f>
        <v>185.44081</v>
      </c>
      <c r="AY22" s="18">
        <f>+'[1]Informe_Fondane'!AY22</f>
        <v>34.136</v>
      </c>
      <c r="AZ22" s="18">
        <f>+'[1]Informe_Fondane'!AZ22</f>
        <v>34.136</v>
      </c>
      <c r="BA22" s="18">
        <f>+'[1]Informe_Fondane'!BA22</f>
        <v>0</v>
      </c>
      <c r="BB22" s="18">
        <f>+'[1]Informe_Fondane'!BB22</f>
        <v>0</v>
      </c>
      <c r="BC22" s="18">
        <f>+'[1]Informe_Fondane'!BC22</f>
        <v>0</v>
      </c>
      <c r="BD22" s="18">
        <f>+'[1]Informe_Fondane'!BD22</f>
        <v>0</v>
      </c>
      <c r="BE22" s="18">
        <f>+'[1]Informe_Fondane'!BE22</f>
        <v>0</v>
      </c>
      <c r="BF22" s="18">
        <f>+'[1]Informe_Fondane'!BF22</f>
        <v>0</v>
      </c>
      <c r="BG22" s="18">
        <f>SUM(AU22:BF22)</f>
        <v>4576.597170000001</v>
      </c>
    </row>
    <row r="23" spans="1:61" s="15" customFormat="1" ht="11.25">
      <c r="A23" s="117" t="s">
        <v>111</v>
      </c>
      <c r="B23" s="118">
        <v>20</v>
      </c>
      <c r="C23" s="119" t="s">
        <v>112</v>
      </c>
      <c r="D23" s="117">
        <v>920.96</v>
      </c>
      <c r="E23" s="78">
        <f>+'[1]Informe_Fondane'!E23</f>
        <v>0</v>
      </c>
      <c r="F23" s="78">
        <f>+'[1]Informe_Fondane'!F23</f>
        <v>0</v>
      </c>
      <c r="G23" s="78">
        <f>+'[1]Informe_Fondane'!G23</f>
        <v>920.96</v>
      </c>
      <c r="H23" s="78">
        <f>+'[1]Informe_Fondane'!H23</f>
        <v>1.757</v>
      </c>
      <c r="I23" s="78">
        <f>+'[1]Informe_Fondane'!I23</f>
        <v>0</v>
      </c>
      <c r="J23" s="78">
        <f>+'[1]Informe_Fondane'!J23</f>
        <v>0</v>
      </c>
      <c r="K23" s="78">
        <f>+'[1]Informe_Fondane'!K23</f>
        <v>0</v>
      </c>
      <c r="L23" s="78">
        <f>+'[1]Informe_Fondane'!L23</f>
        <v>0</v>
      </c>
      <c r="M23" s="78">
        <f>+'[1]Informe_Fondane'!M23</f>
        <v>0</v>
      </c>
      <c r="N23" s="78">
        <f>+'[1]Informe_Fondane'!N23</f>
        <v>0</v>
      </c>
      <c r="O23" s="78">
        <f>+'[1]Informe_Fondane'!O23</f>
        <v>0</v>
      </c>
      <c r="P23" s="78">
        <f>+'[1]Informe_Fondane'!P23</f>
        <v>0</v>
      </c>
      <c r="Q23" s="78">
        <f>+'[1]Informe_Fondane'!Q23</f>
        <v>0</v>
      </c>
      <c r="R23" s="78">
        <f>+'[1]Informe_Fondane'!R23</f>
        <v>0</v>
      </c>
      <c r="S23" s="78">
        <f>+'[1]Informe_Fondane'!S23</f>
        <v>0</v>
      </c>
      <c r="T23" s="78">
        <f>SUM(H23:S23)</f>
        <v>1.757</v>
      </c>
      <c r="U23" s="78">
        <f>+'[1]Informe_Fondane'!U23</f>
        <v>1.757</v>
      </c>
      <c r="V23" s="78">
        <f>+'[1]Informe_Fondane'!V23</f>
        <v>0</v>
      </c>
      <c r="W23" s="78">
        <f>+'[1]Informe_Fondane'!W23</f>
        <v>0</v>
      </c>
      <c r="X23" s="78">
        <f>+'[1]Informe_Fondane'!X23</f>
        <v>0</v>
      </c>
      <c r="Y23" s="78">
        <f>+'[1]Informe_Fondane'!Y23</f>
        <v>0</v>
      </c>
      <c r="Z23" s="78">
        <f>+'[1]Informe_Fondane'!Z23</f>
        <v>0</v>
      </c>
      <c r="AA23" s="78">
        <f>+'[1]Informe_Fondane'!AA23</f>
        <v>0</v>
      </c>
      <c r="AB23" s="78">
        <f>+'[1]Informe_Fondane'!AB23</f>
        <v>0</v>
      </c>
      <c r="AC23" s="78">
        <f>+'[1]Informe_Fondane'!AC23</f>
        <v>0</v>
      </c>
      <c r="AD23" s="78">
        <f>+'[1]Informe_Fondane'!AD23</f>
        <v>0</v>
      </c>
      <c r="AE23" s="78">
        <f>+'[1]Informe_Fondane'!AE23</f>
        <v>0</v>
      </c>
      <c r="AF23" s="78">
        <f>+'[1]Informe_Fondane'!AF23</f>
        <v>0</v>
      </c>
      <c r="AG23" s="78">
        <f>SUM(U23:AF23)</f>
        <v>1.757</v>
      </c>
      <c r="AH23" s="78">
        <f>+'[1]Informe_Fondane'!AH23</f>
        <v>0</v>
      </c>
      <c r="AI23" s="78">
        <f>+'[1]Informe_Fondane'!AI23</f>
        <v>0</v>
      </c>
      <c r="AJ23" s="78">
        <f>+'[1]Informe_Fondane'!AJ23</f>
        <v>0</v>
      </c>
      <c r="AK23" s="78">
        <f>+'[1]Informe_Fondane'!AK23</f>
        <v>0</v>
      </c>
      <c r="AL23" s="78">
        <f>+'[1]Informe_Fondane'!AL23</f>
        <v>0</v>
      </c>
      <c r="AM23" s="78">
        <f>+'[1]Informe_Fondane'!AM23</f>
        <v>0</v>
      </c>
      <c r="AN23" s="78">
        <f>+'[1]Informe_Fondane'!AN23</f>
        <v>0</v>
      </c>
      <c r="AO23" s="78">
        <f>+'[1]Informe_Fondane'!AO23</f>
        <v>0</v>
      </c>
      <c r="AP23" s="78">
        <f>+'[1]Informe_Fondane'!AP23</f>
        <v>0</v>
      </c>
      <c r="AQ23" s="78">
        <f>+'[1]Informe_Fondane'!AQ23</f>
        <v>0</v>
      </c>
      <c r="AR23" s="78">
        <f>+'[1]Informe_Fondane'!AR23</f>
        <v>0</v>
      </c>
      <c r="AS23" s="78">
        <f>+'[1]Informe_Fondane'!AS23</f>
        <v>0</v>
      </c>
      <c r="AT23" s="78">
        <f>SUM(AH23:AS23)</f>
        <v>0</v>
      </c>
      <c r="AU23" s="78">
        <f>+'[1]Informe_Fondane'!AU23</f>
        <v>0</v>
      </c>
      <c r="AV23" s="78">
        <f>+'[1]Informe_Fondane'!AV23</f>
        <v>0</v>
      </c>
      <c r="AW23" s="78">
        <f>+'[1]Informe_Fondane'!AW23</f>
        <v>0</v>
      </c>
      <c r="AX23" s="78">
        <f>+'[1]Informe_Fondane'!AX23</f>
        <v>0</v>
      </c>
      <c r="AY23" s="78">
        <f>+'[1]Informe_Fondane'!AY23</f>
        <v>0</v>
      </c>
      <c r="AZ23" s="78">
        <f>+'[1]Informe_Fondane'!AZ23</f>
        <v>0</v>
      </c>
      <c r="BA23" s="78">
        <f>+'[1]Informe_Fondane'!BA23</f>
        <v>0</v>
      </c>
      <c r="BB23" s="78">
        <f>+'[1]Informe_Fondane'!BB23</f>
        <v>0</v>
      </c>
      <c r="BC23" s="78">
        <f>+'[1]Informe_Fondane'!BC23</f>
        <v>0</v>
      </c>
      <c r="BD23" s="78">
        <f>+'[1]Informe_Fondane'!BD23</f>
        <v>0</v>
      </c>
      <c r="BE23" s="78">
        <f>+'[1]Informe_Fondane'!BE23</f>
        <v>0</v>
      </c>
      <c r="BF23" s="78">
        <f>+'[1]Informe_Fondane'!BF23</f>
        <v>0</v>
      </c>
      <c r="BG23" s="78">
        <f>SUM(AU23:BF23)</f>
        <v>0</v>
      </c>
      <c r="BH23" s="14"/>
      <c r="BI23" s="14"/>
    </row>
    <row r="24" spans="1:59" s="14" customFormat="1" ht="12">
      <c r="A24" s="76" t="s">
        <v>113</v>
      </c>
      <c r="B24" s="77">
        <v>20</v>
      </c>
      <c r="C24" s="81" t="s">
        <v>114</v>
      </c>
      <c r="D24" s="76">
        <f>+D25</f>
        <v>23000</v>
      </c>
      <c r="E24" s="76">
        <f aca="true" t="shared" si="8" ref="E24:BG24">+E25</f>
        <v>0</v>
      </c>
      <c r="F24" s="76">
        <f t="shared" si="8"/>
        <v>0</v>
      </c>
      <c r="G24" s="76">
        <f t="shared" si="8"/>
        <v>23000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76">
        <f t="shared" si="8"/>
        <v>0</v>
      </c>
      <c r="M24" s="76">
        <f t="shared" si="8"/>
        <v>0</v>
      </c>
      <c r="N24" s="76">
        <f t="shared" si="8"/>
        <v>0</v>
      </c>
      <c r="O24" s="76">
        <f t="shared" si="8"/>
        <v>0</v>
      </c>
      <c r="P24" s="76">
        <f t="shared" si="8"/>
        <v>0</v>
      </c>
      <c r="Q24" s="76">
        <f t="shared" si="8"/>
        <v>0</v>
      </c>
      <c r="R24" s="76">
        <f t="shared" si="8"/>
        <v>0</v>
      </c>
      <c r="S24" s="76">
        <f t="shared" si="8"/>
        <v>0</v>
      </c>
      <c r="T24" s="76">
        <f t="shared" si="8"/>
        <v>0</v>
      </c>
      <c r="U24" s="76">
        <f t="shared" si="8"/>
        <v>0</v>
      </c>
      <c r="V24" s="76">
        <f t="shared" si="8"/>
        <v>0</v>
      </c>
      <c r="W24" s="76">
        <f t="shared" si="8"/>
        <v>0</v>
      </c>
      <c r="X24" s="76">
        <f t="shared" si="8"/>
        <v>0</v>
      </c>
      <c r="Y24" s="76">
        <f t="shared" si="8"/>
        <v>0</v>
      </c>
      <c r="Z24" s="76">
        <f t="shared" si="8"/>
        <v>0</v>
      </c>
      <c r="AA24" s="76">
        <f t="shared" si="8"/>
        <v>0</v>
      </c>
      <c r="AB24" s="76">
        <f t="shared" si="8"/>
        <v>0</v>
      </c>
      <c r="AC24" s="76">
        <f t="shared" si="8"/>
        <v>0</v>
      </c>
      <c r="AD24" s="76">
        <f t="shared" si="8"/>
        <v>0</v>
      </c>
      <c r="AE24" s="76">
        <f t="shared" si="8"/>
        <v>0</v>
      </c>
      <c r="AF24" s="76">
        <f t="shared" si="8"/>
        <v>0</v>
      </c>
      <c r="AG24" s="76">
        <f t="shared" si="8"/>
        <v>0</v>
      </c>
      <c r="AH24" s="76">
        <f t="shared" si="8"/>
        <v>0</v>
      </c>
      <c r="AI24" s="76">
        <f t="shared" si="8"/>
        <v>0</v>
      </c>
      <c r="AJ24" s="76">
        <f t="shared" si="8"/>
        <v>0</v>
      </c>
      <c r="AK24" s="76">
        <f t="shared" si="8"/>
        <v>0</v>
      </c>
      <c r="AL24" s="76">
        <f t="shared" si="8"/>
        <v>0</v>
      </c>
      <c r="AM24" s="76">
        <f t="shared" si="8"/>
        <v>0</v>
      </c>
      <c r="AN24" s="76">
        <f t="shared" si="8"/>
        <v>0</v>
      </c>
      <c r="AO24" s="76">
        <f t="shared" si="8"/>
        <v>0</v>
      </c>
      <c r="AP24" s="76">
        <f t="shared" si="8"/>
        <v>0</v>
      </c>
      <c r="AQ24" s="76">
        <f t="shared" si="8"/>
        <v>0</v>
      </c>
      <c r="AR24" s="76">
        <f t="shared" si="8"/>
        <v>0</v>
      </c>
      <c r="AS24" s="76">
        <f t="shared" si="8"/>
        <v>0</v>
      </c>
      <c r="AT24" s="76">
        <f t="shared" si="8"/>
        <v>0</v>
      </c>
      <c r="AU24" s="76">
        <f t="shared" si="8"/>
        <v>0</v>
      </c>
      <c r="AV24" s="76">
        <f t="shared" si="8"/>
        <v>0</v>
      </c>
      <c r="AW24" s="76">
        <f t="shared" si="8"/>
        <v>0</v>
      </c>
      <c r="AX24" s="76">
        <f t="shared" si="8"/>
        <v>0</v>
      </c>
      <c r="AY24" s="76">
        <f t="shared" si="8"/>
        <v>0</v>
      </c>
      <c r="AZ24" s="76">
        <f t="shared" si="8"/>
        <v>0</v>
      </c>
      <c r="BA24" s="76">
        <f t="shared" si="8"/>
        <v>0</v>
      </c>
      <c r="BB24" s="76">
        <f t="shared" si="8"/>
        <v>0</v>
      </c>
      <c r="BC24" s="76">
        <f t="shared" si="8"/>
        <v>0</v>
      </c>
      <c r="BD24" s="76">
        <f t="shared" si="8"/>
        <v>0</v>
      </c>
      <c r="BE24" s="76">
        <f t="shared" si="8"/>
        <v>0</v>
      </c>
      <c r="BF24" s="76">
        <f t="shared" si="8"/>
        <v>0</v>
      </c>
      <c r="BG24" s="76">
        <f t="shared" si="8"/>
        <v>0</v>
      </c>
    </row>
    <row r="25" spans="1:61" s="15" customFormat="1" ht="11.25">
      <c r="A25" s="62" t="s">
        <v>115</v>
      </c>
      <c r="B25" s="88">
        <v>20</v>
      </c>
      <c r="C25" s="89" t="s">
        <v>116</v>
      </c>
      <c r="D25" s="62">
        <v>23000</v>
      </c>
      <c r="E25" s="16">
        <f>+'[1]Informe_Fondane'!E25</f>
        <v>0</v>
      </c>
      <c r="F25" s="16">
        <f>+'[1]Informe_Fondane'!F25</f>
        <v>0</v>
      </c>
      <c r="G25" s="16">
        <f>+'[1]Informe_Fondane'!G25</f>
        <v>23000</v>
      </c>
      <c r="H25" s="16">
        <f>+'[1]Informe_Fondane'!H25</f>
        <v>0</v>
      </c>
      <c r="I25" s="16">
        <f>+'[1]Informe_Fondane'!I25</f>
        <v>0</v>
      </c>
      <c r="J25" s="16">
        <f>+'[1]Informe_Fondane'!J25</f>
        <v>0</v>
      </c>
      <c r="K25" s="16">
        <f>+'[1]Informe_Fondane'!K25</f>
        <v>0</v>
      </c>
      <c r="L25" s="16">
        <f>+'[1]Informe_Fondane'!L25</f>
        <v>0</v>
      </c>
      <c r="M25" s="16">
        <f>+'[1]Informe_Fondane'!M25</f>
        <v>0</v>
      </c>
      <c r="N25" s="16">
        <f>+'[1]Informe_Fondane'!N25</f>
        <v>0</v>
      </c>
      <c r="O25" s="16">
        <f>+'[1]Informe_Fondane'!O25</f>
        <v>0</v>
      </c>
      <c r="P25" s="16">
        <f>+'[1]Informe_Fondane'!P25</f>
        <v>0</v>
      </c>
      <c r="Q25" s="16">
        <f>+'[1]Informe_Fondane'!Q25</f>
        <v>0</v>
      </c>
      <c r="R25" s="16">
        <f>+'[1]Informe_Fondane'!R25</f>
        <v>0</v>
      </c>
      <c r="S25" s="16">
        <f>+'[1]Informe_Fondane'!S25</f>
        <v>0</v>
      </c>
      <c r="T25" s="16">
        <f>SUM(H25:S25)</f>
        <v>0</v>
      </c>
      <c r="U25" s="16">
        <f>+'[1]Informe_Fondane'!U25</f>
        <v>0</v>
      </c>
      <c r="V25" s="16">
        <f>+'[1]Informe_Fondane'!V25</f>
        <v>0</v>
      </c>
      <c r="W25" s="16">
        <f>+'[1]Informe_Fondane'!W25</f>
        <v>0</v>
      </c>
      <c r="X25" s="16">
        <f>+'[1]Informe_Fondane'!X25</f>
        <v>0</v>
      </c>
      <c r="Y25" s="16">
        <f>+'[1]Informe_Fondane'!Y25</f>
        <v>0</v>
      </c>
      <c r="Z25" s="16">
        <f>+'[1]Informe_Fondane'!Z25</f>
        <v>0</v>
      </c>
      <c r="AA25" s="16">
        <f>+'[1]Informe_Fondane'!AA25</f>
        <v>0</v>
      </c>
      <c r="AB25" s="16">
        <f>+'[1]Informe_Fondane'!AB25</f>
        <v>0</v>
      </c>
      <c r="AC25" s="16">
        <f>+'[1]Informe_Fondane'!AC25</f>
        <v>0</v>
      </c>
      <c r="AD25" s="16">
        <f>+'[1]Informe_Fondane'!AD25</f>
        <v>0</v>
      </c>
      <c r="AE25" s="16">
        <f>+'[1]Informe_Fondane'!AE25</f>
        <v>0</v>
      </c>
      <c r="AF25" s="16">
        <f>+'[1]Informe_Fondane'!AF25</f>
        <v>0</v>
      </c>
      <c r="AG25" s="16">
        <f>SUM(U25:AF25)</f>
        <v>0</v>
      </c>
      <c r="AH25" s="16">
        <f>+'[1]Informe_Fondane'!AH25</f>
        <v>0</v>
      </c>
      <c r="AI25" s="16">
        <f>+'[1]Informe_Fondane'!AI25</f>
        <v>0</v>
      </c>
      <c r="AJ25" s="16">
        <f>+'[1]Informe_Fondane'!AJ25</f>
        <v>0</v>
      </c>
      <c r="AK25" s="16">
        <f>+'[1]Informe_Fondane'!AK25</f>
        <v>0</v>
      </c>
      <c r="AL25" s="16">
        <f>+'[1]Informe_Fondane'!AL25</f>
        <v>0</v>
      </c>
      <c r="AM25" s="16">
        <f>+'[1]Informe_Fondane'!AM25</f>
        <v>0</v>
      </c>
      <c r="AN25" s="16">
        <f>+'[1]Informe_Fondane'!AN25</f>
        <v>0</v>
      </c>
      <c r="AO25" s="16">
        <f>+'[1]Informe_Fondane'!AO25</f>
        <v>0</v>
      </c>
      <c r="AP25" s="16">
        <f>+'[1]Informe_Fondane'!AP25</f>
        <v>0</v>
      </c>
      <c r="AQ25" s="16">
        <f>+'[1]Informe_Fondane'!AQ25</f>
        <v>0</v>
      </c>
      <c r="AR25" s="16">
        <f>+'[1]Informe_Fondane'!AR25</f>
        <v>0</v>
      </c>
      <c r="AS25" s="16">
        <f>+'[1]Informe_Fondane'!AS25</f>
        <v>0</v>
      </c>
      <c r="AT25" s="16">
        <f>SUM(AH25:AS25)</f>
        <v>0</v>
      </c>
      <c r="AU25" s="16">
        <f>+'[1]Informe_Fondane'!AU25</f>
        <v>0</v>
      </c>
      <c r="AV25" s="16">
        <f>+'[1]Informe_Fondane'!AV25</f>
        <v>0</v>
      </c>
      <c r="AW25" s="16">
        <f>+'[1]Informe_Fondane'!AW25</f>
        <v>0</v>
      </c>
      <c r="AX25" s="16">
        <f>+'[1]Informe_Fondane'!AX25</f>
        <v>0</v>
      </c>
      <c r="AY25" s="16">
        <f>+'[1]Informe_Fondane'!AY25</f>
        <v>0</v>
      </c>
      <c r="AZ25" s="16">
        <f>+'[1]Informe_Fondane'!AZ25</f>
        <v>0</v>
      </c>
      <c r="BA25" s="16">
        <f>+'[1]Informe_Fondane'!BA25</f>
        <v>0</v>
      </c>
      <c r="BB25" s="16">
        <f>+'[1]Informe_Fondane'!BB25</f>
        <v>0</v>
      </c>
      <c r="BC25" s="16">
        <f>+'[1]Informe_Fondane'!BC25</f>
        <v>0</v>
      </c>
      <c r="BD25" s="16">
        <f>+'[1]Informe_Fondane'!BD25</f>
        <v>0</v>
      </c>
      <c r="BE25" s="16">
        <f>+'[1]Informe_Fondane'!BE25</f>
        <v>0</v>
      </c>
      <c r="BF25" s="16">
        <f>+'[1]Informe_Fondane'!BF25</f>
        <v>0</v>
      </c>
      <c r="BG25" s="16">
        <f>SUM(AU25:BF25)</f>
        <v>0</v>
      </c>
      <c r="BH25" s="14"/>
      <c r="BI25" s="14"/>
    </row>
    <row r="26" spans="1:59" s="14" customFormat="1" ht="12.75">
      <c r="A26" s="74" t="s">
        <v>70</v>
      </c>
      <c r="B26" s="75"/>
      <c r="C26" s="74" t="s">
        <v>16</v>
      </c>
      <c r="D26" s="74">
        <f>+D27+D28</f>
        <v>3686000</v>
      </c>
      <c r="E26" s="74">
        <f aca="true" t="shared" si="9" ref="E26:BG26">+E27+E28</f>
        <v>16324425.392</v>
      </c>
      <c r="F26" s="74">
        <f t="shared" si="9"/>
        <v>0</v>
      </c>
      <c r="G26" s="74">
        <f t="shared" si="9"/>
        <v>20010425.392</v>
      </c>
      <c r="H26" s="74">
        <f t="shared" si="9"/>
        <v>7876.667</v>
      </c>
      <c r="I26" s="74">
        <f t="shared" si="9"/>
        <v>41000</v>
      </c>
      <c r="J26" s="74">
        <f t="shared" si="9"/>
        <v>236645.613</v>
      </c>
      <c r="K26" s="74">
        <f t="shared" si="9"/>
        <v>618864.068</v>
      </c>
      <c r="L26" s="74">
        <f t="shared" si="9"/>
        <v>1127584.811</v>
      </c>
      <c r="M26" s="74">
        <f t="shared" si="9"/>
        <v>-183462.267</v>
      </c>
      <c r="N26" s="74">
        <f t="shared" si="9"/>
        <v>0</v>
      </c>
      <c r="O26" s="74">
        <f t="shared" si="9"/>
        <v>0</v>
      </c>
      <c r="P26" s="74">
        <f t="shared" si="9"/>
        <v>0</v>
      </c>
      <c r="Q26" s="74">
        <f t="shared" si="9"/>
        <v>0</v>
      </c>
      <c r="R26" s="74">
        <f t="shared" si="9"/>
        <v>0</v>
      </c>
      <c r="S26" s="74">
        <f t="shared" si="9"/>
        <v>0</v>
      </c>
      <c r="T26" s="74">
        <f t="shared" si="9"/>
        <v>1848508.892</v>
      </c>
      <c r="U26" s="74">
        <f t="shared" si="9"/>
        <v>7876.667</v>
      </c>
      <c r="V26" s="74">
        <f t="shared" si="9"/>
        <v>0</v>
      </c>
      <c r="W26" s="74">
        <f t="shared" si="9"/>
        <v>277645.613</v>
      </c>
      <c r="X26" s="74">
        <f t="shared" si="9"/>
        <v>420396.864</v>
      </c>
      <c r="Y26" s="74">
        <f t="shared" si="9"/>
        <v>1054099.923</v>
      </c>
      <c r="Z26" s="74">
        <f t="shared" si="9"/>
        <v>12114.532</v>
      </c>
      <c r="AA26" s="74">
        <f t="shared" si="9"/>
        <v>0</v>
      </c>
      <c r="AB26" s="74">
        <f t="shared" si="9"/>
        <v>0</v>
      </c>
      <c r="AC26" s="74">
        <f t="shared" si="9"/>
        <v>0</v>
      </c>
      <c r="AD26" s="74">
        <f t="shared" si="9"/>
        <v>0</v>
      </c>
      <c r="AE26" s="74">
        <f t="shared" si="9"/>
        <v>0</v>
      </c>
      <c r="AF26" s="74">
        <f t="shared" si="9"/>
        <v>0</v>
      </c>
      <c r="AG26" s="74">
        <f t="shared" si="9"/>
        <v>1772133.599</v>
      </c>
      <c r="AH26" s="74">
        <f t="shared" si="9"/>
        <v>0</v>
      </c>
      <c r="AI26" s="74">
        <f t="shared" si="9"/>
        <v>1700</v>
      </c>
      <c r="AJ26" s="74">
        <f t="shared" si="9"/>
        <v>1702.72796</v>
      </c>
      <c r="AK26" s="74">
        <f t="shared" si="9"/>
        <v>51303.901</v>
      </c>
      <c r="AL26" s="74">
        <f t="shared" si="9"/>
        <v>110313.712</v>
      </c>
      <c r="AM26" s="74">
        <f t="shared" si="9"/>
        <v>187020.5</v>
      </c>
      <c r="AN26" s="74">
        <f t="shared" si="9"/>
        <v>0</v>
      </c>
      <c r="AO26" s="74">
        <f t="shared" si="9"/>
        <v>0</v>
      </c>
      <c r="AP26" s="74">
        <f t="shared" si="9"/>
        <v>0</v>
      </c>
      <c r="AQ26" s="74">
        <f t="shared" si="9"/>
        <v>0</v>
      </c>
      <c r="AR26" s="74">
        <f t="shared" si="9"/>
        <v>0</v>
      </c>
      <c r="AS26" s="74">
        <f t="shared" si="9"/>
        <v>0</v>
      </c>
      <c r="AT26" s="74">
        <f t="shared" si="9"/>
        <v>352040.84096</v>
      </c>
      <c r="AU26" s="74">
        <f t="shared" si="9"/>
        <v>0</v>
      </c>
      <c r="AV26" s="74">
        <f t="shared" si="9"/>
        <v>1700</v>
      </c>
      <c r="AW26" s="74">
        <f t="shared" si="9"/>
        <v>1702.72796</v>
      </c>
      <c r="AX26" s="74">
        <f t="shared" si="9"/>
        <v>51303.901</v>
      </c>
      <c r="AY26" s="74">
        <f t="shared" si="9"/>
        <v>110313.712</v>
      </c>
      <c r="AZ26" s="74">
        <f t="shared" si="9"/>
        <v>187020.5</v>
      </c>
      <c r="BA26" s="74">
        <f t="shared" si="9"/>
        <v>0</v>
      </c>
      <c r="BB26" s="74">
        <f t="shared" si="9"/>
        <v>0</v>
      </c>
      <c r="BC26" s="74">
        <f t="shared" si="9"/>
        <v>0</v>
      </c>
      <c r="BD26" s="74">
        <f t="shared" si="9"/>
        <v>0</v>
      </c>
      <c r="BE26" s="74">
        <f t="shared" si="9"/>
        <v>0</v>
      </c>
      <c r="BF26" s="74">
        <f t="shared" si="9"/>
        <v>0</v>
      </c>
      <c r="BG26" s="74">
        <f t="shared" si="9"/>
        <v>352040.84096</v>
      </c>
    </row>
    <row r="27" spans="1:59" s="14" customFormat="1" ht="23.25" customHeight="1">
      <c r="A27" s="83" t="s">
        <v>117</v>
      </c>
      <c r="B27" s="84">
        <v>11</v>
      </c>
      <c r="C27" s="90" t="s">
        <v>118</v>
      </c>
      <c r="D27" s="83">
        <v>0</v>
      </c>
      <c r="E27" s="16">
        <f>+'[1]Informe_Fondane'!E27</f>
        <v>16324425.392</v>
      </c>
      <c r="F27" s="16">
        <f>+'[1]Informe_Fondane'!F27</f>
        <v>0</v>
      </c>
      <c r="G27" s="16">
        <f>+'[1]Informe_Fondane'!G27</f>
        <v>16324425.392</v>
      </c>
      <c r="H27" s="16">
        <f>+'[1]Informe_Fondane'!H27</f>
        <v>0</v>
      </c>
      <c r="I27" s="16">
        <f>+'[1]Informe_Fondane'!I27</f>
        <v>0</v>
      </c>
      <c r="J27" s="16">
        <f>+'[1]Informe_Fondane'!J27</f>
        <v>0</v>
      </c>
      <c r="K27" s="16">
        <f>+'[1]Informe_Fondane'!K27</f>
        <v>0</v>
      </c>
      <c r="L27" s="16">
        <f>+'[1]Informe_Fondane'!L27</f>
        <v>0</v>
      </c>
      <c r="M27" s="16">
        <f>+'[1]Informe_Fondane'!M27</f>
        <v>0</v>
      </c>
      <c r="N27" s="16">
        <f>+'[1]Informe_Fondane'!N27</f>
        <v>0</v>
      </c>
      <c r="O27" s="16">
        <f>+'[1]Informe_Fondane'!O27</f>
        <v>0</v>
      </c>
      <c r="P27" s="16">
        <f>+'[1]Informe_Fondane'!P27</f>
        <v>0</v>
      </c>
      <c r="Q27" s="16">
        <f>+'[1]Informe_Fondane'!Q27</f>
        <v>0</v>
      </c>
      <c r="R27" s="16">
        <f>+'[1]Informe_Fondane'!R27</f>
        <v>0</v>
      </c>
      <c r="S27" s="16">
        <f>+'[1]Informe_Fondane'!S27</f>
        <v>0</v>
      </c>
      <c r="T27" s="16">
        <f>SUM(H27:S27)</f>
        <v>0</v>
      </c>
      <c r="U27" s="16">
        <f>+'[1]Informe_Fondane'!U27</f>
        <v>0</v>
      </c>
      <c r="V27" s="16">
        <f>+'[1]Informe_Fondane'!V27</f>
        <v>0</v>
      </c>
      <c r="W27" s="16">
        <f>+'[1]Informe_Fondane'!W27</f>
        <v>0</v>
      </c>
      <c r="X27" s="16">
        <f>+'[1]Informe_Fondane'!X27</f>
        <v>0</v>
      </c>
      <c r="Y27" s="16">
        <f>+'[1]Informe_Fondane'!Y27</f>
        <v>0</v>
      </c>
      <c r="Z27" s="16">
        <f>+'[1]Informe_Fondane'!Z27</f>
        <v>0</v>
      </c>
      <c r="AA27" s="16">
        <f>+'[1]Informe_Fondane'!AA27</f>
        <v>0</v>
      </c>
      <c r="AB27" s="16">
        <f>+'[1]Informe_Fondane'!AB27</f>
        <v>0</v>
      </c>
      <c r="AC27" s="16">
        <f>+'[1]Informe_Fondane'!AC27</f>
        <v>0</v>
      </c>
      <c r="AD27" s="16">
        <f>+'[1]Informe_Fondane'!AD27</f>
        <v>0</v>
      </c>
      <c r="AE27" s="16">
        <f>+'[1]Informe_Fondane'!AE27</f>
        <v>0</v>
      </c>
      <c r="AF27" s="16">
        <f>+'[1]Informe_Fondane'!AF27</f>
        <v>0</v>
      </c>
      <c r="AG27" s="16">
        <f>SUM(U27:AF27)</f>
        <v>0</v>
      </c>
      <c r="AH27" s="16">
        <f>+'[1]Informe_Fondane'!AH27</f>
        <v>0</v>
      </c>
      <c r="AI27" s="16">
        <f>+'[1]Informe_Fondane'!AI27</f>
        <v>0</v>
      </c>
      <c r="AJ27" s="16">
        <f>+'[1]Informe_Fondane'!AJ27</f>
        <v>0</v>
      </c>
      <c r="AK27" s="16">
        <f>+'[1]Informe_Fondane'!AK27</f>
        <v>0</v>
      </c>
      <c r="AL27" s="16">
        <f>+'[1]Informe_Fondane'!AL27</f>
        <v>0</v>
      </c>
      <c r="AM27" s="16">
        <f>+'[1]Informe_Fondane'!AM27</f>
        <v>0</v>
      </c>
      <c r="AN27" s="16">
        <f>+'[1]Informe_Fondane'!AN27</f>
        <v>0</v>
      </c>
      <c r="AO27" s="16">
        <f>+'[1]Informe_Fondane'!AO27</f>
        <v>0</v>
      </c>
      <c r="AP27" s="16">
        <f>+'[1]Informe_Fondane'!AP27</f>
        <v>0</v>
      </c>
      <c r="AQ27" s="16">
        <f>+'[1]Informe_Fondane'!AQ27</f>
        <v>0</v>
      </c>
      <c r="AR27" s="16">
        <f>+'[1]Informe_Fondane'!AR27</f>
        <v>0</v>
      </c>
      <c r="AS27" s="16">
        <f>+'[1]Informe_Fondane'!AS27</f>
        <v>0</v>
      </c>
      <c r="AT27" s="16">
        <f>SUM(AH27:AS27)</f>
        <v>0</v>
      </c>
      <c r="AU27" s="16">
        <f>+'[1]Informe_Fondane'!AU27</f>
        <v>0</v>
      </c>
      <c r="AV27" s="16">
        <f>+'[1]Informe_Fondane'!AV27</f>
        <v>0</v>
      </c>
      <c r="AW27" s="16">
        <f>+'[1]Informe_Fondane'!AW27</f>
        <v>0</v>
      </c>
      <c r="AX27" s="16">
        <f>+'[1]Informe_Fondane'!AX27</f>
        <v>0</v>
      </c>
      <c r="AY27" s="16">
        <f>+'[1]Informe_Fondane'!AY27</f>
        <v>0</v>
      </c>
      <c r="AZ27" s="16">
        <f>+'[1]Informe_Fondane'!AZ27</f>
        <v>0</v>
      </c>
      <c r="BA27" s="16">
        <f>+'[1]Informe_Fondane'!BA27</f>
        <v>0</v>
      </c>
      <c r="BB27" s="16">
        <f>+'[1]Informe_Fondane'!BB27</f>
        <v>0</v>
      </c>
      <c r="BC27" s="16">
        <f>+'[1]Informe_Fondane'!BC27</f>
        <v>0</v>
      </c>
      <c r="BD27" s="16">
        <f>+'[1]Informe_Fondane'!BD27</f>
        <v>0</v>
      </c>
      <c r="BE27" s="16">
        <f>+'[1]Informe_Fondane'!BE27</f>
        <v>0</v>
      </c>
      <c r="BF27" s="16">
        <f>+'[1]Informe_Fondane'!BF27</f>
        <v>0</v>
      </c>
      <c r="BG27" s="16">
        <f>SUM(AU27:BF27)</f>
        <v>0</v>
      </c>
    </row>
    <row r="28" spans="1:59" s="14" customFormat="1" ht="22.5">
      <c r="A28" s="83" t="s">
        <v>117</v>
      </c>
      <c r="B28" s="84">
        <v>20</v>
      </c>
      <c r="C28" s="90" t="s">
        <v>118</v>
      </c>
      <c r="D28" s="83">
        <v>3686000</v>
      </c>
      <c r="E28" s="83">
        <f>+'[1]Informe_Fondane'!E28</f>
        <v>0</v>
      </c>
      <c r="F28" s="83">
        <f>+'[1]Informe_Fondane'!F28</f>
        <v>0</v>
      </c>
      <c r="G28" s="83">
        <f>+'[1]Informe_Fondane'!G28</f>
        <v>3686000</v>
      </c>
      <c r="H28" s="83">
        <f>+'[1]Informe_Fondane'!H28</f>
        <v>7876.667</v>
      </c>
      <c r="I28" s="83">
        <f>+'[1]Informe_Fondane'!I28</f>
        <v>41000</v>
      </c>
      <c r="J28" s="83">
        <f>+'[1]Informe_Fondane'!J28</f>
        <v>236645.613</v>
      </c>
      <c r="K28" s="83">
        <f>+'[1]Informe_Fondane'!K28</f>
        <v>618864.068</v>
      </c>
      <c r="L28" s="83">
        <f>+'[1]Informe_Fondane'!L28</f>
        <v>1127584.811</v>
      </c>
      <c r="M28" s="83">
        <f>+'[1]Informe_Fondane'!M28</f>
        <v>-183462.267</v>
      </c>
      <c r="N28" s="83">
        <f>+'[1]Informe_Fondane'!N28</f>
        <v>0</v>
      </c>
      <c r="O28" s="83">
        <f>+'[1]Informe_Fondane'!O28</f>
        <v>0</v>
      </c>
      <c r="P28" s="83">
        <f>+'[1]Informe_Fondane'!P28</f>
        <v>0</v>
      </c>
      <c r="Q28" s="83">
        <f>+'[1]Informe_Fondane'!Q28</f>
        <v>0</v>
      </c>
      <c r="R28" s="83">
        <f>+'[1]Informe_Fondane'!R28</f>
        <v>0</v>
      </c>
      <c r="S28" s="83">
        <f>+'[1]Informe_Fondane'!S28</f>
        <v>0</v>
      </c>
      <c r="T28" s="83">
        <f>SUM(H28:S28)</f>
        <v>1848508.892</v>
      </c>
      <c r="U28" s="83">
        <f>+'[1]Informe_Fondane'!U28</f>
        <v>7876.667</v>
      </c>
      <c r="V28" s="83">
        <f>+'[1]Informe_Fondane'!V28</f>
        <v>0</v>
      </c>
      <c r="W28" s="83">
        <f>+'[1]Informe_Fondane'!W28</f>
        <v>277645.613</v>
      </c>
      <c r="X28" s="83">
        <f>+'[1]Informe_Fondane'!X28</f>
        <v>420396.864</v>
      </c>
      <c r="Y28" s="83">
        <f>+'[1]Informe_Fondane'!Y28</f>
        <v>1054099.923</v>
      </c>
      <c r="Z28" s="83">
        <f>+'[1]Informe_Fondane'!Z28</f>
        <v>12114.532</v>
      </c>
      <c r="AA28" s="83">
        <f>+'[1]Informe_Fondane'!AA28</f>
        <v>0</v>
      </c>
      <c r="AB28" s="83">
        <f>+'[1]Informe_Fondane'!AB28</f>
        <v>0</v>
      </c>
      <c r="AC28" s="83">
        <f>+'[1]Informe_Fondane'!AC28</f>
        <v>0</v>
      </c>
      <c r="AD28" s="83">
        <f>+'[1]Informe_Fondane'!AD28</f>
        <v>0</v>
      </c>
      <c r="AE28" s="83">
        <f>+'[1]Informe_Fondane'!AE28</f>
        <v>0</v>
      </c>
      <c r="AF28" s="83">
        <f>+'[1]Informe_Fondane'!AF28</f>
        <v>0</v>
      </c>
      <c r="AG28" s="83">
        <f>SUM(U28:AF28)</f>
        <v>1772133.599</v>
      </c>
      <c r="AH28" s="83">
        <f>+'[1]Informe_Fondane'!AH28</f>
        <v>0</v>
      </c>
      <c r="AI28" s="83">
        <f>+'[1]Informe_Fondane'!AI28</f>
        <v>1700</v>
      </c>
      <c r="AJ28" s="83">
        <f>+'[1]Informe_Fondane'!AJ28</f>
        <v>1702.72796</v>
      </c>
      <c r="AK28" s="83">
        <f>+'[1]Informe_Fondane'!AK28</f>
        <v>51303.901</v>
      </c>
      <c r="AL28" s="83">
        <f>+'[1]Informe_Fondane'!AL28</f>
        <v>110313.712</v>
      </c>
      <c r="AM28" s="83">
        <f>+'[1]Informe_Fondane'!AM28</f>
        <v>187020.5</v>
      </c>
      <c r="AN28" s="83">
        <f>+'[1]Informe_Fondane'!AN28</f>
        <v>0</v>
      </c>
      <c r="AO28" s="83">
        <f>+'[1]Informe_Fondane'!AO28</f>
        <v>0</v>
      </c>
      <c r="AP28" s="83">
        <f>+'[1]Informe_Fondane'!AP28</f>
        <v>0</v>
      </c>
      <c r="AQ28" s="83">
        <f>+'[1]Informe_Fondane'!AQ28</f>
        <v>0</v>
      </c>
      <c r="AR28" s="83">
        <f>+'[1]Informe_Fondane'!AR28</f>
        <v>0</v>
      </c>
      <c r="AS28" s="83">
        <f>+'[1]Informe_Fondane'!AS28</f>
        <v>0</v>
      </c>
      <c r="AT28" s="83">
        <f>SUM(AH28:AS28)</f>
        <v>352040.84096</v>
      </c>
      <c r="AU28" s="83">
        <f>+'[1]Informe_Fondane'!AU28</f>
        <v>0</v>
      </c>
      <c r="AV28" s="83">
        <f>+'[1]Informe_Fondane'!AV28</f>
        <v>1700</v>
      </c>
      <c r="AW28" s="83">
        <f>+'[1]Informe_Fondane'!AW28</f>
        <v>1702.72796</v>
      </c>
      <c r="AX28" s="83">
        <f>+'[1]Informe_Fondane'!AX28</f>
        <v>51303.901</v>
      </c>
      <c r="AY28" s="83">
        <f>+'[1]Informe_Fondane'!AY28</f>
        <v>110313.712</v>
      </c>
      <c r="AZ28" s="83">
        <f>+'[1]Informe_Fondane'!AZ28</f>
        <v>187020.5</v>
      </c>
      <c r="BA28" s="83">
        <f>+'[1]Informe_Fondane'!BA28</f>
        <v>0</v>
      </c>
      <c r="BB28" s="83">
        <f>+'[1]Informe_Fondane'!BB28</f>
        <v>0</v>
      </c>
      <c r="BC28" s="83">
        <f>+'[1]Informe_Fondane'!BC28</f>
        <v>0</v>
      </c>
      <c r="BD28" s="83">
        <f>+'[1]Informe_Fondane'!BD28</f>
        <v>0</v>
      </c>
      <c r="BE28" s="83">
        <f>+'[1]Informe_Fondane'!BE28</f>
        <v>0</v>
      </c>
      <c r="BF28" s="83">
        <f>+'[1]Informe_Fondane'!BF28</f>
        <v>0</v>
      </c>
      <c r="BG28" s="83">
        <f>SUM(AU28:BF28)</f>
        <v>352040.84096</v>
      </c>
    </row>
    <row r="29" spans="1:59" s="14" customFormat="1" ht="12.75">
      <c r="A29" s="122" t="s">
        <v>60</v>
      </c>
      <c r="B29" s="122"/>
      <c r="C29" s="122"/>
      <c r="D29" s="74">
        <f>+D7+D26</f>
        <v>4055000</v>
      </c>
      <c r="E29" s="74">
        <f aca="true" t="shared" si="10" ref="E29:BG29">+E7+E26</f>
        <v>16330290.392</v>
      </c>
      <c r="F29" s="74">
        <f t="shared" si="10"/>
        <v>5865</v>
      </c>
      <c r="G29" s="74">
        <f t="shared" si="10"/>
        <v>20379425.392</v>
      </c>
      <c r="H29" s="74">
        <f t="shared" si="10"/>
        <v>21855.353</v>
      </c>
      <c r="I29" s="74">
        <f t="shared" si="10"/>
        <v>61683.65034</v>
      </c>
      <c r="J29" s="74">
        <f t="shared" si="10"/>
        <v>215961.96266000002</v>
      </c>
      <c r="K29" s="74">
        <f t="shared" si="10"/>
        <v>618867.549</v>
      </c>
      <c r="L29" s="74">
        <f t="shared" si="10"/>
        <v>1127734.811</v>
      </c>
      <c r="M29" s="74">
        <f t="shared" si="10"/>
        <v>-177970.375</v>
      </c>
      <c r="N29" s="74">
        <f t="shared" si="10"/>
        <v>0</v>
      </c>
      <c r="O29" s="74">
        <f t="shared" si="10"/>
        <v>0</v>
      </c>
      <c r="P29" s="74">
        <f t="shared" si="10"/>
        <v>0</v>
      </c>
      <c r="Q29" s="74">
        <f t="shared" si="10"/>
        <v>0</v>
      </c>
      <c r="R29" s="74">
        <f t="shared" si="10"/>
        <v>0</v>
      </c>
      <c r="S29" s="74">
        <f t="shared" si="10"/>
        <v>0</v>
      </c>
      <c r="T29" s="74">
        <f t="shared" si="10"/>
        <v>1868132.951</v>
      </c>
      <c r="U29" s="74">
        <f t="shared" si="10"/>
        <v>21689.489</v>
      </c>
      <c r="V29" s="74">
        <f t="shared" si="10"/>
        <v>20717.78634</v>
      </c>
      <c r="W29" s="74">
        <f t="shared" si="10"/>
        <v>256961.96266000002</v>
      </c>
      <c r="X29" s="74">
        <f t="shared" si="10"/>
        <v>420055.39381</v>
      </c>
      <c r="Y29" s="74">
        <f t="shared" si="10"/>
        <v>1054134.059</v>
      </c>
      <c r="Z29" s="74">
        <f t="shared" si="10"/>
        <v>12275.56</v>
      </c>
      <c r="AA29" s="74">
        <f t="shared" si="10"/>
        <v>0</v>
      </c>
      <c r="AB29" s="74">
        <f t="shared" si="10"/>
        <v>0</v>
      </c>
      <c r="AC29" s="74">
        <f t="shared" si="10"/>
        <v>0</v>
      </c>
      <c r="AD29" s="74">
        <f t="shared" si="10"/>
        <v>0</v>
      </c>
      <c r="AE29" s="74">
        <f t="shared" si="10"/>
        <v>0</v>
      </c>
      <c r="AF29" s="74">
        <f t="shared" si="10"/>
        <v>0</v>
      </c>
      <c r="AG29" s="74">
        <f t="shared" si="10"/>
        <v>1785834.2508099999</v>
      </c>
      <c r="AH29" s="74">
        <f t="shared" si="10"/>
        <v>4305.152</v>
      </c>
      <c r="AI29" s="74">
        <f t="shared" si="10"/>
        <v>1700</v>
      </c>
      <c r="AJ29" s="74">
        <f t="shared" si="10"/>
        <v>1720.46032</v>
      </c>
      <c r="AK29" s="74">
        <f t="shared" si="10"/>
        <v>51489.34181</v>
      </c>
      <c r="AL29" s="74">
        <f t="shared" si="10"/>
        <v>110347.848</v>
      </c>
      <c r="AM29" s="74">
        <f t="shared" si="10"/>
        <v>187081.528</v>
      </c>
      <c r="AN29" s="74">
        <f t="shared" si="10"/>
        <v>0</v>
      </c>
      <c r="AO29" s="74">
        <f t="shared" si="10"/>
        <v>0</v>
      </c>
      <c r="AP29" s="74">
        <f t="shared" si="10"/>
        <v>0</v>
      </c>
      <c r="AQ29" s="74">
        <f t="shared" si="10"/>
        <v>0</v>
      </c>
      <c r="AR29" s="74">
        <f t="shared" si="10"/>
        <v>0</v>
      </c>
      <c r="AS29" s="74">
        <f t="shared" si="10"/>
        <v>0</v>
      </c>
      <c r="AT29" s="74">
        <f t="shared" si="10"/>
        <v>356644.33013</v>
      </c>
      <c r="AU29" s="74">
        <f t="shared" si="10"/>
        <v>4305.152</v>
      </c>
      <c r="AV29" s="74">
        <f t="shared" si="10"/>
        <v>1700</v>
      </c>
      <c r="AW29" s="74">
        <f t="shared" si="10"/>
        <v>1720.46032</v>
      </c>
      <c r="AX29" s="74">
        <f t="shared" si="10"/>
        <v>51489.34181</v>
      </c>
      <c r="AY29" s="74">
        <f t="shared" si="10"/>
        <v>110347.848</v>
      </c>
      <c r="AZ29" s="74">
        <f t="shared" si="10"/>
        <v>187081.528</v>
      </c>
      <c r="BA29" s="74">
        <f t="shared" si="10"/>
        <v>0</v>
      </c>
      <c r="BB29" s="74">
        <f t="shared" si="10"/>
        <v>0</v>
      </c>
      <c r="BC29" s="74">
        <f t="shared" si="10"/>
        <v>0</v>
      </c>
      <c r="BD29" s="74">
        <f t="shared" si="10"/>
        <v>0</v>
      </c>
      <c r="BE29" s="74">
        <f t="shared" si="10"/>
        <v>0</v>
      </c>
      <c r="BF29" s="74">
        <f t="shared" si="10"/>
        <v>0</v>
      </c>
      <c r="BG29" s="74">
        <f t="shared" si="10"/>
        <v>356644.33013</v>
      </c>
    </row>
    <row r="30" spans="1:59" s="12" customFormat="1" ht="12.75">
      <c r="A30" s="20"/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65" ht="12.75">
      <c r="A31" s="65"/>
      <c r="B31" s="66"/>
      <c r="C31" s="6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2"/>
    </row>
    <row r="32" spans="1:65" ht="12.75">
      <c r="A32" s="14"/>
      <c r="B32" s="14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2"/>
    </row>
    <row r="34" spans="4:64" ht="12.75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2"/>
    </row>
    <row r="35" spans="3:63" ht="12.75">
      <c r="C35" s="70" t="s">
        <v>80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3:47" ht="12.75">
      <c r="C36" s="70" t="s">
        <v>68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4:47" ht="12.7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3:47" ht="12.75">
      <c r="C43" s="6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4:47" ht="12.7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</sheetData>
  <sheetProtection/>
  <mergeCells count="10">
    <mergeCell ref="A29:C2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zoomScalePageLayoutView="0" workbookViewId="0" topLeftCell="A1">
      <selection activeCell="A13" sqref="A13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8515625" style="9" customWidth="1"/>
    <col min="5" max="5" width="11.00390625" style="9" hidden="1" customWidth="1"/>
    <col min="6" max="9" width="11.00390625" style="5" hidden="1" customWidth="1"/>
    <col min="10" max="10" width="11.00390625" style="5" customWidth="1"/>
    <col min="11" max="15" width="11.00390625" style="5" hidden="1" customWidth="1"/>
    <col min="16" max="16" width="10.00390625" style="5" hidden="1" customWidth="1"/>
    <col min="17" max="17" width="18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8"/>
      <c r="B1" s="29"/>
      <c r="C1" s="3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26" t="s">
        <v>82</v>
      </c>
      <c r="Q1" s="127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1" customFormat="1" ht="27.75">
      <c r="A2"/>
      <c r="B2" s="34"/>
      <c r="C2" s="35"/>
      <c r="D2" s="145" t="s">
        <v>75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83</v>
      </c>
      <c r="Q2" s="131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1" customFormat="1" ht="28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132"/>
      <c r="Q3" s="133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17" s="1" customFormat="1" ht="15.75" customHeight="1">
      <c r="A4" s="60" t="s">
        <v>73</v>
      </c>
      <c r="B4" s="59"/>
      <c r="C4" s="146" t="s">
        <v>61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148" t="s">
        <v>121</v>
      </c>
      <c r="Q4" s="149"/>
    </row>
    <row r="5" spans="1:17" s="1" customFormat="1" ht="17.25" customHeight="1" thickBot="1">
      <c r="A5" s="46" t="s">
        <v>72</v>
      </c>
      <c r="B5" s="48"/>
      <c r="C5" s="48"/>
      <c r="D5" s="141"/>
      <c r="E5" s="141"/>
      <c r="F5" s="141"/>
      <c r="G5" s="141"/>
      <c r="H5" s="141"/>
      <c r="I5" s="141"/>
      <c r="J5" s="141"/>
      <c r="K5" s="61"/>
      <c r="L5" s="61"/>
      <c r="M5" s="61"/>
      <c r="N5" s="61"/>
      <c r="O5" s="61"/>
      <c r="P5" s="142" t="s">
        <v>0</v>
      </c>
      <c r="Q5" s="143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102" t="s">
        <v>69</v>
      </c>
      <c r="B7" s="102"/>
      <c r="C7" s="102" t="s">
        <v>85</v>
      </c>
      <c r="D7" s="102">
        <f>+D8</f>
        <v>62.50614</v>
      </c>
      <c r="E7" s="102">
        <f aca="true" t="shared" si="0" ref="E7:Q10">+E8</f>
        <v>0</v>
      </c>
      <c r="F7" s="102">
        <f t="shared" si="0"/>
        <v>62.50614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102">
        <f t="shared" si="0"/>
        <v>62.50614</v>
      </c>
    </row>
    <row r="8" spans="1:17" s="1" customFormat="1" ht="12.75">
      <c r="A8" s="103" t="s">
        <v>86</v>
      </c>
      <c r="B8" s="104"/>
      <c r="C8" s="105" t="s">
        <v>78</v>
      </c>
      <c r="D8" s="115">
        <f>+D9</f>
        <v>62.50614</v>
      </c>
      <c r="E8" s="115">
        <f t="shared" si="0"/>
        <v>0</v>
      </c>
      <c r="F8" s="115">
        <f t="shared" si="0"/>
        <v>62.50614</v>
      </c>
      <c r="G8" s="115">
        <f t="shared" si="0"/>
        <v>0</v>
      </c>
      <c r="H8" s="115">
        <f t="shared" si="0"/>
        <v>0</v>
      </c>
      <c r="I8" s="115">
        <f t="shared" si="0"/>
        <v>0</v>
      </c>
      <c r="J8" s="115">
        <f t="shared" si="0"/>
        <v>0</v>
      </c>
      <c r="K8" s="115">
        <f t="shared" si="0"/>
        <v>0</v>
      </c>
      <c r="L8" s="115">
        <f t="shared" si="0"/>
        <v>0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5">
        <f t="shared" si="0"/>
        <v>0</v>
      </c>
      <c r="Q8" s="115">
        <f t="shared" si="0"/>
        <v>62.50614</v>
      </c>
    </row>
    <row r="9" spans="1:17" s="1" customFormat="1" ht="12.75">
      <c r="A9" s="106" t="s">
        <v>87</v>
      </c>
      <c r="B9" s="107"/>
      <c r="C9" s="108" t="s">
        <v>88</v>
      </c>
      <c r="D9" s="115">
        <f>+D10</f>
        <v>62.50614</v>
      </c>
      <c r="E9" s="115">
        <f t="shared" si="0"/>
        <v>0</v>
      </c>
      <c r="F9" s="115">
        <f t="shared" si="0"/>
        <v>62.50614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O9" s="115">
        <f t="shared" si="0"/>
        <v>0</v>
      </c>
      <c r="P9" s="115">
        <f t="shared" si="0"/>
        <v>0</v>
      </c>
      <c r="Q9" s="115">
        <f t="shared" si="0"/>
        <v>62.50614</v>
      </c>
    </row>
    <row r="10" spans="1:17" s="1" customFormat="1" ht="11.25">
      <c r="A10" s="109" t="s">
        <v>89</v>
      </c>
      <c r="B10" s="110"/>
      <c r="C10" s="111" t="s">
        <v>90</v>
      </c>
      <c r="D10" s="115">
        <f>+D11</f>
        <v>62.50614</v>
      </c>
      <c r="E10" s="115">
        <f t="shared" si="0"/>
        <v>0</v>
      </c>
      <c r="F10" s="115">
        <f t="shared" si="0"/>
        <v>62.50614</v>
      </c>
      <c r="G10" s="115">
        <f t="shared" si="0"/>
        <v>0</v>
      </c>
      <c r="H10" s="115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5">
        <f t="shared" si="0"/>
        <v>0</v>
      </c>
      <c r="M10" s="115">
        <f t="shared" si="0"/>
        <v>0</v>
      </c>
      <c r="N10" s="115">
        <f t="shared" si="0"/>
        <v>0</v>
      </c>
      <c r="O10" s="115">
        <f t="shared" si="0"/>
        <v>0</v>
      </c>
      <c r="P10" s="115">
        <f t="shared" si="0"/>
        <v>0</v>
      </c>
      <c r="Q10" s="115">
        <f t="shared" si="0"/>
        <v>62.50614</v>
      </c>
    </row>
    <row r="11" spans="1:17" s="1" customFormat="1" ht="22.5">
      <c r="A11" s="112" t="s">
        <v>119</v>
      </c>
      <c r="B11" s="113">
        <v>21</v>
      </c>
      <c r="C11" s="114" t="s">
        <v>120</v>
      </c>
      <c r="D11" s="7">
        <f>+'[2]CxP_Ene'!Q6/1000</f>
        <v>62.50614</v>
      </c>
      <c r="E11" s="97">
        <f>+'[2]CxP_FONDANE18'!E$11</f>
        <v>0</v>
      </c>
      <c r="F11" s="97">
        <f>+'[2]CxP_FONDANE18'!F$11</f>
        <v>62.50614</v>
      </c>
      <c r="G11" s="97">
        <f>+'[2]CxP_FONDANE18'!G$11</f>
        <v>0</v>
      </c>
      <c r="H11" s="97">
        <f>+'[2]CxP_FONDANE18'!H$11</f>
        <v>0</v>
      </c>
      <c r="I11" s="97">
        <f>+'[2]CxP_FONDANE18'!I$11</f>
        <v>0</v>
      </c>
      <c r="J11" s="97">
        <f>+'[2]CxP_FONDANE18'!J$11</f>
        <v>0</v>
      </c>
      <c r="K11" s="97">
        <f>+'[2]CxP_FONDANE18'!K$11</f>
        <v>0</v>
      </c>
      <c r="L11" s="97">
        <f>+'[2]CxP_FONDANE18'!L$11</f>
        <v>0</v>
      </c>
      <c r="M11" s="97">
        <f>+'[2]CxP_FONDANE18'!M$11</f>
        <v>0</v>
      </c>
      <c r="N11" s="97">
        <f>+'[2]CxP_FONDANE18'!N$11</f>
        <v>0</v>
      </c>
      <c r="O11" s="97">
        <f>+'[2]CxP_FONDANE18'!O$11</f>
        <v>0</v>
      </c>
      <c r="P11" s="97">
        <f>+'[2]CxP_FONDANE18'!P$11</f>
        <v>0</v>
      </c>
      <c r="Q11" s="112">
        <f>SUM(E11:P11)</f>
        <v>62.50614</v>
      </c>
    </row>
    <row r="12" spans="1:18" ht="12.75">
      <c r="A12" s="93"/>
      <c r="B12" s="93"/>
      <c r="C12" s="94" t="s">
        <v>16</v>
      </c>
      <c r="D12" s="95">
        <f>+D13</f>
        <v>147689.02724</v>
      </c>
      <c r="E12" s="96">
        <f aca="true" t="shared" si="1" ref="E12:Q12">+E13</f>
        <v>147688.33354</v>
      </c>
      <c r="F12" s="96">
        <f t="shared" si="1"/>
        <v>0</v>
      </c>
      <c r="G12" s="96">
        <f t="shared" si="1"/>
        <v>0.6937000000000001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6">
        <f t="shared" si="1"/>
        <v>0</v>
      </c>
      <c r="M12" s="96">
        <f t="shared" si="1"/>
        <v>0</v>
      </c>
      <c r="N12" s="96">
        <f t="shared" si="1"/>
        <v>0</v>
      </c>
      <c r="O12" s="96">
        <f t="shared" si="1"/>
        <v>0</v>
      </c>
      <c r="P12" s="96">
        <f t="shared" si="1"/>
        <v>0</v>
      </c>
      <c r="Q12" s="96">
        <f t="shared" si="1"/>
        <v>147689.02724</v>
      </c>
      <c r="R12" s="9"/>
    </row>
    <row r="13" spans="1:17" s="6" customFormat="1" ht="22.5">
      <c r="A13" s="91" t="s">
        <v>117</v>
      </c>
      <c r="B13" s="24" t="s">
        <v>63</v>
      </c>
      <c r="C13" s="92" t="s">
        <v>118</v>
      </c>
      <c r="D13" s="7">
        <f>+'[2]CxP_Ene'!Q5/1000</f>
        <v>147689.02724</v>
      </c>
      <c r="E13" s="97">
        <f>+'[2]CxP_FONDANE18'!E$13</f>
        <v>147688.33354</v>
      </c>
      <c r="F13" s="97">
        <f>+'[2]CxP_FONDANE18'!F$13</f>
        <v>0</v>
      </c>
      <c r="G13" s="97">
        <f>+'[2]CxP_FONDANE18'!G$13</f>
        <v>0.6937000000000001</v>
      </c>
      <c r="H13" s="97">
        <f>+'[2]CxP_FONDANE18'!H$13</f>
        <v>0</v>
      </c>
      <c r="I13" s="97">
        <f>+'[2]CxP_FONDANE18'!I$13</f>
        <v>0</v>
      </c>
      <c r="J13" s="97">
        <f>+'[2]CxP_FONDANE18'!J$13</f>
        <v>0</v>
      </c>
      <c r="K13" s="97">
        <f>+'[2]CxP_FONDANE18'!K$13</f>
        <v>0</v>
      </c>
      <c r="L13" s="97">
        <f>+'[2]CxP_FONDANE18'!L$13</f>
        <v>0</v>
      </c>
      <c r="M13" s="97">
        <f>+'[2]CxP_FONDANE18'!M$13</f>
        <v>0</v>
      </c>
      <c r="N13" s="97">
        <f>+'[2]CxP_FONDANE18'!N$13</f>
        <v>0</v>
      </c>
      <c r="O13" s="97">
        <f>+'[2]CxP_FONDANE18'!O$13</f>
        <v>0</v>
      </c>
      <c r="P13" s="97">
        <f>+'[2]CxP_FONDANE18'!P$13</f>
        <v>0</v>
      </c>
      <c r="Q13" s="97">
        <f>SUM(E13:P13)</f>
        <v>147689.02724</v>
      </c>
    </row>
    <row r="14" spans="1:17" s="2" customFormat="1" ht="12.75">
      <c r="A14" s="144" t="s">
        <v>60</v>
      </c>
      <c r="B14" s="144"/>
      <c r="C14" s="144"/>
      <c r="D14" s="95">
        <f>D12+D7</f>
        <v>147751.53338</v>
      </c>
      <c r="E14" s="95">
        <f aca="true" t="shared" si="2" ref="E14:Q14">E12+E7</f>
        <v>147688.33354</v>
      </c>
      <c r="F14" s="95">
        <f t="shared" si="2"/>
        <v>62.50614</v>
      </c>
      <c r="G14" s="95">
        <f t="shared" si="2"/>
        <v>0.6937000000000001</v>
      </c>
      <c r="H14" s="95">
        <f t="shared" si="2"/>
        <v>0</v>
      </c>
      <c r="I14" s="95">
        <f t="shared" si="2"/>
        <v>0</v>
      </c>
      <c r="J14" s="95">
        <f t="shared" si="2"/>
        <v>0</v>
      </c>
      <c r="K14" s="95">
        <f t="shared" si="2"/>
        <v>0</v>
      </c>
      <c r="L14" s="95">
        <f t="shared" si="2"/>
        <v>0</v>
      </c>
      <c r="M14" s="95">
        <f t="shared" si="2"/>
        <v>0</v>
      </c>
      <c r="N14" s="95">
        <f t="shared" si="2"/>
        <v>0</v>
      </c>
      <c r="O14" s="95">
        <f t="shared" si="2"/>
        <v>0</v>
      </c>
      <c r="P14" s="95">
        <f t="shared" si="2"/>
        <v>0</v>
      </c>
      <c r="Q14" s="95">
        <f t="shared" si="2"/>
        <v>147751.53338</v>
      </c>
    </row>
    <row r="15" spans="4:18" ht="12.75">
      <c r="D15" s="71"/>
      <c r="E15" s="7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2.75"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4:5" ht="12.75">
      <c r="D17" s="10"/>
      <c r="E17" s="10"/>
    </row>
    <row r="18" spans="4:5" ht="12.75">
      <c r="D18" s="10"/>
      <c r="E18" s="10"/>
    </row>
    <row r="19" spans="3:5" ht="12.75">
      <c r="C19" s="11"/>
      <c r="D19" s="10"/>
      <c r="E19" s="10"/>
    </row>
    <row r="20" spans="3:5" ht="12.75">
      <c r="C20" s="11"/>
      <c r="D20" s="10"/>
      <c r="E20" s="10"/>
    </row>
    <row r="21" spans="3:5" ht="12.75">
      <c r="C21" s="70" t="s">
        <v>79</v>
      </c>
      <c r="D21" s="10"/>
      <c r="E21" s="10"/>
    </row>
    <row r="22" spans="3:5" ht="12.75">
      <c r="C22" s="70" t="s">
        <v>68</v>
      </c>
      <c r="D22" s="10"/>
      <c r="E22" s="10"/>
    </row>
    <row r="23" spans="3:5" ht="12.75">
      <c r="C23" s="11"/>
      <c r="D23" s="10"/>
      <c r="E23" s="10"/>
    </row>
    <row r="24" spans="3:5" ht="12.75">
      <c r="C24" s="11"/>
      <c r="D24" s="10"/>
      <c r="E24" s="10"/>
    </row>
    <row r="25" spans="4:5" ht="12.75">
      <c r="D25" s="10"/>
      <c r="E25" s="10"/>
    </row>
    <row r="26" spans="4:5" ht="12.75">
      <c r="D26" s="10"/>
      <c r="E26" s="10"/>
    </row>
    <row r="27" spans="4:5" ht="12.75"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</sheetData>
  <sheetProtection/>
  <mergeCells count="9">
    <mergeCell ref="D5:J5"/>
    <mergeCell ref="P5:Q5"/>
    <mergeCell ref="A14:C14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C1">
      <selection activeCell="J8" sqref="J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9" width="12.140625" style="9" hidden="1" customWidth="1"/>
    <col min="10" max="10" width="12.140625" style="9" customWidth="1"/>
    <col min="11" max="16" width="12.140625" style="9" hidden="1" customWidth="1"/>
    <col min="17" max="17" width="12.140625" style="9" customWidth="1"/>
    <col min="18" max="18" width="12.140625" style="9" hidden="1" customWidth="1"/>
    <col min="19" max="22" width="12.140625" style="5" hidden="1" customWidth="1"/>
    <col min="23" max="23" width="12.140625" style="5" customWidth="1"/>
    <col min="24" max="29" width="12.140625" style="5" hidden="1" customWidth="1"/>
    <col min="30" max="30" width="18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8"/>
      <c r="B1" s="29"/>
      <c r="C1" s="3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2"/>
      <c r="AC1" s="126" t="s">
        <v>82</v>
      </c>
      <c r="AD1" s="127"/>
    </row>
    <row r="2" spans="1:30" s="1" customFormat="1" ht="20.25" customHeight="1">
      <c r="A2"/>
      <c r="B2" s="34"/>
      <c r="C2" s="35"/>
      <c r="D2" s="145" t="s">
        <v>74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83</v>
      </c>
      <c r="AD2" s="131"/>
    </row>
    <row r="3" spans="1:30" s="1" customFormat="1" ht="34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  <c r="AC3" s="132"/>
      <c r="AD3" s="133"/>
    </row>
    <row r="4" spans="1:30" s="1" customFormat="1" ht="15" customHeight="1">
      <c r="A4" s="44" t="s">
        <v>73</v>
      </c>
      <c r="C4" s="150" t="s">
        <v>61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  <c r="AC4" s="136" t="s">
        <v>121</v>
      </c>
      <c r="AD4" s="137"/>
    </row>
    <row r="5" spans="1:30" s="1" customFormat="1" ht="16.5" customHeight="1" thickBot="1">
      <c r="A5" s="46" t="s">
        <v>72</v>
      </c>
      <c r="B5" s="48"/>
      <c r="C5" s="48"/>
      <c r="D5" s="55"/>
      <c r="E5" s="55"/>
      <c r="F5" s="55"/>
      <c r="G5" s="55"/>
      <c r="H5" s="55"/>
      <c r="I5" s="55"/>
      <c r="J5" s="56"/>
      <c r="K5" s="57"/>
      <c r="L5" s="141"/>
      <c r="M5" s="141"/>
      <c r="N5" s="141"/>
      <c r="O5" s="141"/>
      <c r="P5" s="57"/>
      <c r="Q5" s="57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124" t="s">
        <v>0</v>
      </c>
      <c r="AD5" s="125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98" t="s">
        <v>70</v>
      </c>
      <c r="B7" s="93"/>
      <c r="C7" s="94" t="s">
        <v>16</v>
      </c>
      <c r="D7" s="95">
        <f>+D8</f>
        <v>318332.50353</v>
      </c>
      <c r="E7" s="95">
        <f aca="true" t="shared" si="0" ref="E7:AD7">SUM(E8)</f>
        <v>269352.591</v>
      </c>
      <c r="F7" s="95">
        <f t="shared" si="0"/>
        <v>47442.97553</v>
      </c>
      <c r="G7" s="95">
        <f t="shared" si="0"/>
        <v>1400</v>
      </c>
      <c r="H7" s="95">
        <f t="shared" si="0"/>
        <v>0</v>
      </c>
      <c r="I7" s="95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0</v>
      </c>
      <c r="O7" s="95">
        <f t="shared" si="0"/>
        <v>0</v>
      </c>
      <c r="P7" s="95">
        <f t="shared" si="0"/>
        <v>0</v>
      </c>
      <c r="Q7" s="95">
        <f t="shared" si="0"/>
        <v>318195.56653</v>
      </c>
      <c r="R7" s="95">
        <f t="shared" si="0"/>
        <v>0</v>
      </c>
      <c r="S7" s="95">
        <f t="shared" si="0"/>
        <v>316795.56652999995</v>
      </c>
      <c r="T7" s="95">
        <f t="shared" si="0"/>
        <v>1400</v>
      </c>
      <c r="U7" s="95">
        <f t="shared" si="0"/>
        <v>0</v>
      </c>
      <c r="V7" s="95">
        <f t="shared" si="0"/>
        <v>0</v>
      </c>
      <c r="W7" s="95">
        <f t="shared" si="0"/>
        <v>0</v>
      </c>
      <c r="X7" s="95">
        <f t="shared" si="0"/>
        <v>0</v>
      </c>
      <c r="Y7" s="95">
        <f t="shared" si="0"/>
        <v>0</v>
      </c>
      <c r="Z7" s="95">
        <f t="shared" si="0"/>
        <v>0</v>
      </c>
      <c r="AA7" s="95">
        <f t="shared" si="0"/>
        <v>0</v>
      </c>
      <c r="AB7" s="95">
        <f t="shared" si="0"/>
        <v>0</v>
      </c>
      <c r="AC7" s="95">
        <f t="shared" si="0"/>
        <v>0</v>
      </c>
      <c r="AD7" s="95">
        <f t="shared" si="0"/>
        <v>318195.56652999995</v>
      </c>
    </row>
    <row r="8" spans="1:30" s="6" customFormat="1" ht="12.75">
      <c r="A8" s="99" t="s">
        <v>84</v>
      </c>
      <c r="B8" s="100" t="s">
        <v>63</v>
      </c>
      <c r="C8" s="90" t="s">
        <v>65</v>
      </c>
      <c r="D8" s="8">
        <f>+'[3]Inf_FONDANE_Rva19'!$D$8</f>
        <v>318332.50353</v>
      </c>
      <c r="E8" s="8">
        <f>+'[3]Inf_FONDANE_Rva19'!E8</f>
        <v>269352.591</v>
      </c>
      <c r="F8" s="8">
        <f>+'[3]Inf_FONDANE_Rva19'!F8</f>
        <v>47442.97553</v>
      </c>
      <c r="G8" s="8">
        <f>+'[3]Inf_FONDANE_Rva19'!G8</f>
        <v>1400</v>
      </c>
      <c r="H8" s="8">
        <f>+'[3]Inf_FONDANE_Rva19'!H8</f>
        <v>0</v>
      </c>
      <c r="I8" s="8">
        <f>+'[3]Inf_FONDANE_Rva19'!I8</f>
        <v>0</v>
      </c>
      <c r="J8" s="8">
        <f>+'[3]Inf_FONDANE_Rva19'!J8</f>
        <v>0</v>
      </c>
      <c r="K8" s="8">
        <f>+'[3]Inf_FONDANE_Rva19'!K8</f>
        <v>0</v>
      </c>
      <c r="L8" s="8">
        <f>+'[3]Inf_FONDANE_Rva19'!L8</f>
        <v>0</v>
      </c>
      <c r="M8" s="8">
        <f>+'[3]Inf_FONDANE_Rva19'!M8</f>
        <v>0</v>
      </c>
      <c r="N8" s="8">
        <f>+'[3]Inf_FONDANE_Rva19'!N8</f>
        <v>0</v>
      </c>
      <c r="O8" s="8">
        <f>+'[3]Inf_FONDANE_Rva19'!O8</f>
        <v>0</v>
      </c>
      <c r="P8" s="8">
        <f>+'[3]Inf_FONDANE_Rva19'!P8</f>
        <v>0</v>
      </c>
      <c r="Q8" s="120">
        <f>SUM(E8:P8)</f>
        <v>318195.56653</v>
      </c>
      <c r="R8" s="8">
        <f>+'[3]Inf_FONDANE_Rva19'!R8</f>
        <v>0</v>
      </c>
      <c r="S8" s="8">
        <f>+'[3]Inf_FONDANE_Rva19'!S8</f>
        <v>316795.56652999995</v>
      </c>
      <c r="T8" s="8">
        <f>+'[3]Inf_FONDANE_Rva19'!T8</f>
        <v>1400</v>
      </c>
      <c r="U8" s="8">
        <f>+'[3]Inf_FONDANE_Rva19'!U8</f>
        <v>0</v>
      </c>
      <c r="V8" s="8">
        <f>+'[3]Inf_FONDANE_Rva19'!V8</f>
        <v>0</v>
      </c>
      <c r="W8" s="8">
        <f>+'[3]Inf_FONDANE_Rva19'!W8</f>
        <v>0</v>
      </c>
      <c r="X8" s="8">
        <f>+'[3]Inf_FONDANE_Rva19'!X8</f>
        <v>0</v>
      </c>
      <c r="Y8" s="8">
        <f>+'[3]Inf_FONDANE_Rva19'!Y8</f>
        <v>0</v>
      </c>
      <c r="Z8" s="8">
        <f>+'[3]Inf_FONDANE_Rva19'!Z8</f>
        <v>0</v>
      </c>
      <c r="AA8" s="8">
        <f>+'[3]Inf_FONDANE_Rva19'!AA8</f>
        <v>0</v>
      </c>
      <c r="AB8" s="8">
        <f>+'[3]Inf_FONDANE_Rva19'!AB8</f>
        <v>0</v>
      </c>
      <c r="AC8" s="8">
        <f>+'[3]Inf_FONDANE_Rva19'!AC8</f>
        <v>0</v>
      </c>
      <c r="AD8" s="101">
        <f>SUM(R8:AC8)</f>
        <v>318195.56652999995</v>
      </c>
    </row>
    <row r="9" spans="1:30" s="2" customFormat="1" ht="12.75">
      <c r="A9" s="144" t="s">
        <v>60</v>
      </c>
      <c r="B9" s="144"/>
      <c r="C9" s="144"/>
      <c r="D9" s="95">
        <f>D7</f>
        <v>318332.50353</v>
      </c>
      <c r="E9" s="95">
        <f aca="true" t="shared" si="1" ref="E9:AD9">E7</f>
        <v>269352.591</v>
      </c>
      <c r="F9" s="95">
        <f t="shared" si="1"/>
        <v>47442.97553</v>
      </c>
      <c r="G9" s="95">
        <f t="shared" si="1"/>
        <v>1400</v>
      </c>
      <c r="H9" s="95">
        <f t="shared" si="1"/>
        <v>0</v>
      </c>
      <c r="I9" s="95">
        <f t="shared" si="1"/>
        <v>0</v>
      </c>
      <c r="J9" s="95">
        <f t="shared" si="1"/>
        <v>0</v>
      </c>
      <c r="K9" s="95">
        <f t="shared" si="1"/>
        <v>0</v>
      </c>
      <c r="L9" s="95">
        <f t="shared" si="1"/>
        <v>0</v>
      </c>
      <c r="M9" s="95">
        <f t="shared" si="1"/>
        <v>0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318195.56653</v>
      </c>
      <c r="R9" s="95">
        <f t="shared" si="1"/>
        <v>0</v>
      </c>
      <c r="S9" s="95">
        <f t="shared" si="1"/>
        <v>316795.56652999995</v>
      </c>
      <c r="T9" s="95">
        <f t="shared" si="1"/>
        <v>1400</v>
      </c>
      <c r="U9" s="95">
        <f t="shared" si="1"/>
        <v>0</v>
      </c>
      <c r="V9" s="95">
        <f t="shared" si="1"/>
        <v>0</v>
      </c>
      <c r="W9" s="95">
        <f t="shared" si="1"/>
        <v>0</v>
      </c>
      <c r="X9" s="95">
        <f t="shared" si="1"/>
        <v>0</v>
      </c>
      <c r="Y9" s="95">
        <f t="shared" si="1"/>
        <v>0</v>
      </c>
      <c r="Z9" s="95">
        <f t="shared" si="1"/>
        <v>0</v>
      </c>
      <c r="AA9" s="95">
        <f t="shared" si="1"/>
        <v>0</v>
      </c>
      <c r="AB9" s="95">
        <f t="shared" si="1"/>
        <v>0</v>
      </c>
      <c r="AC9" s="95">
        <f t="shared" si="1"/>
        <v>0</v>
      </c>
      <c r="AD9" s="95">
        <f t="shared" si="1"/>
        <v>318195.56652999995</v>
      </c>
    </row>
    <row r="10" spans="1:30" s="6" customFormat="1" ht="12.75">
      <c r="A10" s="25"/>
      <c r="B10" s="25"/>
      <c r="C10" s="1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3:18" ht="19.5" customHeight="1">
      <c r="C11" s="2"/>
      <c r="D11" s="2"/>
      <c r="E11" s="2"/>
      <c r="F11" s="27"/>
      <c r="G11" s="2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4:18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3:18" ht="12.75">
      <c r="C13" s="70" t="s">
        <v>81</v>
      </c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3:18" ht="12.75">
      <c r="C14" s="70" t="s">
        <v>68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2019-07-04T20:40:55Z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