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activeTab="1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1">'Gastos Dane '!$A$1:$AP$84</definedName>
    <definedName name="_xlnm.Print_Area" localSheetId="2">'RESERVAS Dane'!$A$1:$AC$44</definedName>
  </definedNames>
  <calcPr fullCalcOnLoad="1"/>
</workbook>
</file>

<file path=xl/sharedStrings.xml><?xml version="1.0" encoding="utf-8"?>
<sst xmlns="http://schemas.openxmlformats.org/spreadsheetml/2006/main" count="370" uniqueCount="177">
  <si>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</si>
  <si>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</si>
  <si>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</si>
  <si>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</si>
  <si>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</si>
  <si>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</si>
  <si>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</si>
  <si>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</si>
  <si>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</si>
  <si>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</si>
  <si>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</si>
  <si>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</si>
  <si>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</si>
  <si>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</si>
  <si>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</si>
  <si>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</si>
  <si>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</si>
  <si>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</si>
  <si>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</si>
  <si>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</si>
  <si>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</si>
  <si>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</si>
  <si>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</si>
  <si>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</si>
  <si>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</si>
  <si>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</si>
  <si>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</si>
  <si>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</si>
  <si>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</si>
  <si>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</si>
  <si>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</si>
  <si>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</si>
  <si>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</si>
  <si>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</si>
  <si>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</si>
  <si>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</si>
  <si>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</si>
  <si>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</si>
  <si>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</si>
  <si>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</si>
  <si>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</si>
  <si>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</si>
  <si>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</si>
  <si>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</si>
  <si>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</si>
  <si>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</si>
  <si>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</si>
  <si>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</si>
  <si>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</si>
  <si>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</si>
  <si>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</si>
  <si>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C|430|1000|3|11</t>
  </si>
  <si>
    <t>C|430|1300|1|11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</si>
  <si>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</si>
  <si>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</si>
  <si>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</si>
  <si>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</si>
  <si>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</si>
  <si>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</si>
  <si>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</si>
  <si>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</si>
  <si>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</si>
  <si>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</si>
  <si>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</si>
  <si>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</si>
  <si>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</si>
  <si>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</si>
  <si>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</si>
  <si>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</si>
  <si>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</si>
  <si>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</si>
  <si>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</si>
  <si>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</si>
  <si>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</si>
  <si>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</si>
  <si>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</si>
  <si>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</si>
  <si>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</si>
  <si>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</si>
  <si>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</si>
  <si>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</si>
  <si>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</si>
  <si>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</si>
  <si>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</si>
  <si>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</si>
  <si>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</si>
  <si>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</si>
  <si>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</si>
  <si>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</si>
  <si>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</si>
  <si>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</si>
  <si>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</si>
  <si>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</si>
  <si>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</si>
  <si>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</si>
  <si>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</si>
  <si>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</si>
  <si>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</si>
  <si>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</si>
  <si>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</si>
  <si>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</si>
  <si>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</si>
  <si>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</si>
  <si>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</si>
  <si>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</si>
  <si>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</si>
  <si>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</si>
  <si>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</si>
  <si>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VIATICOS Y GASTOS DE VIAJE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</si>
  <si>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</si>
  <si>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</si>
  <si>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</si>
  <si>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</si>
  <si>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</si>
  <si>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</si>
  <si>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A|2|0|4|10|10</t>
  </si>
  <si>
    <t>A|2|0|4|11|10</t>
  </si>
  <si>
    <t>A|2|0|4|5|10</t>
  </si>
  <si>
    <t>A|2|0|4|6|10</t>
  </si>
  <si>
    <t>A|2|0|4|7|10</t>
  </si>
  <si>
    <t>A|2|0|4|8|10</t>
  </si>
  <si>
    <t>A|2|0|4|9|10</t>
  </si>
  <si>
    <t>SENTENCIAS Y CONCILIACION</t>
  </si>
  <si>
    <t>A|2|0|4|1|10</t>
  </si>
  <si>
    <t>COMPRA DE EQUIPO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</si>
  <si>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</si>
  <si>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</si>
  <si>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</si>
  <si>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</si>
  <si>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</si>
  <si>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</si>
  <si>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</si>
  <si>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</si>
  <si>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</si>
  <si>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</si>
  <si>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</si>
  <si>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</si>
  <si>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</si>
  <si>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A|2|0|4|10</t>
  </si>
  <si>
    <t>ADQUISICION DE BIENES Y SERVICIOS</t>
  </si>
  <si>
    <t>A|1|0|2|10</t>
  </si>
  <si>
    <t>C|430|1000|17|11</t>
  </si>
  <si>
    <t>IMPLANTACION PLAN MAESTRO DE INFORMACIÓN BASICA. PREVIO</t>
  </si>
  <si>
    <t>LEVANTAMIENTO DE ENCUESTAS PARA INDICES PRECIOS Y COSTOS</t>
  </si>
  <si>
    <t>LEVANTAMIENTO DE LA ENCUESTA CONTINUA DE HOGARES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</si>
  <si>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</si>
  <si>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</si>
  <si>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</si>
  <si>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</si>
  <si>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</si>
  <si>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</si>
  <si>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 xml:space="preserve">COORDINADOR PRESUPUESTO </t>
  </si>
  <si>
    <t>A|3|6|3|20|10</t>
  </si>
  <si>
    <t>OTRAS TRANSFERENCIAS  PREVIO CONCEPTO  DGPPN</t>
  </si>
  <si>
    <t>C|430|1000|23|10</t>
  </si>
  <si>
    <t>C|430|1000|28|11</t>
  </si>
  <si>
    <t>LEV. RECOP Y ACTUAL.  INF SERVICIOS PUBLICOS  A NIVEL NAL.</t>
  </si>
  <si>
    <t>LEV. RECOP Y ACTUAL.  INF PRECIOS  A NIVEL NAL.</t>
  </si>
  <si>
    <t>LEV. RECOP Y ACTUAL.  INF ASPECTOS SOCIODEMOGRAFICOS A NIVEL NAL.</t>
  </si>
  <si>
    <t>LEV. RECOP Y ACTUAL.  INF TEMAS AMBIENTALES  A NIVEL NAL.</t>
  </si>
  <si>
    <t>LEV. RECOP Y ACTUAL.  INF DATOS ESPACIALES  POLITIVOS A NIVEL NAL.</t>
  </si>
  <si>
    <t>LEV. RECOP Y ACTUAL. INFASPECTOS CULTURALES Y POLITICOS  A NIV. NAL.</t>
  </si>
  <si>
    <t>LEV. RECOP Y ACTUAL.  INF CUENTAS NALES Y MACROECONOMIA  A NI.NAL.</t>
  </si>
  <si>
    <t>LEV. RECOP Y ACTUAL.INF PLANIFICACION Y ARMON ESTADISTICA A NI.NAL.</t>
  </si>
  <si>
    <t xml:space="preserve">MATERIALES  Y SUMINISTROS </t>
  </si>
  <si>
    <t>A|2|0|5|10</t>
  </si>
  <si>
    <t xml:space="preserve">MANTENIMIENTO </t>
  </si>
  <si>
    <t>A|2|0|41|10</t>
  </si>
  <si>
    <t>A|2|0|7|10</t>
  </si>
  <si>
    <t xml:space="preserve">IMPRESOS Y PUBLICACIONES </t>
  </si>
  <si>
    <t xml:space="preserve">SENTENCIAS  Y CONCILIACIONES </t>
  </si>
  <si>
    <t>A|2|0|4|4|10</t>
  </si>
  <si>
    <t>A  FEBRERO</t>
  </si>
  <si>
    <t>A FEBRERO</t>
  </si>
  <si>
    <t>A|2|0|4|14|10</t>
  </si>
  <si>
    <t xml:space="preserve">GASTOS JUDICIALES </t>
  </si>
  <si>
    <r>
      <t>NOTA:</t>
    </r>
    <r>
      <rPr>
        <sz val="10"/>
        <rFont val="Arial"/>
        <family val="2"/>
      </rPr>
      <t xml:space="preserve"> MEDIANTE RESOLUCION No.094 DE 11 DE FEBRERO DE 2009, SE MODIFICO LA DESAGREGACION  DEL PRESUPUESTRO  DE GASTOS GENERALES DEL DANE, POR VALOR DE $150.000, ASI: DE SWERVICIOS  PUBLICOS  A GASTOS JUDICIALES.</t>
    </r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</si>
</sst>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;[Red]#,##0.00"/>
    <numFmt numFmtId="189" formatCode="#,##0.00_ ;[Red]\-#,##0.00\ 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8" xfId="0" applyNumberFormat="1" applyFont="1" applyBorder="1" applyAlignment="1" applyProtection="1">
      <alignment horizontal="center"/>
      <protection locked="0"/>
    </xf>
    <xf numFmtId="4" fontId="0" fillId="0" borderId="9" xfId="0" applyNumberFormat="1" applyFont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0" fillId="0" borderId="7" xfId="0" applyNumberFormat="1" applyFont="1" applyBorder="1" applyAlignment="1" applyProtection="1">
      <alignment horizontal="lef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lef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Border="1" applyAlignment="1" applyProtection="1">
      <alignment horizontal="right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horizontal="right"/>
      <protection/>
    </xf>
    <xf numFmtId="40" fontId="0" fillId="0" borderId="23" xfId="0" applyNumberFormat="1" applyFont="1" applyBorder="1" applyAlignment="1" applyProtection="1">
      <alignment horizontal="righ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4" fontId="0" fillId="0" borderId="31" xfId="0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left"/>
    </xf>
    <xf numFmtId="40" fontId="0" fillId="0" borderId="7" xfId="0" applyNumberFormat="1" applyFont="1" applyBorder="1" applyAlignment="1" applyProtection="1">
      <alignment horizontal="right"/>
      <protection locked="0"/>
    </xf>
    <xf numFmtId="4" fontId="4" fillId="0" borderId="33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34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" fontId="4" fillId="0" borderId="8" xfId="0" applyNumberFormat="1" applyFont="1" applyBorder="1" applyAlignment="1" applyProtection="1">
      <alignment horizontal="center"/>
      <protection locked="0"/>
    </xf>
    <xf numFmtId="4" fontId="1" fillId="0" borderId="34" xfId="0" applyNumberFormat="1" applyFont="1" applyBorder="1" applyAlignment="1">
      <alignment horizontal="right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2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0" fillId="0" borderId="21" xfId="0" applyNumberFormat="1" applyFont="1" applyBorder="1" applyAlignment="1" applyProtection="1">
      <alignment horizontal="right"/>
      <protection locked="0"/>
    </xf>
    <xf numFmtId="4" fontId="0" fillId="0" borderId="35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" fontId="0" fillId="0" borderId="19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0" fontId="4" fillId="0" borderId="17" xfId="0" applyFont="1" applyBorder="1" applyAlignment="1" applyProtection="1">
      <alignment/>
      <protection locked="0"/>
    </xf>
    <xf numFmtId="0" fontId="0" fillId="0" borderId="3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0" fillId="0" borderId="0" xfId="0" applyFont="1" applyAlignment="1">
      <alignment vertical="center"/>
    </xf>
    <xf numFmtId="4" fontId="0" fillId="0" borderId="20" xfId="0" applyNumberFormat="1" applyFont="1" applyBorder="1" applyAlignment="1">
      <alignment horizontal="right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0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0" fillId="0" borderId="7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/>
    </xf>
    <xf numFmtId="4" fontId="10" fillId="0" borderId="7" xfId="0" applyNumberFormat="1" applyFont="1" applyBorder="1" applyAlignment="1" applyProtection="1">
      <alignment horizontal="right"/>
      <protection locked="0"/>
    </xf>
    <xf numFmtId="0" fontId="7" fillId="2" borderId="3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workbookViewId="0" topLeftCell="A1">
      <selection activeCell="P25" sqref="P25"/>
    </sheetView>
  </sheetViews>
  <sheetFormatPr defaultColWidth="11.421875" defaultRowHeight="12.75"/>
  <cols>
    <col min="1" max="1" width="18.8515625" style="1" customWidth="1"/>
    <col min="2" max="2" width="65.57421875" style="1" customWidth="1"/>
    <col min="3" max="3" width="20.7109375" style="1" customWidth="1"/>
    <col min="4" max="4" width="20.00390625" style="1" hidden="1" customWidth="1"/>
    <col min="5" max="5" width="19.421875" style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6" customFormat="1" ht="1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</row>
    <row r="2" spans="1:16" s="26" customFormat="1" ht="15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</row>
    <row r="3" spans="1:16" s="26" customFormat="1" ht="15">
      <c r="A3" s="125" t="s">
        <v>34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7"/>
    </row>
    <row r="4" spans="1:16" s="26" customFormat="1" ht="15">
      <c r="A4" s="125" t="s">
        <v>145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</row>
    <row r="5" spans="1:16" s="26" customFormat="1" ht="15">
      <c r="A5" s="125" t="s">
        <v>38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7"/>
    </row>
    <row r="6" spans="1:16" s="26" customFormat="1" ht="14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1:16" s="26" customFormat="1" ht="15">
      <c r="A7" s="130" t="s">
        <v>2</v>
      </c>
      <c r="B7" s="131"/>
      <c r="C7" s="31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3" t="s">
        <v>172</v>
      </c>
    </row>
    <row r="8" spans="1:16" s="26" customFormat="1" ht="15" customHeight="1" thickBot="1">
      <c r="A8" s="130" t="s">
        <v>3</v>
      </c>
      <c r="B8" s="131"/>
      <c r="C8" s="27" t="s">
        <v>37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4">
        <v>2009</v>
      </c>
    </row>
    <row r="9" spans="1:16" s="26" customFormat="1" ht="15" hidden="1" thickBo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</row>
    <row r="10" spans="1:16" s="26" customFormat="1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s="26" customFormat="1" ht="15">
      <c r="A11" s="71" t="s">
        <v>24</v>
      </c>
      <c r="B11" s="71" t="s">
        <v>26</v>
      </c>
      <c r="C11" s="71" t="s">
        <v>27</v>
      </c>
      <c r="D11" s="71" t="s">
        <v>30</v>
      </c>
      <c r="E11" s="71" t="s">
        <v>30</v>
      </c>
      <c r="F11" s="71" t="s">
        <v>30</v>
      </c>
      <c r="G11" s="71" t="s">
        <v>30</v>
      </c>
      <c r="H11" s="71" t="s">
        <v>30</v>
      </c>
      <c r="I11" s="71" t="s">
        <v>30</v>
      </c>
      <c r="J11" s="71" t="s">
        <v>30</v>
      </c>
      <c r="K11" s="71" t="s">
        <v>30</v>
      </c>
      <c r="L11" s="71" t="s">
        <v>30</v>
      </c>
      <c r="M11" s="71" t="s">
        <v>30</v>
      </c>
      <c r="N11" s="71" t="s">
        <v>30</v>
      </c>
      <c r="O11" s="71" t="s">
        <v>30</v>
      </c>
      <c r="P11" s="71" t="s">
        <v>30</v>
      </c>
    </row>
    <row r="12" spans="1:16" s="26" customFormat="1" ht="15.75" thickBot="1">
      <c r="A12" s="72" t="s">
        <v>25</v>
      </c>
      <c r="B12" s="72"/>
      <c r="C12" s="72" t="s">
        <v>6</v>
      </c>
      <c r="D12" s="72" t="s">
        <v>7</v>
      </c>
      <c r="E12" s="72" t="s">
        <v>8</v>
      </c>
      <c r="F12" s="72" t="s">
        <v>9</v>
      </c>
      <c r="G12" s="72" t="s">
        <v>10</v>
      </c>
      <c r="H12" s="72" t="s">
        <v>20</v>
      </c>
      <c r="I12" s="72" t="s">
        <v>21</v>
      </c>
      <c r="J12" s="72" t="s">
        <v>22</v>
      </c>
      <c r="K12" s="72" t="s">
        <v>14</v>
      </c>
      <c r="L12" s="72" t="s">
        <v>15</v>
      </c>
      <c r="M12" s="72" t="s">
        <v>23</v>
      </c>
      <c r="N12" s="72" t="s">
        <v>17</v>
      </c>
      <c r="O12" s="72" t="s">
        <v>18</v>
      </c>
      <c r="P12" s="72" t="s">
        <v>19</v>
      </c>
    </row>
    <row r="13" spans="1:16" s="26" customFormat="1" ht="15.75" thickBot="1">
      <c r="A13" s="73">
        <v>1</v>
      </c>
      <c r="B13" s="73">
        <v>2</v>
      </c>
      <c r="C13" s="73"/>
      <c r="D13" s="73">
        <v>7</v>
      </c>
      <c r="E13" s="73">
        <v>7</v>
      </c>
      <c r="F13" s="73">
        <v>7</v>
      </c>
      <c r="G13" s="73">
        <v>7</v>
      </c>
      <c r="H13" s="73">
        <v>7</v>
      </c>
      <c r="I13" s="73">
        <v>7</v>
      </c>
      <c r="J13" s="73">
        <v>7</v>
      </c>
      <c r="K13" s="73">
        <v>7</v>
      </c>
      <c r="L13" s="73">
        <v>7</v>
      </c>
      <c r="M13" s="73">
        <v>7</v>
      </c>
      <c r="N13" s="73">
        <v>7</v>
      </c>
      <c r="O13" s="73">
        <v>7</v>
      </c>
      <c r="P13" s="73">
        <v>8</v>
      </c>
    </row>
    <row r="14" spans="1:16" s="14" customFormat="1" ht="13.5" thickBot="1">
      <c r="A14" s="38"/>
      <c r="B14" s="39" t="s">
        <v>45</v>
      </c>
      <c r="C14" s="40">
        <f>SUM(C17,C23)</f>
        <v>636332952</v>
      </c>
      <c r="D14" s="40">
        <f>SUM(D17,D23)</f>
        <v>0</v>
      </c>
      <c r="E14" s="40">
        <f>SUM(E17,E23)</f>
        <v>636332952</v>
      </c>
      <c r="F14" s="40">
        <f aca="true" t="shared" si="0" ref="F14:O14">SUM(F15,F17,F19)</f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>SUM(P17,P23)</f>
        <v>636332952</v>
      </c>
    </row>
    <row r="15" spans="1:16" s="14" customFormat="1" ht="12.75" hidden="1">
      <c r="A15" s="38"/>
      <c r="B15" s="39" t="s">
        <v>42</v>
      </c>
      <c r="C15" s="40">
        <f aca="true" t="shared" si="1" ref="C15:P15">SUM(C16:C16)</f>
        <v>0</v>
      </c>
      <c r="D15" s="40">
        <f t="shared" si="1"/>
        <v>0</v>
      </c>
      <c r="E15" s="40">
        <f t="shared" si="1"/>
        <v>0</v>
      </c>
      <c r="F15" s="40">
        <f t="shared" si="1"/>
        <v>0</v>
      </c>
      <c r="G15" s="40">
        <f t="shared" si="1"/>
        <v>0</v>
      </c>
      <c r="H15" s="40">
        <f t="shared" si="1"/>
        <v>0</v>
      </c>
      <c r="I15" s="40">
        <f t="shared" si="1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103">
        <f t="shared" si="1"/>
        <v>0</v>
      </c>
    </row>
    <row r="16" spans="1:16" s="12" customFormat="1" ht="13.5" hidden="1" thickBot="1">
      <c r="A16" s="15" t="s">
        <v>146</v>
      </c>
      <c r="B16" s="45" t="s">
        <v>147</v>
      </c>
      <c r="C16" s="46"/>
      <c r="D16" s="46"/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8">
        <f>SUM(D16:O16)</f>
        <v>0</v>
      </c>
    </row>
    <row r="17" spans="1:16" s="14" customFormat="1" ht="13.5" thickBot="1">
      <c r="A17" s="25"/>
      <c r="B17" s="51" t="s">
        <v>43</v>
      </c>
      <c r="C17" s="52">
        <f aca="true" t="shared" si="2" ref="C17:P17">SUM(C18:C18)</f>
        <v>98225552</v>
      </c>
      <c r="D17" s="52">
        <f t="shared" si="2"/>
        <v>0</v>
      </c>
      <c r="E17" s="52">
        <f t="shared" si="2"/>
        <v>98225552</v>
      </c>
      <c r="F17" s="52">
        <f t="shared" si="2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41">
        <f t="shared" si="2"/>
        <v>98225552</v>
      </c>
    </row>
    <row r="18" spans="1:16" s="12" customFormat="1" ht="13.5" thickBot="1">
      <c r="A18" s="16" t="s">
        <v>117</v>
      </c>
      <c r="B18" s="53" t="s">
        <v>139</v>
      </c>
      <c r="C18" s="54">
        <v>98225552</v>
      </c>
      <c r="D18" s="54">
        <v>0</v>
      </c>
      <c r="E18" s="54">
        <v>98225552</v>
      </c>
      <c r="F18" s="54"/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6">
        <f>SUM(D18:O18)</f>
        <v>98225552</v>
      </c>
    </row>
    <row r="19" spans="1:16" s="14" customFormat="1" ht="13.5" hidden="1" thickBot="1">
      <c r="A19" s="25"/>
      <c r="B19" s="51" t="s">
        <v>44</v>
      </c>
      <c r="C19" s="52">
        <f aca="true" t="shared" si="3" ref="C19:P19">SUM(C20:C22)</f>
        <v>0</v>
      </c>
      <c r="D19" s="52">
        <f t="shared" si="3"/>
        <v>0</v>
      </c>
      <c r="E19" s="52">
        <f t="shared" si="3"/>
        <v>0</v>
      </c>
      <c r="F19" s="52">
        <f t="shared" si="3"/>
        <v>0</v>
      </c>
      <c r="G19" s="52">
        <f t="shared" si="3"/>
        <v>0</v>
      </c>
      <c r="H19" s="52">
        <f t="shared" si="3"/>
        <v>0</v>
      </c>
      <c r="I19" s="52">
        <f t="shared" si="3"/>
        <v>0</v>
      </c>
      <c r="J19" s="52">
        <f t="shared" si="3"/>
        <v>0</v>
      </c>
      <c r="K19" s="52">
        <f t="shared" si="3"/>
        <v>0</v>
      </c>
      <c r="L19" s="52">
        <f t="shared" si="3"/>
        <v>0</v>
      </c>
      <c r="M19" s="52">
        <f t="shared" si="3"/>
        <v>0</v>
      </c>
      <c r="N19" s="52">
        <f t="shared" si="3"/>
        <v>0</v>
      </c>
      <c r="O19" s="52">
        <f t="shared" si="3"/>
        <v>0</v>
      </c>
      <c r="P19" s="41">
        <f t="shared" si="3"/>
        <v>0</v>
      </c>
    </row>
    <row r="20" spans="1:16" s="12" customFormat="1" ht="13.5" hidden="1" thickBot="1">
      <c r="A20" s="75" t="s">
        <v>40</v>
      </c>
      <c r="B20" s="58" t="s">
        <v>46</v>
      </c>
      <c r="C20" s="59"/>
      <c r="D20" s="46">
        <v>0</v>
      </c>
      <c r="E20" s="47"/>
      <c r="F20" s="46"/>
      <c r="G20" s="46"/>
      <c r="H20" s="46"/>
      <c r="I20" s="46"/>
      <c r="J20" s="46"/>
      <c r="K20" s="46"/>
      <c r="L20" s="59"/>
      <c r="M20" s="47"/>
      <c r="N20" s="46"/>
      <c r="O20" s="46"/>
      <c r="P20" s="48">
        <f>SUM(D20:O20)</f>
        <v>0</v>
      </c>
    </row>
    <row r="21" spans="1:16" s="12" customFormat="1" ht="13.5" hidden="1" thickBot="1">
      <c r="A21" s="15" t="s">
        <v>50</v>
      </c>
      <c r="B21" s="45" t="s">
        <v>49</v>
      </c>
      <c r="C21" s="46"/>
      <c r="D21" s="46">
        <v>0</v>
      </c>
      <c r="E21" s="47"/>
      <c r="F21" s="46"/>
      <c r="G21" s="46"/>
      <c r="H21" s="46"/>
      <c r="I21" s="46"/>
      <c r="J21" s="46"/>
      <c r="K21" s="46"/>
      <c r="L21" s="59"/>
      <c r="M21" s="47"/>
      <c r="N21" s="46"/>
      <c r="O21" s="46"/>
      <c r="P21" s="48">
        <f>SUM(D21:O21)</f>
        <v>0</v>
      </c>
    </row>
    <row r="22" spans="1:16" s="12" customFormat="1" ht="13.5" hidden="1" thickBot="1">
      <c r="A22" s="15" t="s">
        <v>47</v>
      </c>
      <c r="B22" s="45" t="s">
        <v>48</v>
      </c>
      <c r="C22" s="55"/>
      <c r="D22" s="55">
        <v>0</v>
      </c>
      <c r="E22" s="62"/>
      <c r="F22" s="60"/>
      <c r="G22" s="60"/>
      <c r="H22" s="49"/>
      <c r="I22" s="63"/>
      <c r="J22" s="60"/>
      <c r="K22" s="49"/>
      <c r="L22" s="61"/>
      <c r="M22" s="49"/>
      <c r="N22" s="46"/>
      <c r="O22" s="46"/>
      <c r="P22" s="48">
        <f>SUM(D22:O22)</f>
        <v>0</v>
      </c>
    </row>
    <row r="23" spans="1:16" s="14" customFormat="1" ht="18" customHeight="1" thickBot="1">
      <c r="A23" s="25"/>
      <c r="B23" s="51" t="s">
        <v>44</v>
      </c>
      <c r="C23" s="52">
        <f aca="true" t="shared" si="4" ref="C23:P23">SUM(C24:C24)</f>
        <v>538107400</v>
      </c>
      <c r="D23" s="52">
        <f t="shared" si="4"/>
        <v>0</v>
      </c>
      <c r="E23" s="52">
        <f t="shared" si="4"/>
        <v>538107400</v>
      </c>
      <c r="F23" s="52">
        <f t="shared" si="4"/>
        <v>0</v>
      </c>
      <c r="G23" s="52">
        <f t="shared" si="4"/>
        <v>0</v>
      </c>
      <c r="H23" s="52">
        <f t="shared" si="4"/>
        <v>0</v>
      </c>
      <c r="I23" s="52">
        <f t="shared" si="4"/>
        <v>0</v>
      </c>
      <c r="J23" s="52">
        <f t="shared" si="4"/>
        <v>0</v>
      </c>
      <c r="K23" s="52">
        <f t="shared" si="4"/>
        <v>0</v>
      </c>
      <c r="L23" s="52">
        <f t="shared" si="4"/>
        <v>0</v>
      </c>
      <c r="M23" s="52">
        <f t="shared" si="4"/>
        <v>0</v>
      </c>
      <c r="N23" s="52">
        <f t="shared" si="4"/>
        <v>0</v>
      </c>
      <c r="O23" s="52">
        <f t="shared" si="4"/>
        <v>0</v>
      </c>
      <c r="P23" s="41">
        <f t="shared" si="4"/>
        <v>538107400</v>
      </c>
    </row>
    <row r="24" spans="1:16" s="10" customFormat="1" ht="13.5" thickBot="1">
      <c r="A24" s="16" t="s">
        <v>50</v>
      </c>
      <c r="B24" s="104" t="s">
        <v>170</v>
      </c>
      <c r="C24" s="46">
        <v>538107400</v>
      </c>
      <c r="D24" s="54">
        <v>0</v>
      </c>
      <c r="E24" s="46">
        <v>538107400</v>
      </c>
      <c r="F24" s="46"/>
      <c r="G24" s="54">
        <v>0</v>
      </c>
      <c r="H24" s="54">
        <v>0</v>
      </c>
      <c r="I24" s="54">
        <v>0</v>
      </c>
      <c r="J24" s="54">
        <v>0</v>
      </c>
      <c r="K24" s="46">
        <v>0</v>
      </c>
      <c r="L24" s="46">
        <v>0</v>
      </c>
      <c r="M24" s="46">
        <v>0</v>
      </c>
      <c r="N24" s="46">
        <v>0</v>
      </c>
      <c r="O24" s="54">
        <v>0</v>
      </c>
      <c r="P24" s="48">
        <f>SUM(D24:O24)</f>
        <v>538107400</v>
      </c>
    </row>
    <row r="25" spans="1:16" s="11" customFormat="1" ht="13.5" thickBot="1">
      <c r="A25" s="132" t="s">
        <v>33</v>
      </c>
      <c r="B25" s="133"/>
      <c r="C25" s="52">
        <f>SUM(C17+C23)</f>
        <v>636332952</v>
      </c>
      <c r="D25" s="52">
        <f>SUM(D17+D23)</f>
        <v>0</v>
      </c>
      <c r="E25" s="52">
        <f>SUM(E17+E23)</f>
        <v>636332952</v>
      </c>
      <c r="F25" s="52">
        <f aca="true" t="shared" si="5" ref="F25:O25">SUM(F15+F17+F19+F23)</f>
        <v>0</v>
      </c>
      <c r="G25" s="52">
        <f t="shared" si="5"/>
        <v>0</v>
      </c>
      <c r="H25" s="52">
        <f t="shared" si="5"/>
        <v>0</v>
      </c>
      <c r="I25" s="52">
        <f t="shared" si="5"/>
        <v>0</v>
      </c>
      <c r="J25" s="52">
        <f t="shared" si="5"/>
        <v>0</v>
      </c>
      <c r="K25" s="52">
        <f t="shared" si="5"/>
        <v>0</v>
      </c>
      <c r="L25" s="52">
        <f t="shared" si="5"/>
        <v>0</v>
      </c>
      <c r="M25" s="52">
        <f t="shared" si="5"/>
        <v>0</v>
      </c>
      <c r="N25" s="52">
        <f t="shared" si="5"/>
        <v>0</v>
      </c>
      <c r="O25" s="52">
        <f t="shared" si="5"/>
        <v>0</v>
      </c>
      <c r="P25" s="41">
        <f>SUM(P17+P23)</f>
        <v>636332952</v>
      </c>
    </row>
    <row r="26" spans="1:16" ht="12.75">
      <c r="A26" s="76" t="s">
        <v>148</v>
      </c>
      <c r="B26" s="8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9"/>
    </row>
    <row r="27" spans="1:16" ht="12.75">
      <c r="A27" s="6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</row>
    <row r="28" spans="1:16" ht="12.75">
      <c r="A28" s="67"/>
      <c r="B28" s="6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1:16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1:16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1:16" ht="15.75" thickBot="1">
      <c r="A32" s="3"/>
      <c r="B32" s="6"/>
      <c r="C32" s="2"/>
      <c r="D32" s="128"/>
      <c r="E32" s="128"/>
      <c r="F32" s="128"/>
      <c r="G32" s="128"/>
      <c r="H32" s="128"/>
      <c r="I32" s="128"/>
      <c r="J32" s="128"/>
      <c r="K32" s="4"/>
      <c r="L32" s="4"/>
      <c r="M32" s="4"/>
      <c r="N32" s="4"/>
      <c r="O32" s="4"/>
      <c r="P32" s="4"/>
    </row>
    <row r="33" spans="1:16" ht="15" customHeight="1">
      <c r="A33" s="3"/>
      <c r="B33" s="23" t="s">
        <v>151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9"/>
    </row>
    <row r="34" spans="1:16" ht="0.75" customHeight="1" thickBot="1">
      <c r="A34" s="2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</sheetData>
  <mergeCells count="10">
    <mergeCell ref="D32:J32"/>
    <mergeCell ref="C33:P33"/>
    <mergeCell ref="A5:P5"/>
    <mergeCell ref="A7:B7"/>
    <mergeCell ref="A8:B8"/>
    <mergeCell ref="A25:B25"/>
    <mergeCell ref="A1:P1"/>
    <mergeCell ref="A2:P2"/>
    <mergeCell ref="A3:P3"/>
    <mergeCell ref="A4:P4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Header>&amp;CHACIENDA2009</oddHeader>
    <oddFooter>&amp;CHACIENDA2009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84"/>
  <sheetViews>
    <sheetView tabSelected="1" zoomScale="75" zoomScaleNormal="75" workbookViewId="0" topLeftCell="A1">
      <pane xSplit="2" ySplit="11" topLeftCell="C6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B75" sqref="B75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customWidth="1"/>
    <col min="6" max="6" width="19.7109375" style="1" hidden="1" customWidth="1"/>
    <col min="7" max="7" width="21.57421875" style="1" hidden="1" customWidth="1"/>
    <col min="8" max="8" width="21.140625" style="1" hidden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8" width="20.28125" style="1" customWidth="1"/>
    <col min="19" max="19" width="20.28125" style="1" hidden="1" customWidth="1"/>
    <col min="20" max="20" width="23.8515625" style="1" hidden="1" customWidth="1"/>
    <col min="21" max="21" width="21.28125" style="1" hidden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customWidth="1"/>
    <col min="32" max="32" width="20.28125" style="1" hidden="1" customWidth="1"/>
    <col min="33" max="33" width="22.140625" style="1" hidden="1" customWidth="1"/>
    <col min="34" max="34" width="21.57421875" style="1" hidden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43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5"/>
    </row>
    <row r="2" spans="1:42" ht="12.75">
      <c r="A2" s="140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2"/>
    </row>
    <row r="3" spans="1:42" ht="12.75">
      <c r="A3" s="140" t="s">
        <v>34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2"/>
    </row>
    <row r="4" spans="1:42" ht="12.75">
      <c r="A4" s="140" t="s">
        <v>35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2"/>
    </row>
    <row r="5" spans="1:42" ht="12.75">
      <c r="A5" s="140" t="s">
        <v>38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2"/>
    </row>
    <row r="6" spans="1:42" ht="12.75">
      <c r="A6" s="99" t="s">
        <v>2</v>
      </c>
      <c r="B6" s="100"/>
      <c r="C6" s="82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3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4" t="s">
        <v>172</v>
      </c>
    </row>
    <row r="7" spans="1:42" ht="15" customHeight="1">
      <c r="A7" s="99" t="s">
        <v>3</v>
      </c>
      <c r="B7" s="101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3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5">
        <v>2009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</row>
    <row r="10" spans="1:42" ht="12.75">
      <c r="A10" s="69" t="s">
        <v>24</v>
      </c>
      <c r="B10" s="69" t="s">
        <v>26</v>
      </c>
      <c r="C10" s="69" t="s">
        <v>27</v>
      </c>
      <c r="D10" s="69" t="s">
        <v>28</v>
      </c>
      <c r="E10" s="69" t="s">
        <v>28</v>
      </c>
      <c r="F10" s="69" t="s">
        <v>28</v>
      </c>
      <c r="G10" s="69" t="s">
        <v>28</v>
      </c>
      <c r="H10" s="69" t="s">
        <v>28</v>
      </c>
      <c r="I10" s="69" t="s">
        <v>28</v>
      </c>
      <c r="J10" s="69" t="s">
        <v>28</v>
      </c>
      <c r="K10" s="69" t="s">
        <v>28</v>
      </c>
      <c r="L10" s="69" t="s">
        <v>28</v>
      </c>
      <c r="M10" s="69" t="s">
        <v>28</v>
      </c>
      <c r="N10" s="69" t="s">
        <v>28</v>
      </c>
      <c r="O10" s="69" t="s">
        <v>28</v>
      </c>
      <c r="P10" s="69" t="s">
        <v>28</v>
      </c>
      <c r="Q10" s="69" t="s">
        <v>29</v>
      </c>
      <c r="R10" s="69" t="s">
        <v>29</v>
      </c>
      <c r="S10" s="69" t="s">
        <v>29</v>
      </c>
      <c r="T10" s="69" t="s">
        <v>29</v>
      </c>
      <c r="U10" s="69" t="s">
        <v>29</v>
      </c>
      <c r="V10" s="69" t="s">
        <v>29</v>
      </c>
      <c r="W10" s="69" t="s">
        <v>29</v>
      </c>
      <c r="X10" s="69" t="s">
        <v>29</v>
      </c>
      <c r="Y10" s="69" t="s">
        <v>29</v>
      </c>
      <c r="Z10" s="69" t="s">
        <v>29</v>
      </c>
      <c r="AA10" s="69" t="s">
        <v>29</v>
      </c>
      <c r="AB10" s="69" t="s">
        <v>29</v>
      </c>
      <c r="AC10" s="69" t="s">
        <v>29</v>
      </c>
      <c r="AD10" s="69" t="s">
        <v>30</v>
      </c>
      <c r="AE10" s="69" t="s">
        <v>30</v>
      </c>
      <c r="AF10" s="69" t="s">
        <v>30</v>
      </c>
      <c r="AG10" s="69" t="s">
        <v>30</v>
      </c>
      <c r="AH10" s="69" t="s">
        <v>30</v>
      </c>
      <c r="AI10" s="69" t="s">
        <v>30</v>
      </c>
      <c r="AJ10" s="69" t="s">
        <v>30</v>
      </c>
      <c r="AK10" s="69" t="s">
        <v>30</v>
      </c>
      <c r="AL10" s="69" t="s">
        <v>30</v>
      </c>
      <c r="AM10" s="69" t="s">
        <v>30</v>
      </c>
      <c r="AN10" s="69" t="s">
        <v>30</v>
      </c>
      <c r="AO10" s="69" t="s">
        <v>30</v>
      </c>
      <c r="AP10" s="69" t="s">
        <v>30</v>
      </c>
    </row>
    <row r="11" spans="1:42" ht="13.5" thickBot="1">
      <c r="A11" s="86" t="s">
        <v>25</v>
      </c>
      <c r="B11" s="86"/>
      <c r="C11" s="86" t="s">
        <v>6</v>
      </c>
      <c r="D11" s="86" t="s">
        <v>7</v>
      </c>
      <c r="E11" s="86" t="s">
        <v>8</v>
      </c>
      <c r="F11" s="86" t="s">
        <v>9</v>
      </c>
      <c r="G11" s="86" t="s">
        <v>10</v>
      </c>
      <c r="H11" s="86" t="s">
        <v>11</v>
      </c>
      <c r="I11" s="86" t="s">
        <v>12</v>
      </c>
      <c r="J11" s="86" t="s">
        <v>13</v>
      </c>
      <c r="K11" s="86" t="s">
        <v>14</v>
      </c>
      <c r="L11" s="86" t="s">
        <v>15</v>
      </c>
      <c r="M11" s="86" t="s">
        <v>16</v>
      </c>
      <c r="N11" s="86" t="s">
        <v>17</v>
      </c>
      <c r="O11" s="86" t="s">
        <v>18</v>
      </c>
      <c r="P11" s="86" t="s">
        <v>19</v>
      </c>
      <c r="Q11" s="86" t="s">
        <v>7</v>
      </c>
      <c r="R11" s="86" t="s">
        <v>8</v>
      </c>
      <c r="S11" s="86" t="s">
        <v>9</v>
      </c>
      <c r="T11" s="86" t="s">
        <v>10</v>
      </c>
      <c r="U11" s="86" t="s">
        <v>20</v>
      </c>
      <c r="V11" s="86" t="s">
        <v>21</v>
      </c>
      <c r="W11" s="86" t="s">
        <v>22</v>
      </c>
      <c r="X11" s="86" t="s">
        <v>14</v>
      </c>
      <c r="Y11" s="86" t="s">
        <v>15</v>
      </c>
      <c r="Z11" s="86" t="s">
        <v>23</v>
      </c>
      <c r="AA11" s="86" t="s">
        <v>17</v>
      </c>
      <c r="AB11" s="86" t="s">
        <v>18</v>
      </c>
      <c r="AC11" s="86" t="s">
        <v>31</v>
      </c>
      <c r="AD11" s="86" t="s">
        <v>7</v>
      </c>
      <c r="AE11" s="86" t="s">
        <v>8</v>
      </c>
      <c r="AF11" s="86" t="s">
        <v>9</v>
      </c>
      <c r="AG11" s="86" t="s">
        <v>10</v>
      </c>
      <c r="AH11" s="86" t="s">
        <v>20</v>
      </c>
      <c r="AI11" s="86" t="s">
        <v>21</v>
      </c>
      <c r="AJ11" s="86" t="s">
        <v>22</v>
      </c>
      <c r="AK11" s="86" t="s">
        <v>14</v>
      </c>
      <c r="AL11" s="86" t="s">
        <v>15</v>
      </c>
      <c r="AM11" s="86" t="s">
        <v>23</v>
      </c>
      <c r="AN11" s="86" t="s">
        <v>17</v>
      </c>
      <c r="AO11" s="86" t="s">
        <v>18</v>
      </c>
      <c r="AP11" s="86" t="s">
        <v>19</v>
      </c>
    </row>
    <row r="12" spans="1:42" s="91" customFormat="1" ht="12" thickBot="1">
      <c r="A12" s="68">
        <v>1</v>
      </c>
      <c r="B12" s="68">
        <v>2</v>
      </c>
      <c r="C12" s="68"/>
      <c r="D12" s="68">
        <v>3</v>
      </c>
      <c r="E12" s="68">
        <v>3</v>
      </c>
      <c r="F12" s="68">
        <v>3</v>
      </c>
      <c r="G12" s="68">
        <v>3</v>
      </c>
      <c r="H12" s="68">
        <v>3</v>
      </c>
      <c r="I12" s="68">
        <v>3</v>
      </c>
      <c r="J12" s="68">
        <v>3</v>
      </c>
      <c r="K12" s="68">
        <v>3</v>
      </c>
      <c r="L12" s="68">
        <v>3</v>
      </c>
      <c r="M12" s="68">
        <v>3</v>
      </c>
      <c r="N12" s="68">
        <v>3</v>
      </c>
      <c r="O12" s="68">
        <v>3</v>
      </c>
      <c r="P12" s="68">
        <v>4</v>
      </c>
      <c r="Q12" s="68">
        <v>5</v>
      </c>
      <c r="R12" s="68">
        <v>5</v>
      </c>
      <c r="S12" s="68">
        <v>5</v>
      </c>
      <c r="T12" s="68">
        <v>5</v>
      </c>
      <c r="U12" s="68">
        <v>5</v>
      </c>
      <c r="V12" s="68">
        <v>5</v>
      </c>
      <c r="W12" s="68">
        <v>5</v>
      </c>
      <c r="X12" s="68">
        <v>5</v>
      </c>
      <c r="Y12" s="68">
        <v>5</v>
      </c>
      <c r="Z12" s="68">
        <v>5</v>
      </c>
      <c r="AA12" s="68">
        <v>5</v>
      </c>
      <c r="AB12" s="68">
        <v>5</v>
      </c>
      <c r="AC12" s="68">
        <v>6</v>
      </c>
      <c r="AD12" s="68">
        <v>7</v>
      </c>
      <c r="AE12" s="68">
        <v>7</v>
      </c>
      <c r="AF12" s="68">
        <v>7</v>
      </c>
      <c r="AG12" s="68">
        <v>7</v>
      </c>
      <c r="AH12" s="68">
        <v>7</v>
      </c>
      <c r="AI12" s="68">
        <v>7</v>
      </c>
      <c r="AJ12" s="68">
        <v>7</v>
      </c>
      <c r="AK12" s="68">
        <v>7</v>
      </c>
      <c r="AL12" s="68">
        <v>7</v>
      </c>
      <c r="AM12" s="68">
        <v>7</v>
      </c>
      <c r="AN12" s="68">
        <v>7</v>
      </c>
      <c r="AO12" s="68">
        <v>7</v>
      </c>
      <c r="AP12" s="68">
        <v>8</v>
      </c>
    </row>
    <row r="13" spans="1:42" s="14" customFormat="1" ht="13.5" thickBot="1">
      <c r="A13" s="38"/>
      <c r="B13" s="39" t="s">
        <v>45</v>
      </c>
      <c r="C13" s="40">
        <f aca="true" t="shared" si="0" ref="C13:AP13">SUM(C14,C42,C54)</f>
        <v>22757784000</v>
      </c>
      <c r="D13" s="40">
        <f t="shared" si="0"/>
        <v>2030561540</v>
      </c>
      <c r="E13" s="40">
        <f t="shared" si="0"/>
        <v>962249950</v>
      </c>
      <c r="F13" s="40">
        <f t="shared" si="0"/>
        <v>0</v>
      </c>
      <c r="G13" s="40">
        <f t="shared" si="0"/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  <c r="L13" s="40">
        <f t="shared" si="0"/>
        <v>0</v>
      </c>
      <c r="M13" s="40">
        <f t="shared" si="0"/>
        <v>0</v>
      </c>
      <c r="N13" s="40">
        <f t="shared" si="0"/>
        <v>0</v>
      </c>
      <c r="O13" s="40">
        <f t="shared" si="0"/>
        <v>0</v>
      </c>
      <c r="P13" s="40">
        <f t="shared" si="0"/>
        <v>2992811490</v>
      </c>
      <c r="Q13" s="40">
        <f t="shared" si="0"/>
        <v>1122191991</v>
      </c>
      <c r="R13" s="40">
        <f t="shared" si="0"/>
        <v>1023856814</v>
      </c>
      <c r="S13" s="40">
        <f t="shared" si="0"/>
        <v>0</v>
      </c>
      <c r="T13" s="40">
        <f t="shared" si="0"/>
        <v>0</v>
      </c>
      <c r="U13" s="40">
        <f t="shared" si="0"/>
        <v>0</v>
      </c>
      <c r="V13" s="40">
        <f t="shared" si="0"/>
        <v>0</v>
      </c>
      <c r="W13" s="40">
        <f t="shared" si="0"/>
        <v>0</v>
      </c>
      <c r="X13" s="40">
        <f t="shared" si="0"/>
        <v>0</v>
      </c>
      <c r="Y13" s="40">
        <f t="shared" si="0"/>
        <v>0</v>
      </c>
      <c r="Z13" s="40">
        <f t="shared" si="0"/>
        <v>0</v>
      </c>
      <c r="AA13" s="40">
        <f t="shared" si="0"/>
        <v>0</v>
      </c>
      <c r="AB13" s="40">
        <f t="shared" si="0"/>
        <v>0</v>
      </c>
      <c r="AC13" s="40">
        <f t="shared" si="0"/>
        <v>2146048805</v>
      </c>
      <c r="AD13" s="40">
        <f t="shared" si="0"/>
        <v>817906716</v>
      </c>
      <c r="AE13" s="40">
        <f t="shared" si="0"/>
        <v>1327521743</v>
      </c>
      <c r="AF13" s="40">
        <f t="shared" si="0"/>
        <v>0</v>
      </c>
      <c r="AG13" s="40">
        <f t="shared" si="0"/>
        <v>0</v>
      </c>
      <c r="AH13" s="40">
        <f t="shared" si="0"/>
        <v>0</v>
      </c>
      <c r="AI13" s="40">
        <f t="shared" si="0"/>
        <v>0</v>
      </c>
      <c r="AJ13" s="40">
        <f t="shared" si="0"/>
        <v>0</v>
      </c>
      <c r="AK13" s="40">
        <f t="shared" si="0"/>
        <v>0</v>
      </c>
      <c r="AL13" s="40">
        <f t="shared" si="0"/>
        <v>0</v>
      </c>
      <c r="AM13" s="40">
        <f t="shared" si="0"/>
        <v>0</v>
      </c>
      <c r="AN13" s="40">
        <f t="shared" si="0"/>
        <v>0</v>
      </c>
      <c r="AO13" s="40">
        <f t="shared" si="0"/>
        <v>0</v>
      </c>
      <c r="AP13" s="40">
        <f t="shared" si="0"/>
        <v>2145428459</v>
      </c>
    </row>
    <row r="14" spans="1:42" s="14" customFormat="1" ht="13.5" thickBot="1">
      <c r="A14" s="38"/>
      <c r="B14" s="39" t="s">
        <v>42</v>
      </c>
      <c r="C14" s="40">
        <f aca="true" t="shared" si="1" ref="C14:AP14">SUM(C15:C41)</f>
        <v>17599994000</v>
      </c>
      <c r="D14" s="40">
        <f t="shared" si="1"/>
        <v>1168029737</v>
      </c>
      <c r="E14" s="40">
        <f t="shared" si="1"/>
        <v>905525186</v>
      </c>
      <c r="F14" s="40">
        <f t="shared" si="1"/>
        <v>0</v>
      </c>
      <c r="G14" s="40">
        <f t="shared" si="1"/>
        <v>0</v>
      </c>
      <c r="H14" s="40">
        <f t="shared" si="1"/>
        <v>0</v>
      </c>
      <c r="I14" s="40">
        <f t="shared" si="1"/>
        <v>0</v>
      </c>
      <c r="J14" s="40">
        <f t="shared" si="1"/>
        <v>0</v>
      </c>
      <c r="K14" s="40">
        <f t="shared" si="1"/>
        <v>0</v>
      </c>
      <c r="L14" s="40">
        <f t="shared" si="1"/>
        <v>0</v>
      </c>
      <c r="M14" s="40">
        <f t="shared" si="1"/>
        <v>0</v>
      </c>
      <c r="N14" s="40">
        <f t="shared" si="1"/>
        <v>0</v>
      </c>
      <c r="O14" s="40">
        <f t="shared" si="1"/>
        <v>0</v>
      </c>
      <c r="P14" s="40">
        <f t="shared" si="1"/>
        <v>2073554923</v>
      </c>
      <c r="Q14" s="40">
        <f t="shared" si="1"/>
        <v>1103157818</v>
      </c>
      <c r="R14" s="40">
        <f t="shared" si="1"/>
        <v>896742378</v>
      </c>
      <c r="S14" s="40">
        <f t="shared" si="1"/>
        <v>0</v>
      </c>
      <c r="T14" s="40">
        <f t="shared" si="1"/>
        <v>0</v>
      </c>
      <c r="U14" s="40">
        <f t="shared" si="1"/>
        <v>0</v>
      </c>
      <c r="V14" s="40">
        <f t="shared" si="1"/>
        <v>0</v>
      </c>
      <c r="W14" s="40">
        <f t="shared" si="1"/>
        <v>0</v>
      </c>
      <c r="X14" s="40">
        <f t="shared" si="1"/>
        <v>0</v>
      </c>
      <c r="Y14" s="40">
        <f t="shared" si="1"/>
        <v>0</v>
      </c>
      <c r="Z14" s="40">
        <f t="shared" si="1"/>
        <v>0</v>
      </c>
      <c r="AA14" s="40">
        <f t="shared" si="1"/>
        <v>0</v>
      </c>
      <c r="AB14" s="40">
        <f t="shared" si="1"/>
        <v>0</v>
      </c>
      <c r="AC14" s="40">
        <f t="shared" si="1"/>
        <v>1999900196</v>
      </c>
      <c r="AD14" s="40">
        <f t="shared" si="1"/>
        <v>798872543</v>
      </c>
      <c r="AE14" s="40">
        <f t="shared" si="1"/>
        <v>1201027653</v>
      </c>
      <c r="AF14" s="40">
        <f t="shared" si="1"/>
        <v>0</v>
      </c>
      <c r="AG14" s="40">
        <f t="shared" si="1"/>
        <v>0</v>
      </c>
      <c r="AH14" s="40">
        <f t="shared" si="1"/>
        <v>0</v>
      </c>
      <c r="AI14" s="40">
        <f t="shared" si="1"/>
        <v>0</v>
      </c>
      <c r="AJ14" s="40">
        <f t="shared" si="1"/>
        <v>0</v>
      </c>
      <c r="AK14" s="40">
        <f t="shared" si="1"/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1">
        <f t="shared" si="1"/>
        <v>1999900196</v>
      </c>
    </row>
    <row r="15" spans="1:42" s="12" customFormat="1" ht="12.75">
      <c r="A15" s="42" t="s">
        <v>54</v>
      </c>
      <c r="B15" s="43" t="s">
        <v>56</v>
      </c>
      <c r="C15" s="44">
        <v>9129116342</v>
      </c>
      <c r="D15" s="44">
        <v>622370630</v>
      </c>
      <c r="E15" s="44">
        <v>722910044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80">
        <f>SUM(D15:O15)</f>
        <v>1345280674</v>
      </c>
      <c r="Q15" s="44">
        <v>622370630</v>
      </c>
      <c r="R15" s="44">
        <v>722910044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80">
        <f>SUM(Q15:AB15)</f>
        <v>1345280674</v>
      </c>
      <c r="AD15" s="44">
        <v>622370630</v>
      </c>
      <c r="AE15" s="44">
        <v>722910044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81">
        <f>SUM(AD15:AO15)</f>
        <v>1345280674</v>
      </c>
    </row>
    <row r="16" spans="1:42" s="12" customFormat="1" ht="12.75">
      <c r="A16" s="16" t="s">
        <v>55</v>
      </c>
      <c r="B16" s="53" t="s">
        <v>57</v>
      </c>
      <c r="C16" s="54">
        <v>620883658</v>
      </c>
      <c r="D16" s="54">
        <v>34303563</v>
      </c>
      <c r="E16" s="54">
        <v>20117866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47">
        <f aca="true" t="shared" si="2" ref="P16:P43">SUM(D16:O16)</f>
        <v>54421429</v>
      </c>
      <c r="Q16" s="54">
        <v>34303563</v>
      </c>
      <c r="R16" s="54">
        <v>20117866</v>
      </c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47">
        <f aca="true" t="shared" si="3" ref="AC16:AC43">SUM(Q16:AB16)</f>
        <v>54421429</v>
      </c>
      <c r="AD16" s="54">
        <v>34303563</v>
      </c>
      <c r="AE16" s="54">
        <v>20117866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48">
        <f aca="true" t="shared" si="4" ref="AP16:AP43">SUM(AD16:AO16)</f>
        <v>54421429</v>
      </c>
    </row>
    <row r="17" spans="1:42" s="12" customFormat="1" ht="12.75">
      <c r="A17" s="16" t="s">
        <v>76</v>
      </c>
      <c r="B17" s="53" t="s">
        <v>58</v>
      </c>
      <c r="C17" s="54">
        <v>20000000</v>
      </c>
      <c r="D17" s="54">
        <v>2595292</v>
      </c>
      <c r="E17" s="54">
        <v>1687385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47">
        <f t="shared" si="2"/>
        <v>4282677</v>
      </c>
      <c r="Q17" s="54">
        <v>2595292</v>
      </c>
      <c r="R17" s="54">
        <v>1687385</v>
      </c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47">
        <f t="shared" si="3"/>
        <v>4282677</v>
      </c>
      <c r="AD17" s="54">
        <v>2595292</v>
      </c>
      <c r="AE17" s="54">
        <v>1687385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48">
        <f t="shared" si="4"/>
        <v>4282677</v>
      </c>
    </row>
    <row r="18" spans="1:42" s="12" customFormat="1" ht="12.75">
      <c r="A18" s="16" t="s">
        <v>77</v>
      </c>
      <c r="B18" s="53" t="s">
        <v>59</v>
      </c>
      <c r="C18" s="54">
        <v>576234000</v>
      </c>
      <c r="D18" s="54">
        <v>41276105</v>
      </c>
      <c r="E18" s="54">
        <v>45446588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47">
        <f t="shared" si="2"/>
        <v>86722693</v>
      </c>
      <c r="Q18" s="54">
        <v>41276105</v>
      </c>
      <c r="R18" s="54">
        <v>45446588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47">
        <f t="shared" si="3"/>
        <v>86722693</v>
      </c>
      <c r="AD18" s="54">
        <v>41276105</v>
      </c>
      <c r="AE18" s="54">
        <v>45446588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48">
        <f t="shared" si="4"/>
        <v>86722693</v>
      </c>
    </row>
    <row r="19" spans="1:42" s="12" customFormat="1" ht="12.75">
      <c r="A19" s="16" t="s">
        <v>78</v>
      </c>
      <c r="B19" s="53" t="s">
        <v>60</v>
      </c>
      <c r="C19" s="54">
        <v>117204852</v>
      </c>
      <c r="D19" s="54">
        <v>9179578</v>
      </c>
      <c r="E19" s="54">
        <v>9179578</v>
      </c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47">
        <f t="shared" si="2"/>
        <v>18359156</v>
      </c>
      <c r="Q19" s="54">
        <v>9179578</v>
      </c>
      <c r="R19" s="54">
        <v>9179578</v>
      </c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47">
        <f t="shared" si="3"/>
        <v>18359156</v>
      </c>
      <c r="AD19" s="54">
        <v>9179578</v>
      </c>
      <c r="AE19" s="54">
        <v>9179578</v>
      </c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48">
        <f t="shared" si="4"/>
        <v>18359156</v>
      </c>
    </row>
    <row r="20" spans="1:42" s="12" customFormat="1" ht="12.75">
      <c r="A20" s="16" t="s">
        <v>81</v>
      </c>
      <c r="B20" s="53" t="s">
        <v>79</v>
      </c>
      <c r="C20" s="54">
        <v>75237751</v>
      </c>
      <c r="D20" s="54">
        <v>4321397</v>
      </c>
      <c r="E20" s="54">
        <v>5602567</v>
      </c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47">
        <f t="shared" si="2"/>
        <v>9923964</v>
      </c>
      <c r="Q20" s="54">
        <v>4321397</v>
      </c>
      <c r="R20" s="54">
        <v>5602567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47">
        <f t="shared" si="3"/>
        <v>9923964</v>
      </c>
      <c r="AD20" s="54">
        <v>4321397</v>
      </c>
      <c r="AE20" s="54">
        <v>5602567</v>
      </c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48">
        <f t="shared" si="4"/>
        <v>9923964</v>
      </c>
    </row>
    <row r="21" spans="1:42" s="12" customFormat="1" ht="12.75">
      <c r="A21" s="16" t="s">
        <v>82</v>
      </c>
      <c r="B21" s="53" t="s">
        <v>80</v>
      </c>
      <c r="C21" s="54">
        <v>71628480</v>
      </c>
      <c r="D21" s="54">
        <v>5775884</v>
      </c>
      <c r="E21" s="54">
        <v>7430291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47">
        <f t="shared" si="2"/>
        <v>13206175</v>
      </c>
      <c r="Q21" s="54">
        <v>5775884</v>
      </c>
      <c r="R21" s="54">
        <v>7430291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47">
        <f t="shared" si="3"/>
        <v>13206175</v>
      </c>
      <c r="AD21" s="54">
        <v>5775884</v>
      </c>
      <c r="AE21" s="54">
        <v>7430291</v>
      </c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48">
        <f t="shared" si="4"/>
        <v>13206175</v>
      </c>
    </row>
    <row r="22" spans="1:42" s="12" customFormat="1" ht="12.75">
      <c r="A22" s="16" t="s">
        <v>83</v>
      </c>
      <c r="B22" s="53" t="s">
        <v>61</v>
      </c>
      <c r="C22" s="54">
        <v>432405959</v>
      </c>
      <c r="D22" s="54">
        <v>284289</v>
      </c>
      <c r="E22" s="54">
        <v>718739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47">
        <f t="shared" si="2"/>
        <v>1003028</v>
      </c>
      <c r="Q22" s="54">
        <v>284289</v>
      </c>
      <c r="R22" s="54">
        <v>718739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47">
        <f t="shared" si="3"/>
        <v>1003028</v>
      </c>
      <c r="AD22" s="54">
        <v>284289</v>
      </c>
      <c r="AE22" s="54">
        <v>718739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48">
        <f t="shared" si="4"/>
        <v>1003028</v>
      </c>
    </row>
    <row r="23" spans="1:42" s="12" customFormat="1" ht="12.75">
      <c r="A23" s="16" t="s">
        <v>84</v>
      </c>
      <c r="B23" s="53" t="s">
        <v>63</v>
      </c>
      <c r="C23" s="54">
        <v>420422872</v>
      </c>
      <c r="D23" s="54">
        <v>28136266</v>
      </c>
      <c r="E23" s="54">
        <v>15323913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47">
        <f t="shared" si="2"/>
        <v>43460179</v>
      </c>
      <c r="Q23" s="54">
        <v>28136266</v>
      </c>
      <c r="R23" s="54">
        <v>15323913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47">
        <f t="shared" si="3"/>
        <v>43460179</v>
      </c>
      <c r="AD23" s="54">
        <v>28136266</v>
      </c>
      <c r="AE23" s="54">
        <v>15323913</v>
      </c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48">
        <f t="shared" si="4"/>
        <v>43460179</v>
      </c>
    </row>
    <row r="24" spans="1:42" s="12" customFormat="1" ht="12.75">
      <c r="A24" s="16" t="s">
        <v>85</v>
      </c>
      <c r="B24" s="53" t="s">
        <v>62</v>
      </c>
      <c r="C24" s="54">
        <v>938380986</v>
      </c>
      <c r="D24" s="54">
        <v>0</v>
      </c>
      <c r="E24" s="54">
        <v>285996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47">
        <f>SUM(D24:O24)</f>
        <v>285996</v>
      </c>
      <c r="Q24" s="54">
        <v>0</v>
      </c>
      <c r="R24" s="54">
        <v>285996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47">
        <f t="shared" si="3"/>
        <v>285996</v>
      </c>
      <c r="AD24" s="54">
        <v>0</v>
      </c>
      <c r="AE24" s="54">
        <v>285996</v>
      </c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48">
        <f t="shared" si="4"/>
        <v>285996</v>
      </c>
    </row>
    <row r="25" spans="1:42" s="12" customFormat="1" ht="12.75">
      <c r="A25" s="16" t="s">
        <v>86</v>
      </c>
      <c r="B25" s="53" t="s">
        <v>64</v>
      </c>
      <c r="C25" s="54">
        <v>2591809</v>
      </c>
      <c r="D25" s="54">
        <v>202993</v>
      </c>
      <c r="E25" s="54">
        <v>202992</v>
      </c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47">
        <f t="shared" si="2"/>
        <v>405985</v>
      </c>
      <c r="Q25" s="54">
        <v>202993</v>
      </c>
      <c r="R25" s="54">
        <v>202992</v>
      </c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47">
        <f t="shared" si="3"/>
        <v>405985</v>
      </c>
      <c r="AD25" s="54">
        <v>202993</v>
      </c>
      <c r="AE25" s="54">
        <v>202992</v>
      </c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48">
        <f t="shared" si="4"/>
        <v>405985</v>
      </c>
    </row>
    <row r="26" spans="1:42" s="12" customFormat="1" ht="12.75">
      <c r="A26" s="16" t="s">
        <v>87</v>
      </c>
      <c r="B26" s="53" t="s">
        <v>88</v>
      </c>
      <c r="C26" s="54">
        <v>309756613</v>
      </c>
      <c r="D26" s="54">
        <v>25547220</v>
      </c>
      <c r="E26" s="54">
        <v>37565476</v>
      </c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47">
        <f t="shared" si="2"/>
        <v>63112696</v>
      </c>
      <c r="Q26" s="54">
        <v>25547220</v>
      </c>
      <c r="R26" s="54">
        <v>37565476</v>
      </c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47">
        <f t="shared" si="3"/>
        <v>63112696</v>
      </c>
      <c r="AD26" s="54">
        <v>25547220</v>
      </c>
      <c r="AE26" s="54">
        <v>37565476</v>
      </c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48">
        <f t="shared" si="4"/>
        <v>63112696</v>
      </c>
    </row>
    <row r="27" spans="1:42" s="12" customFormat="1" ht="12.75">
      <c r="A27" s="16" t="s">
        <v>89</v>
      </c>
      <c r="B27" s="53" t="s">
        <v>106</v>
      </c>
      <c r="C27" s="54">
        <v>33437681</v>
      </c>
      <c r="D27" s="54">
        <v>2618866</v>
      </c>
      <c r="E27" s="54">
        <v>2618866</v>
      </c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47">
        <f t="shared" si="2"/>
        <v>5237732</v>
      </c>
      <c r="Q27" s="54">
        <v>2618866</v>
      </c>
      <c r="R27" s="54">
        <v>2618866</v>
      </c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47">
        <f t="shared" si="3"/>
        <v>5237732</v>
      </c>
      <c r="AD27" s="54">
        <v>2618866</v>
      </c>
      <c r="AE27" s="54">
        <v>2618866</v>
      </c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48">
        <f t="shared" si="4"/>
        <v>5237732</v>
      </c>
    </row>
    <row r="28" spans="1:42" s="12" customFormat="1" ht="12.75">
      <c r="A28" s="16" t="s">
        <v>91</v>
      </c>
      <c r="B28" s="53" t="s">
        <v>90</v>
      </c>
      <c r="C28" s="54">
        <v>240040188</v>
      </c>
      <c r="D28" s="54">
        <v>16205287</v>
      </c>
      <c r="E28" s="54">
        <v>18583289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47">
        <f t="shared" si="2"/>
        <v>34788576</v>
      </c>
      <c r="Q28" s="54">
        <v>16205287</v>
      </c>
      <c r="R28" s="54">
        <v>18583289</v>
      </c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47">
        <f t="shared" si="3"/>
        <v>34788576</v>
      </c>
      <c r="AD28" s="54">
        <v>16205287</v>
      </c>
      <c r="AE28" s="54">
        <v>18583289</v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48">
        <f t="shared" si="4"/>
        <v>34788576</v>
      </c>
    </row>
    <row r="29" spans="1:42" s="12" customFormat="1" ht="12.75">
      <c r="A29" s="16" t="s">
        <v>92</v>
      </c>
      <c r="B29" s="53" t="s">
        <v>65</v>
      </c>
      <c r="C29" s="54">
        <v>54369452</v>
      </c>
      <c r="D29" s="54">
        <v>3384722</v>
      </c>
      <c r="E29" s="54">
        <v>1865370</v>
      </c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47">
        <f t="shared" si="2"/>
        <v>5250092</v>
      </c>
      <c r="Q29" s="54">
        <v>3384722</v>
      </c>
      <c r="R29" s="54">
        <v>1865370</v>
      </c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47">
        <f t="shared" si="3"/>
        <v>5250092</v>
      </c>
      <c r="AD29" s="54">
        <v>3384722</v>
      </c>
      <c r="AE29" s="54">
        <v>1865370</v>
      </c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48">
        <f t="shared" si="4"/>
        <v>5250092</v>
      </c>
    </row>
    <row r="30" spans="1:42" s="12" customFormat="1" ht="12.75">
      <c r="A30" s="16" t="s">
        <v>93</v>
      </c>
      <c r="B30" s="53" t="s">
        <v>66</v>
      </c>
      <c r="C30" s="54">
        <v>108373357</v>
      </c>
      <c r="D30" s="54">
        <v>0</v>
      </c>
      <c r="E30" s="54">
        <v>0</v>
      </c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47">
        <f t="shared" si="2"/>
        <v>0</v>
      </c>
      <c r="Q30" s="54">
        <v>0</v>
      </c>
      <c r="R30" s="54">
        <v>0</v>
      </c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47">
        <f t="shared" si="3"/>
        <v>0</v>
      </c>
      <c r="AD30" s="54">
        <v>0</v>
      </c>
      <c r="AE30" s="54">
        <v>0</v>
      </c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48">
        <f t="shared" si="4"/>
        <v>0</v>
      </c>
    </row>
    <row r="31" spans="1:42" s="12" customFormat="1" ht="12.75">
      <c r="A31" s="16" t="s">
        <v>94</v>
      </c>
      <c r="B31" s="53" t="s">
        <v>67</v>
      </c>
      <c r="C31" s="54">
        <v>37000000</v>
      </c>
      <c r="D31" s="54">
        <v>0</v>
      </c>
      <c r="E31" s="54">
        <v>2599923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47">
        <f t="shared" si="2"/>
        <v>2599923</v>
      </c>
      <c r="Q31" s="54">
        <v>0</v>
      </c>
      <c r="R31" s="54">
        <v>2599923</v>
      </c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47">
        <f t="shared" si="3"/>
        <v>2599923</v>
      </c>
      <c r="AD31" s="54">
        <v>0</v>
      </c>
      <c r="AE31" s="54">
        <v>2599923</v>
      </c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48">
        <f t="shared" si="4"/>
        <v>2599923</v>
      </c>
    </row>
    <row r="32" spans="1:42" s="12" customFormat="1" ht="12.75">
      <c r="A32" s="16" t="s">
        <v>95</v>
      </c>
      <c r="B32" s="53" t="s">
        <v>68</v>
      </c>
      <c r="C32" s="54">
        <v>200000</v>
      </c>
      <c r="D32" s="54">
        <v>0</v>
      </c>
      <c r="E32" s="54">
        <v>0</v>
      </c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47">
        <f t="shared" si="2"/>
        <v>0</v>
      </c>
      <c r="Q32" s="54">
        <v>0</v>
      </c>
      <c r="R32" s="54">
        <v>0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47">
        <f t="shared" si="3"/>
        <v>0</v>
      </c>
      <c r="AD32" s="54">
        <v>0</v>
      </c>
      <c r="AE32" s="54">
        <v>0</v>
      </c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48">
        <f t="shared" si="4"/>
        <v>0</v>
      </c>
    </row>
    <row r="33" spans="1:42" s="12" customFormat="1" ht="12.75">
      <c r="A33" s="16" t="s">
        <v>96</v>
      </c>
      <c r="B33" s="45" t="s">
        <v>53</v>
      </c>
      <c r="C33" s="46">
        <v>50800000</v>
      </c>
      <c r="D33" s="46">
        <v>2670451</v>
      </c>
      <c r="E33" s="46">
        <v>1913413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>
        <f t="shared" si="2"/>
        <v>4583864</v>
      </c>
      <c r="Q33" s="46">
        <v>2670451</v>
      </c>
      <c r="R33" s="46">
        <v>1913413</v>
      </c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7">
        <f t="shared" si="3"/>
        <v>4583864</v>
      </c>
      <c r="AD33" s="46">
        <v>2670451</v>
      </c>
      <c r="AE33" s="46">
        <v>1913413</v>
      </c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8">
        <f t="shared" si="4"/>
        <v>4583864</v>
      </c>
    </row>
    <row r="34" spans="1:42" s="12" customFormat="1" ht="12.75">
      <c r="A34" s="16" t="s">
        <v>97</v>
      </c>
      <c r="B34" s="45" t="s">
        <v>69</v>
      </c>
      <c r="C34" s="57">
        <v>132000000</v>
      </c>
      <c r="D34" s="46">
        <v>61871919</v>
      </c>
      <c r="E34" s="46">
        <v>0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>
        <f t="shared" si="2"/>
        <v>61871919</v>
      </c>
      <c r="Q34" s="46">
        <v>0</v>
      </c>
      <c r="R34" s="46">
        <v>2690082</v>
      </c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7">
        <f t="shared" si="3"/>
        <v>2690082</v>
      </c>
      <c r="AD34" s="46">
        <v>0</v>
      </c>
      <c r="AE34" s="46">
        <v>2690082</v>
      </c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8">
        <f t="shared" si="4"/>
        <v>2690082</v>
      </c>
    </row>
    <row r="35" spans="1:42" s="12" customFormat="1" ht="12.75">
      <c r="A35" s="16" t="s">
        <v>98</v>
      </c>
      <c r="B35" s="45" t="s">
        <v>70</v>
      </c>
      <c r="C35" s="57">
        <v>38910000</v>
      </c>
      <c r="D35" s="46">
        <v>3000000</v>
      </c>
      <c r="E35" s="46">
        <v>11472890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7">
        <f t="shared" si="2"/>
        <v>14472890</v>
      </c>
      <c r="Q35" s="46">
        <v>0</v>
      </c>
      <c r="R35" s="46">
        <v>0</v>
      </c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7">
        <f t="shared" si="3"/>
        <v>0</v>
      </c>
      <c r="AD35" s="46">
        <v>0</v>
      </c>
      <c r="AE35" s="46">
        <v>0</v>
      </c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8">
        <f t="shared" si="4"/>
        <v>0</v>
      </c>
    </row>
    <row r="36" spans="1:42" s="12" customFormat="1" ht="12.75">
      <c r="A36" s="16" t="s">
        <v>99</v>
      </c>
      <c r="B36" s="45" t="s">
        <v>100</v>
      </c>
      <c r="C36" s="46">
        <v>1929445285</v>
      </c>
      <c r="D36" s="46">
        <v>135461342</v>
      </c>
      <c r="E36" s="46">
        <v>0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7">
        <f t="shared" si="2"/>
        <v>135461342</v>
      </c>
      <c r="Q36" s="46">
        <v>135461342</v>
      </c>
      <c r="R36" s="46">
        <v>0</v>
      </c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7">
        <f t="shared" si="3"/>
        <v>135461342</v>
      </c>
      <c r="AD36" s="46">
        <v>0</v>
      </c>
      <c r="AE36" s="46">
        <v>135461342</v>
      </c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8">
        <f t="shared" si="4"/>
        <v>135461342</v>
      </c>
    </row>
    <row r="37" spans="1:42" s="12" customFormat="1" ht="12.75">
      <c r="A37" s="16" t="s">
        <v>101</v>
      </c>
      <c r="B37" s="45" t="s">
        <v>71</v>
      </c>
      <c r="C37" s="46">
        <v>1697996962</v>
      </c>
      <c r="D37" s="46">
        <v>127847333</v>
      </c>
      <c r="E37" s="46">
        <v>0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>
        <f t="shared" si="2"/>
        <v>127847333</v>
      </c>
      <c r="Q37" s="46">
        <v>127847333</v>
      </c>
      <c r="R37" s="46">
        <v>0</v>
      </c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7">
        <f t="shared" si="3"/>
        <v>127847333</v>
      </c>
      <c r="AD37" s="46">
        <v>0</v>
      </c>
      <c r="AE37" s="46">
        <v>127847333</v>
      </c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8">
        <f t="shared" si="4"/>
        <v>127847333</v>
      </c>
    </row>
    <row r="38" spans="1:42" s="12" customFormat="1" ht="12.75">
      <c r="A38" s="16" t="s">
        <v>102</v>
      </c>
      <c r="B38" s="45" t="s">
        <v>72</v>
      </c>
      <c r="C38" s="46">
        <v>338134652</v>
      </c>
      <c r="D38" s="46">
        <v>24588700</v>
      </c>
      <c r="E38" s="46">
        <v>0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7">
        <f t="shared" si="2"/>
        <v>24588700</v>
      </c>
      <c r="Q38" s="46">
        <v>24588700</v>
      </c>
      <c r="R38" s="46">
        <v>0</v>
      </c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7">
        <f t="shared" si="3"/>
        <v>24588700</v>
      </c>
      <c r="AD38" s="46">
        <v>0</v>
      </c>
      <c r="AE38" s="46">
        <v>24588700</v>
      </c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8">
        <f t="shared" si="4"/>
        <v>24588700</v>
      </c>
    </row>
    <row r="39" spans="1:42" s="12" customFormat="1" ht="12.75">
      <c r="A39" s="16" t="s">
        <v>103</v>
      </c>
      <c r="B39" s="45" t="s">
        <v>73</v>
      </c>
      <c r="C39" s="46">
        <v>56355774</v>
      </c>
      <c r="D39" s="46">
        <v>4097400</v>
      </c>
      <c r="E39" s="46">
        <v>0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>
        <f t="shared" si="2"/>
        <v>4097400</v>
      </c>
      <c r="Q39" s="46">
        <v>4097400</v>
      </c>
      <c r="R39" s="46">
        <v>0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7">
        <f t="shared" si="3"/>
        <v>4097400</v>
      </c>
      <c r="AD39" s="46">
        <v>0</v>
      </c>
      <c r="AE39" s="46">
        <v>4097400</v>
      </c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8">
        <f t="shared" si="4"/>
        <v>4097400</v>
      </c>
    </row>
    <row r="40" spans="1:42" s="12" customFormat="1" ht="12.75">
      <c r="A40" s="16" t="s">
        <v>104</v>
      </c>
      <c r="B40" s="45" t="s">
        <v>74</v>
      </c>
      <c r="C40" s="46">
        <v>56355774</v>
      </c>
      <c r="D40" s="46">
        <v>4097400</v>
      </c>
      <c r="E40" s="46">
        <v>0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7">
        <f t="shared" si="2"/>
        <v>4097400</v>
      </c>
      <c r="Q40" s="46">
        <v>4097400</v>
      </c>
      <c r="R40" s="46">
        <v>0</v>
      </c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7">
        <f t="shared" si="3"/>
        <v>4097400</v>
      </c>
      <c r="AD40" s="46">
        <v>0</v>
      </c>
      <c r="AE40" s="46">
        <v>4097400</v>
      </c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8">
        <f t="shared" si="4"/>
        <v>4097400</v>
      </c>
    </row>
    <row r="41" spans="1:42" s="12" customFormat="1" ht="13.5" thickBot="1">
      <c r="A41" s="16" t="s">
        <v>105</v>
      </c>
      <c r="B41" s="45" t="s">
        <v>75</v>
      </c>
      <c r="C41" s="46">
        <v>112711553</v>
      </c>
      <c r="D41" s="46">
        <v>8193100</v>
      </c>
      <c r="E41" s="46">
        <v>0</v>
      </c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>
        <f t="shared" si="2"/>
        <v>8193100</v>
      </c>
      <c r="Q41" s="46">
        <v>8193100</v>
      </c>
      <c r="R41" s="46">
        <v>0</v>
      </c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>
        <f t="shared" si="3"/>
        <v>8193100</v>
      </c>
      <c r="AD41" s="46">
        <v>0</v>
      </c>
      <c r="AE41" s="46">
        <v>8193100</v>
      </c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8">
        <f t="shared" si="4"/>
        <v>8193100</v>
      </c>
    </row>
    <row r="42" spans="1:42" s="14" customFormat="1" ht="13.5" thickBot="1">
      <c r="A42" s="25"/>
      <c r="B42" s="51" t="s">
        <v>43</v>
      </c>
      <c r="C42" s="52">
        <f>SUM(C43:C53)</f>
        <v>1527790000</v>
      </c>
      <c r="D42" s="52">
        <f aca="true" t="shared" si="5" ref="D42:P42">SUM(D43:D53)</f>
        <v>862531803</v>
      </c>
      <c r="E42" s="52">
        <f t="shared" si="5"/>
        <v>52004864</v>
      </c>
      <c r="F42" s="52">
        <f t="shared" si="5"/>
        <v>0</v>
      </c>
      <c r="G42" s="52">
        <f t="shared" si="5"/>
        <v>0</v>
      </c>
      <c r="H42" s="52">
        <f t="shared" si="5"/>
        <v>0</v>
      </c>
      <c r="I42" s="52">
        <f t="shared" si="5"/>
        <v>0</v>
      </c>
      <c r="J42" s="52">
        <f t="shared" si="5"/>
        <v>0</v>
      </c>
      <c r="K42" s="52">
        <f t="shared" si="5"/>
        <v>0</v>
      </c>
      <c r="L42" s="52">
        <f t="shared" si="5"/>
        <v>0</v>
      </c>
      <c r="M42" s="52">
        <f t="shared" si="5"/>
        <v>0</v>
      </c>
      <c r="N42" s="52">
        <f t="shared" si="5"/>
        <v>0</v>
      </c>
      <c r="O42" s="52">
        <f t="shared" si="5"/>
        <v>0</v>
      </c>
      <c r="P42" s="52">
        <f t="shared" si="5"/>
        <v>914536667</v>
      </c>
      <c r="Q42" s="52">
        <f aca="true" t="shared" si="6" ref="Q42:AP42">SUM(Q43:Q53)</f>
        <v>19034173</v>
      </c>
      <c r="R42" s="52">
        <f t="shared" si="6"/>
        <v>127114436</v>
      </c>
      <c r="S42" s="52">
        <f t="shared" si="6"/>
        <v>0</v>
      </c>
      <c r="T42" s="52">
        <f t="shared" si="6"/>
        <v>0</v>
      </c>
      <c r="U42" s="52">
        <f t="shared" si="6"/>
        <v>0</v>
      </c>
      <c r="V42" s="52">
        <f t="shared" si="6"/>
        <v>0</v>
      </c>
      <c r="W42" s="52">
        <f t="shared" si="6"/>
        <v>0</v>
      </c>
      <c r="X42" s="52">
        <f t="shared" si="6"/>
        <v>0</v>
      </c>
      <c r="Y42" s="52">
        <f t="shared" si="6"/>
        <v>0</v>
      </c>
      <c r="Z42" s="52">
        <f t="shared" si="6"/>
        <v>0</v>
      </c>
      <c r="AA42" s="52">
        <f t="shared" si="6"/>
        <v>0</v>
      </c>
      <c r="AB42" s="52">
        <f t="shared" si="6"/>
        <v>0</v>
      </c>
      <c r="AC42" s="52">
        <f t="shared" si="6"/>
        <v>146148609</v>
      </c>
      <c r="AD42" s="52">
        <f t="shared" si="6"/>
        <v>19034173</v>
      </c>
      <c r="AE42" s="52">
        <f t="shared" si="6"/>
        <v>126494090</v>
      </c>
      <c r="AF42" s="52">
        <f t="shared" si="6"/>
        <v>0</v>
      </c>
      <c r="AG42" s="52">
        <f t="shared" si="6"/>
        <v>0</v>
      </c>
      <c r="AH42" s="52">
        <f t="shared" si="6"/>
        <v>0</v>
      </c>
      <c r="AI42" s="52">
        <f t="shared" si="6"/>
        <v>0</v>
      </c>
      <c r="AJ42" s="52">
        <f t="shared" si="6"/>
        <v>0</v>
      </c>
      <c r="AK42" s="52">
        <f t="shared" si="6"/>
        <v>0</v>
      </c>
      <c r="AL42" s="52">
        <f t="shared" si="6"/>
        <v>0</v>
      </c>
      <c r="AM42" s="52">
        <f t="shared" si="6"/>
        <v>0</v>
      </c>
      <c r="AN42" s="52">
        <f t="shared" si="6"/>
        <v>0</v>
      </c>
      <c r="AO42" s="52">
        <f t="shared" si="6"/>
        <v>0</v>
      </c>
      <c r="AP42" s="41">
        <f t="shared" si="6"/>
        <v>145528263</v>
      </c>
    </row>
    <row r="43" spans="1:42" s="14" customFormat="1" ht="12.75">
      <c r="A43" s="16" t="s">
        <v>123</v>
      </c>
      <c r="B43" s="53" t="s">
        <v>124</v>
      </c>
      <c r="C43" s="54">
        <v>0</v>
      </c>
      <c r="D43" s="102">
        <v>0</v>
      </c>
      <c r="E43" s="102">
        <v>0</v>
      </c>
      <c r="F43" s="102"/>
      <c r="G43" s="96"/>
      <c r="H43" s="96"/>
      <c r="I43" s="102"/>
      <c r="J43" s="102"/>
      <c r="K43" s="102"/>
      <c r="L43" s="102"/>
      <c r="M43" s="102"/>
      <c r="N43" s="54"/>
      <c r="O43" s="54"/>
      <c r="P43" s="47">
        <f t="shared" si="2"/>
        <v>0</v>
      </c>
      <c r="Q43" s="102">
        <v>0</v>
      </c>
      <c r="R43" s="102">
        <v>0</v>
      </c>
      <c r="S43" s="96"/>
      <c r="T43" s="96"/>
      <c r="U43" s="96"/>
      <c r="V43" s="102"/>
      <c r="W43" s="102"/>
      <c r="X43" s="102"/>
      <c r="Y43" s="102"/>
      <c r="Z43" s="102"/>
      <c r="AA43" s="54"/>
      <c r="AB43" s="47"/>
      <c r="AC43" s="47">
        <f t="shared" si="3"/>
        <v>0</v>
      </c>
      <c r="AD43" s="102">
        <v>0</v>
      </c>
      <c r="AE43" s="102">
        <v>0</v>
      </c>
      <c r="AF43" s="96"/>
      <c r="AG43" s="96"/>
      <c r="AH43" s="96"/>
      <c r="AI43" s="96"/>
      <c r="AJ43" s="102"/>
      <c r="AK43" s="102"/>
      <c r="AL43" s="102"/>
      <c r="AM43" s="102"/>
      <c r="AN43" s="54"/>
      <c r="AO43" s="47"/>
      <c r="AP43" s="48">
        <f t="shared" si="4"/>
        <v>0</v>
      </c>
    </row>
    <row r="44" spans="1:42" s="12" customFormat="1" ht="12.75">
      <c r="A44" s="16" t="s">
        <v>115</v>
      </c>
      <c r="B44" s="53" t="s">
        <v>107</v>
      </c>
      <c r="C44" s="54">
        <v>600000</v>
      </c>
      <c r="D44" s="54">
        <v>0</v>
      </c>
      <c r="E44" s="46">
        <v>0</v>
      </c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>
        <f>SUM(D44:O44)</f>
        <v>0</v>
      </c>
      <c r="Q44" s="54">
        <v>0</v>
      </c>
      <c r="R44" s="46">
        <v>0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>
        <f>SUM(Q44:AB44)</f>
        <v>0</v>
      </c>
      <c r="AD44" s="54">
        <v>0</v>
      </c>
      <c r="AE44" s="46">
        <v>0</v>
      </c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97">
        <f>SUM(AD44:AO44)</f>
        <v>0</v>
      </c>
    </row>
    <row r="45" spans="1:42" s="12" customFormat="1" ht="12.75">
      <c r="A45" s="16" t="s">
        <v>116</v>
      </c>
      <c r="B45" s="53" t="s">
        <v>108</v>
      </c>
      <c r="C45" s="54">
        <v>0</v>
      </c>
      <c r="D45" s="54">
        <v>0</v>
      </c>
      <c r="E45" s="46">
        <v>0</v>
      </c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>
        <f aca="true" t="shared" si="7" ref="P45:P51">SUM(D45:O45)</f>
        <v>0</v>
      </c>
      <c r="Q45" s="54">
        <v>0</v>
      </c>
      <c r="R45" s="46">
        <v>0</v>
      </c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>
        <f aca="true" t="shared" si="8" ref="AC45:AC51">SUM(Q45:AB45)</f>
        <v>0</v>
      </c>
      <c r="AD45" s="54">
        <v>0</v>
      </c>
      <c r="AE45" s="46">
        <v>0</v>
      </c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97">
        <f aca="true" t="shared" si="9" ref="AP45:AP51">SUM(AD45:AO45)</f>
        <v>0</v>
      </c>
    </row>
    <row r="46" spans="1:42" s="12" customFormat="1" ht="12.75">
      <c r="A46" s="16" t="s">
        <v>174</v>
      </c>
      <c r="B46" s="53" t="s">
        <v>175</v>
      </c>
      <c r="C46" s="54">
        <v>150000</v>
      </c>
      <c r="D46" s="54"/>
      <c r="E46" s="46">
        <v>0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>
        <f t="shared" si="7"/>
        <v>0</v>
      </c>
      <c r="Q46" s="54"/>
      <c r="R46" s="46">
        <v>0</v>
      </c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>
        <f>SUM(Q46:AB46)</f>
        <v>0</v>
      </c>
      <c r="AD46" s="54"/>
      <c r="AE46" s="46">
        <v>0</v>
      </c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>
        <f>SUM(AD46:AO46)</f>
        <v>0</v>
      </c>
    </row>
    <row r="47" spans="1:42" s="12" customFormat="1" ht="12.75">
      <c r="A47" s="16" t="s">
        <v>171</v>
      </c>
      <c r="B47" s="53" t="s">
        <v>109</v>
      </c>
      <c r="C47" s="118">
        <v>66450000</v>
      </c>
      <c r="D47" s="54">
        <v>0</v>
      </c>
      <c r="E47" s="46">
        <v>1999744</v>
      </c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>
        <f t="shared" si="7"/>
        <v>1999744</v>
      </c>
      <c r="Q47" s="54">
        <v>0</v>
      </c>
      <c r="R47" s="46">
        <v>1999744</v>
      </c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>
        <f t="shared" si="8"/>
        <v>1999744</v>
      </c>
      <c r="AD47" s="54">
        <v>0</v>
      </c>
      <c r="AE47" s="46">
        <v>1999744</v>
      </c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97">
        <f t="shared" si="9"/>
        <v>1999744</v>
      </c>
    </row>
    <row r="48" spans="1:42" s="12" customFormat="1" ht="12.75">
      <c r="A48" s="16" t="s">
        <v>117</v>
      </c>
      <c r="B48" s="53" t="s">
        <v>110</v>
      </c>
      <c r="C48" s="54">
        <v>1005826000</v>
      </c>
      <c r="D48" s="54">
        <v>842559660</v>
      </c>
      <c r="E48" s="46">
        <v>3472130</v>
      </c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>
        <f t="shared" si="7"/>
        <v>846031790</v>
      </c>
      <c r="Q48" s="54">
        <v>0</v>
      </c>
      <c r="R48" s="46">
        <v>78776990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>
        <f t="shared" si="8"/>
        <v>78776990</v>
      </c>
      <c r="AD48" s="54">
        <v>0</v>
      </c>
      <c r="AE48" s="46">
        <v>78502670</v>
      </c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97">
        <f t="shared" si="9"/>
        <v>78502670</v>
      </c>
    </row>
    <row r="49" spans="1:42" s="12" customFormat="1" ht="12.75">
      <c r="A49" s="16" t="s">
        <v>118</v>
      </c>
      <c r="B49" s="53" t="s">
        <v>111</v>
      </c>
      <c r="C49" s="54">
        <v>0</v>
      </c>
      <c r="D49" s="54">
        <v>0</v>
      </c>
      <c r="E49" s="46">
        <v>0</v>
      </c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>
        <f t="shared" si="7"/>
        <v>0</v>
      </c>
      <c r="Q49" s="54">
        <v>0</v>
      </c>
      <c r="R49" s="46">
        <v>0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>
        <f t="shared" si="8"/>
        <v>0</v>
      </c>
      <c r="AD49" s="54">
        <v>0</v>
      </c>
      <c r="AE49" s="46">
        <v>0</v>
      </c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97">
        <f t="shared" si="9"/>
        <v>0</v>
      </c>
    </row>
    <row r="50" spans="1:42" s="12" customFormat="1" ht="12.75">
      <c r="A50" s="16" t="s">
        <v>119</v>
      </c>
      <c r="B50" s="53" t="s">
        <v>112</v>
      </c>
      <c r="C50" s="54">
        <v>5800000</v>
      </c>
      <c r="D50" s="54">
        <v>0</v>
      </c>
      <c r="E50" s="46">
        <v>999960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>
        <f t="shared" si="7"/>
        <v>999960</v>
      </c>
      <c r="Q50" s="54">
        <v>0</v>
      </c>
      <c r="R50" s="46">
        <v>0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>
        <f t="shared" si="8"/>
        <v>0</v>
      </c>
      <c r="AD50" s="54">
        <v>0</v>
      </c>
      <c r="AE50" s="46">
        <v>0</v>
      </c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97">
        <f t="shared" si="9"/>
        <v>0</v>
      </c>
    </row>
    <row r="51" spans="1:42" s="12" customFormat="1" ht="12.75">
      <c r="A51" s="16" t="s">
        <v>120</v>
      </c>
      <c r="B51" s="53" t="s">
        <v>113</v>
      </c>
      <c r="C51" s="54">
        <f>274114000-150000</f>
        <v>273964000</v>
      </c>
      <c r="D51" s="54">
        <v>19972143</v>
      </c>
      <c r="E51" s="46">
        <v>45533030</v>
      </c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>
        <f t="shared" si="7"/>
        <v>65505173</v>
      </c>
      <c r="Q51" s="54">
        <v>19034173</v>
      </c>
      <c r="R51" s="46">
        <v>46337702</v>
      </c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>
        <f t="shared" si="8"/>
        <v>65371875</v>
      </c>
      <c r="AD51" s="54">
        <v>19034173</v>
      </c>
      <c r="AE51" s="46">
        <v>45991676</v>
      </c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97">
        <f t="shared" si="9"/>
        <v>65025849</v>
      </c>
    </row>
    <row r="52" spans="1:42" s="12" customFormat="1" ht="13.5" thickBot="1">
      <c r="A52" s="16" t="s">
        <v>121</v>
      </c>
      <c r="B52" s="53" t="s">
        <v>114</v>
      </c>
      <c r="C52" s="54">
        <v>155000000</v>
      </c>
      <c r="D52" s="54">
        <v>0</v>
      </c>
      <c r="E52" s="46">
        <v>0</v>
      </c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>
        <f>SUM(D52:O52)</f>
        <v>0</v>
      </c>
      <c r="Q52" s="54">
        <v>0</v>
      </c>
      <c r="R52" s="46">
        <v>0</v>
      </c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>
        <f>SUM(Q52:AB52)</f>
        <v>0</v>
      </c>
      <c r="AD52" s="54">
        <v>0</v>
      </c>
      <c r="AE52" s="46">
        <v>0</v>
      </c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98">
        <f>SUM(AD52:AO52)</f>
        <v>0</v>
      </c>
    </row>
    <row r="53" spans="1:42" s="12" customFormat="1" ht="13.5" thickBot="1">
      <c r="A53" s="16" t="s">
        <v>150</v>
      </c>
      <c r="B53" s="53" t="s">
        <v>149</v>
      </c>
      <c r="C53" s="54">
        <v>20000000</v>
      </c>
      <c r="D53" s="54">
        <v>0</v>
      </c>
      <c r="E53" s="46">
        <v>0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>
        <f>SUM(D53:O53)</f>
        <v>0</v>
      </c>
      <c r="Q53" s="54">
        <v>0</v>
      </c>
      <c r="R53" s="46">
        <v>0</v>
      </c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>
        <f>SUM(Q53:AB53)</f>
        <v>0</v>
      </c>
      <c r="AD53" s="54">
        <v>0</v>
      </c>
      <c r="AE53" s="46">
        <v>0</v>
      </c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98">
        <f>SUM(AD53:AO53)</f>
        <v>0</v>
      </c>
    </row>
    <row r="54" spans="1:42" s="14" customFormat="1" ht="13.5" thickBot="1">
      <c r="A54" s="25"/>
      <c r="B54" s="51" t="s">
        <v>44</v>
      </c>
      <c r="C54" s="52">
        <f aca="true" t="shared" si="10" ref="C54:AP54">SUM(C55:C57)</f>
        <v>3630000000</v>
      </c>
      <c r="D54" s="52">
        <f t="shared" si="10"/>
        <v>0</v>
      </c>
      <c r="E54" s="52">
        <f t="shared" si="10"/>
        <v>4719900</v>
      </c>
      <c r="F54" s="52">
        <f t="shared" si="10"/>
        <v>0</v>
      </c>
      <c r="G54" s="52">
        <f t="shared" si="10"/>
        <v>0</v>
      </c>
      <c r="H54" s="52">
        <f t="shared" si="10"/>
        <v>0</v>
      </c>
      <c r="I54" s="52">
        <f t="shared" si="10"/>
        <v>0</v>
      </c>
      <c r="J54" s="52">
        <f t="shared" si="10"/>
        <v>0</v>
      </c>
      <c r="K54" s="52">
        <f t="shared" si="10"/>
        <v>0</v>
      </c>
      <c r="L54" s="52">
        <f t="shared" si="10"/>
        <v>0</v>
      </c>
      <c r="M54" s="52">
        <f t="shared" si="10"/>
        <v>0</v>
      </c>
      <c r="N54" s="52">
        <f t="shared" si="10"/>
        <v>0</v>
      </c>
      <c r="O54" s="52">
        <f t="shared" si="10"/>
        <v>0</v>
      </c>
      <c r="P54" s="52">
        <f>SUM(P56:P57)</f>
        <v>4719900</v>
      </c>
      <c r="Q54" s="52">
        <f t="shared" si="10"/>
        <v>0</v>
      </c>
      <c r="R54" s="52">
        <f t="shared" si="10"/>
        <v>0</v>
      </c>
      <c r="S54" s="52">
        <f t="shared" si="10"/>
        <v>0</v>
      </c>
      <c r="T54" s="52">
        <f t="shared" si="10"/>
        <v>0</v>
      </c>
      <c r="U54" s="52">
        <f t="shared" si="10"/>
        <v>0</v>
      </c>
      <c r="V54" s="52">
        <f t="shared" si="10"/>
        <v>0</v>
      </c>
      <c r="W54" s="52">
        <f t="shared" si="10"/>
        <v>0</v>
      </c>
      <c r="X54" s="52">
        <f t="shared" si="10"/>
        <v>0</v>
      </c>
      <c r="Y54" s="52">
        <f t="shared" si="10"/>
        <v>0</v>
      </c>
      <c r="Z54" s="52">
        <f t="shared" si="10"/>
        <v>0</v>
      </c>
      <c r="AA54" s="52">
        <f t="shared" si="10"/>
        <v>0</v>
      </c>
      <c r="AB54" s="52">
        <f t="shared" si="10"/>
        <v>0</v>
      </c>
      <c r="AC54" s="52">
        <f t="shared" si="10"/>
        <v>0</v>
      </c>
      <c r="AD54" s="52">
        <f t="shared" si="10"/>
        <v>0</v>
      </c>
      <c r="AE54" s="52">
        <f t="shared" si="10"/>
        <v>0</v>
      </c>
      <c r="AF54" s="52">
        <f t="shared" si="10"/>
        <v>0</v>
      </c>
      <c r="AG54" s="52">
        <f t="shared" si="10"/>
        <v>0</v>
      </c>
      <c r="AH54" s="52">
        <f t="shared" si="10"/>
        <v>0</v>
      </c>
      <c r="AI54" s="52">
        <f t="shared" si="10"/>
        <v>0</v>
      </c>
      <c r="AJ54" s="52">
        <f t="shared" si="10"/>
        <v>0</v>
      </c>
      <c r="AK54" s="52">
        <f t="shared" si="10"/>
        <v>0</v>
      </c>
      <c r="AL54" s="52">
        <v>0</v>
      </c>
      <c r="AM54" s="52">
        <f t="shared" si="10"/>
        <v>0</v>
      </c>
      <c r="AN54" s="52">
        <f t="shared" si="10"/>
        <v>0</v>
      </c>
      <c r="AO54" s="52">
        <f t="shared" si="10"/>
        <v>0</v>
      </c>
      <c r="AP54" s="41">
        <f t="shared" si="10"/>
        <v>0</v>
      </c>
    </row>
    <row r="55" spans="1:42" s="12" customFormat="1" ht="12.75">
      <c r="A55" s="75" t="s">
        <v>40</v>
      </c>
      <c r="B55" s="58" t="s">
        <v>46</v>
      </c>
      <c r="C55" s="59">
        <v>30000000</v>
      </c>
      <c r="D55" s="59">
        <v>0</v>
      </c>
      <c r="E55" s="59">
        <v>0</v>
      </c>
      <c r="F55" s="59"/>
      <c r="G55" s="59"/>
      <c r="H55" s="59"/>
      <c r="I55" s="59"/>
      <c r="J55" s="46"/>
      <c r="K55" s="59"/>
      <c r="L55" s="59"/>
      <c r="M55" s="59"/>
      <c r="N55" s="46"/>
      <c r="O55" s="46"/>
      <c r="P55" s="47">
        <f>SUM(D55:O55)</f>
        <v>0</v>
      </c>
      <c r="Q55" s="46">
        <v>0</v>
      </c>
      <c r="R55" s="59">
        <v>0</v>
      </c>
      <c r="S55" s="47"/>
      <c r="T55" s="59"/>
      <c r="U55" s="47"/>
      <c r="V55" s="46"/>
      <c r="W55" s="46"/>
      <c r="X55" s="46"/>
      <c r="Y55" s="46"/>
      <c r="Z55" s="46"/>
      <c r="AA55" s="46"/>
      <c r="AB55" s="46"/>
      <c r="AC55" s="47">
        <f>SUM(Q55:AB55)</f>
        <v>0</v>
      </c>
      <c r="AD55" s="46">
        <v>0</v>
      </c>
      <c r="AE55" s="59">
        <v>0</v>
      </c>
      <c r="AF55" s="46"/>
      <c r="AG55" s="46"/>
      <c r="AH55" s="46"/>
      <c r="AI55" s="46"/>
      <c r="AJ55" s="46"/>
      <c r="AK55" s="46"/>
      <c r="AL55" s="59"/>
      <c r="AM55" s="47"/>
      <c r="AN55" s="47"/>
      <c r="AO55" s="46"/>
      <c r="AP55" s="97">
        <v>0</v>
      </c>
    </row>
    <row r="56" spans="1:42" s="12" customFormat="1" ht="12.75">
      <c r="A56" s="15" t="s">
        <v>50</v>
      </c>
      <c r="B56" s="45" t="s">
        <v>122</v>
      </c>
      <c r="C56" s="46">
        <v>200000000</v>
      </c>
      <c r="D56" s="59">
        <v>0</v>
      </c>
      <c r="E56" s="59">
        <v>4719900</v>
      </c>
      <c r="F56" s="59"/>
      <c r="G56" s="59"/>
      <c r="H56" s="59"/>
      <c r="I56" s="59"/>
      <c r="J56" s="46"/>
      <c r="K56" s="59"/>
      <c r="L56" s="59"/>
      <c r="M56" s="59"/>
      <c r="N56" s="46"/>
      <c r="O56" s="46"/>
      <c r="P56" s="47">
        <f>SUM(D56:O56)</f>
        <v>4719900</v>
      </c>
      <c r="Q56" s="46">
        <v>0</v>
      </c>
      <c r="R56" s="59">
        <v>0</v>
      </c>
      <c r="S56" s="47"/>
      <c r="T56" s="59"/>
      <c r="U56" s="47"/>
      <c r="V56" s="46"/>
      <c r="W56" s="46"/>
      <c r="X56" s="46"/>
      <c r="Y56" s="46"/>
      <c r="Z56" s="46"/>
      <c r="AA56" s="46"/>
      <c r="AB56" s="46"/>
      <c r="AC56" s="47">
        <f>SUM(Q56:AB56)</f>
        <v>0</v>
      </c>
      <c r="AD56" s="46">
        <v>0</v>
      </c>
      <c r="AE56" s="59">
        <v>0</v>
      </c>
      <c r="AF56" s="46"/>
      <c r="AG56" s="46"/>
      <c r="AH56" s="46"/>
      <c r="AI56" s="46"/>
      <c r="AJ56" s="46"/>
      <c r="AK56" s="46"/>
      <c r="AL56" s="59"/>
      <c r="AM56" s="47"/>
      <c r="AN56" s="47"/>
      <c r="AO56" s="46"/>
      <c r="AP56" s="97">
        <v>0</v>
      </c>
    </row>
    <row r="57" spans="1:42" s="12" customFormat="1" ht="13.5" thickBot="1">
      <c r="A57" s="15" t="s">
        <v>152</v>
      </c>
      <c r="B57" s="45" t="s">
        <v>153</v>
      </c>
      <c r="C57" s="46">
        <v>3400000000</v>
      </c>
      <c r="D57" s="46">
        <v>0</v>
      </c>
      <c r="E57" s="46">
        <v>0</v>
      </c>
      <c r="F57" s="46"/>
      <c r="G57" s="46"/>
      <c r="H57" s="46"/>
      <c r="I57" s="46"/>
      <c r="J57" s="46"/>
      <c r="K57" s="59"/>
      <c r="L57" s="59"/>
      <c r="M57" s="59"/>
      <c r="N57" s="46"/>
      <c r="O57" s="46"/>
      <c r="P57" s="47">
        <f>SUM(D57:O57)</f>
        <v>0</v>
      </c>
      <c r="Q57" s="46">
        <v>0</v>
      </c>
      <c r="R57" s="46">
        <v>0</v>
      </c>
      <c r="S57" s="47"/>
      <c r="T57" s="46"/>
      <c r="U57" s="47"/>
      <c r="V57" s="46"/>
      <c r="W57" s="46"/>
      <c r="X57" s="46"/>
      <c r="Y57" s="46"/>
      <c r="Z57" s="46"/>
      <c r="AA57" s="46"/>
      <c r="AB57" s="46"/>
      <c r="AC57" s="47">
        <f>SUM(Q57:AB57)</f>
        <v>0</v>
      </c>
      <c r="AD57" s="46">
        <v>0</v>
      </c>
      <c r="AE57" s="46">
        <v>0</v>
      </c>
      <c r="AF57" s="46"/>
      <c r="AG57" s="46"/>
      <c r="AH57" s="46"/>
      <c r="AI57" s="46"/>
      <c r="AJ57" s="46"/>
      <c r="AK57" s="46"/>
      <c r="AL57" s="59"/>
      <c r="AM57" s="47"/>
      <c r="AN57" s="46"/>
      <c r="AO57" s="46"/>
      <c r="AP57" s="48">
        <v>0</v>
      </c>
    </row>
    <row r="58" spans="1:42" s="14" customFormat="1" ht="18" customHeight="1" thickBot="1">
      <c r="A58" s="25"/>
      <c r="B58" s="51" t="s">
        <v>41</v>
      </c>
      <c r="C58" s="52">
        <f aca="true" t="shared" si="11" ref="C58:AP58">SUM(C59:C70)</f>
        <v>64610650000</v>
      </c>
      <c r="D58" s="52">
        <f t="shared" si="11"/>
        <v>4053491109</v>
      </c>
      <c r="E58" s="95">
        <f t="shared" si="11"/>
        <v>14472253717.94</v>
      </c>
      <c r="F58" s="95">
        <f t="shared" si="11"/>
        <v>0</v>
      </c>
      <c r="G58" s="95">
        <f t="shared" si="11"/>
        <v>0</v>
      </c>
      <c r="H58" s="95">
        <f t="shared" si="11"/>
        <v>0</v>
      </c>
      <c r="I58" s="52">
        <f t="shared" si="11"/>
        <v>0</v>
      </c>
      <c r="J58" s="52">
        <f t="shared" si="11"/>
        <v>0</v>
      </c>
      <c r="K58" s="52">
        <f t="shared" si="11"/>
        <v>0</v>
      </c>
      <c r="L58" s="52">
        <f t="shared" si="11"/>
        <v>0</v>
      </c>
      <c r="M58" s="52">
        <f t="shared" si="11"/>
        <v>0</v>
      </c>
      <c r="N58" s="52">
        <f t="shared" si="11"/>
        <v>0</v>
      </c>
      <c r="O58" s="52">
        <f t="shared" si="11"/>
        <v>0</v>
      </c>
      <c r="P58" s="52">
        <f t="shared" si="11"/>
        <v>18525744826.940002</v>
      </c>
      <c r="Q58" s="52">
        <f t="shared" si="11"/>
        <v>16569824</v>
      </c>
      <c r="R58" s="52">
        <f t="shared" si="11"/>
        <v>440167015.94</v>
      </c>
      <c r="S58" s="52">
        <f t="shared" si="11"/>
        <v>0</v>
      </c>
      <c r="T58" s="52">
        <f t="shared" si="11"/>
        <v>0</v>
      </c>
      <c r="U58" s="52">
        <f t="shared" si="11"/>
        <v>0</v>
      </c>
      <c r="V58" s="52">
        <f t="shared" si="11"/>
        <v>0</v>
      </c>
      <c r="W58" s="52">
        <f t="shared" si="11"/>
        <v>0</v>
      </c>
      <c r="X58" s="52">
        <f t="shared" si="11"/>
        <v>0</v>
      </c>
      <c r="Y58" s="52">
        <f t="shared" si="11"/>
        <v>0</v>
      </c>
      <c r="Z58" s="52">
        <f t="shared" si="11"/>
        <v>0</v>
      </c>
      <c r="AA58" s="52">
        <f t="shared" si="11"/>
        <v>0</v>
      </c>
      <c r="AB58" s="52">
        <f t="shared" si="11"/>
        <v>0</v>
      </c>
      <c r="AC58" s="52">
        <f t="shared" si="11"/>
        <v>456736839.94</v>
      </c>
      <c r="AD58" s="52">
        <f t="shared" si="11"/>
        <v>16569824</v>
      </c>
      <c r="AE58" s="52">
        <f t="shared" si="11"/>
        <v>403272238.94</v>
      </c>
      <c r="AF58" s="52">
        <f t="shared" si="11"/>
        <v>0</v>
      </c>
      <c r="AG58" s="52">
        <f t="shared" si="11"/>
        <v>0</v>
      </c>
      <c r="AH58" s="52">
        <f t="shared" si="11"/>
        <v>0</v>
      </c>
      <c r="AI58" s="52">
        <f t="shared" si="11"/>
        <v>0</v>
      </c>
      <c r="AJ58" s="52">
        <f t="shared" si="11"/>
        <v>0</v>
      </c>
      <c r="AK58" s="52">
        <f t="shared" si="11"/>
        <v>0</v>
      </c>
      <c r="AL58" s="52">
        <f t="shared" si="11"/>
        <v>0</v>
      </c>
      <c r="AM58" s="52">
        <f t="shared" si="11"/>
        <v>0</v>
      </c>
      <c r="AN58" s="52">
        <f t="shared" si="11"/>
        <v>0</v>
      </c>
      <c r="AO58" s="52">
        <f t="shared" si="11"/>
        <v>0</v>
      </c>
      <c r="AP58" s="41">
        <f t="shared" si="11"/>
        <v>419842062.94</v>
      </c>
    </row>
    <row r="59" spans="1:42" s="10" customFormat="1" ht="12.75">
      <c r="A59" s="92" t="s">
        <v>126</v>
      </c>
      <c r="B59" s="13" t="s">
        <v>125</v>
      </c>
      <c r="C59" s="54">
        <v>12325000000</v>
      </c>
      <c r="D59" s="54">
        <v>755877036</v>
      </c>
      <c r="E59" s="54">
        <v>1852852237</v>
      </c>
      <c r="F59" s="54"/>
      <c r="G59" s="54"/>
      <c r="H59" s="54"/>
      <c r="I59" s="54"/>
      <c r="J59" s="54"/>
      <c r="K59" s="54"/>
      <c r="L59" s="54"/>
      <c r="M59" s="54"/>
      <c r="N59" s="54"/>
      <c r="O59" s="77"/>
      <c r="P59" s="54">
        <f aca="true" t="shared" si="12" ref="P59:P70">SUM(D59:O59)</f>
        <v>2608729273</v>
      </c>
      <c r="Q59" s="54">
        <v>4367734</v>
      </c>
      <c r="R59" s="54">
        <v>73235034</v>
      </c>
      <c r="S59" s="54"/>
      <c r="T59" s="54"/>
      <c r="U59" s="54"/>
      <c r="V59" s="54"/>
      <c r="W59" s="54"/>
      <c r="X59" s="54"/>
      <c r="Y59" s="54"/>
      <c r="Z59" s="54"/>
      <c r="AA59" s="54"/>
      <c r="AB59" s="77"/>
      <c r="AC59" s="54">
        <f aca="true" t="shared" si="13" ref="AC59:AC70">SUM(Q59:AB59)</f>
        <v>77602768</v>
      </c>
      <c r="AD59" s="54">
        <v>4367734</v>
      </c>
      <c r="AE59" s="54">
        <v>55783601</v>
      </c>
      <c r="AF59" s="54"/>
      <c r="AG59" s="54"/>
      <c r="AH59" s="54"/>
      <c r="AI59" s="54"/>
      <c r="AJ59" s="54"/>
      <c r="AK59" s="54"/>
      <c r="AL59" s="54"/>
      <c r="AM59" s="54"/>
      <c r="AN59" s="54"/>
      <c r="AO59" s="77"/>
      <c r="AP59" s="97">
        <f aca="true" t="shared" si="14" ref="AP59:AP70">SUM(AD59:AO59)</f>
        <v>60151335</v>
      </c>
    </row>
    <row r="60" spans="1:42" s="10" customFormat="1" ht="12.75">
      <c r="A60" s="92" t="s">
        <v>127</v>
      </c>
      <c r="B60" s="13" t="s">
        <v>136</v>
      </c>
      <c r="C60" s="54">
        <v>1338000000</v>
      </c>
      <c r="D60" s="54">
        <v>0</v>
      </c>
      <c r="E60" s="54">
        <v>414834490</v>
      </c>
      <c r="F60" s="54"/>
      <c r="G60" s="54"/>
      <c r="H60" s="54"/>
      <c r="I60" s="54"/>
      <c r="J60" s="54"/>
      <c r="K60" s="54"/>
      <c r="L60" s="54"/>
      <c r="M60" s="54"/>
      <c r="N60" s="54"/>
      <c r="O60" s="77"/>
      <c r="P60" s="54">
        <f t="shared" si="12"/>
        <v>414834490</v>
      </c>
      <c r="Q60" s="54">
        <v>0</v>
      </c>
      <c r="R60" s="54">
        <v>0</v>
      </c>
      <c r="S60" s="54"/>
      <c r="T60" s="54"/>
      <c r="U60" s="54"/>
      <c r="V60" s="54"/>
      <c r="W60" s="54"/>
      <c r="X60" s="54"/>
      <c r="Y60" s="54"/>
      <c r="Z60" s="54"/>
      <c r="AA60" s="54"/>
      <c r="AB60" s="77"/>
      <c r="AC60" s="54">
        <f t="shared" si="13"/>
        <v>0</v>
      </c>
      <c r="AD60" s="54">
        <v>0</v>
      </c>
      <c r="AE60" s="54">
        <v>0</v>
      </c>
      <c r="AF60" s="54"/>
      <c r="AG60" s="54"/>
      <c r="AH60" s="54"/>
      <c r="AI60" s="54"/>
      <c r="AJ60" s="54"/>
      <c r="AK60" s="54"/>
      <c r="AL60" s="54"/>
      <c r="AM60" s="54"/>
      <c r="AN60" s="54"/>
      <c r="AO60" s="77"/>
      <c r="AP60" s="97">
        <f t="shared" si="14"/>
        <v>0</v>
      </c>
    </row>
    <row r="61" spans="1:42" s="10" customFormat="1" ht="12.75">
      <c r="A61" s="92" t="s">
        <v>128</v>
      </c>
      <c r="B61" s="13" t="s">
        <v>137</v>
      </c>
      <c r="C61" s="121">
        <v>16000000000</v>
      </c>
      <c r="D61" s="54">
        <v>535732275</v>
      </c>
      <c r="E61" s="54">
        <v>3533789756</v>
      </c>
      <c r="F61" s="54"/>
      <c r="G61" s="54"/>
      <c r="H61" s="54"/>
      <c r="I61" s="54"/>
      <c r="J61" s="54"/>
      <c r="K61" s="54"/>
      <c r="L61" s="54"/>
      <c r="M61" s="54"/>
      <c r="N61" s="54"/>
      <c r="O61" s="77"/>
      <c r="P61" s="54">
        <f t="shared" si="12"/>
        <v>4069522031</v>
      </c>
      <c r="Q61" s="54">
        <v>0</v>
      </c>
      <c r="R61" s="54">
        <v>27965910</v>
      </c>
      <c r="S61" s="54"/>
      <c r="T61" s="54"/>
      <c r="U61" s="54"/>
      <c r="V61" s="54"/>
      <c r="W61" s="54"/>
      <c r="X61" s="54"/>
      <c r="Y61" s="54"/>
      <c r="Z61" s="54"/>
      <c r="AA61" s="54"/>
      <c r="AB61" s="77"/>
      <c r="AC61" s="54">
        <f t="shared" si="13"/>
        <v>27965910</v>
      </c>
      <c r="AD61" s="54">
        <v>0</v>
      </c>
      <c r="AE61" s="54">
        <v>18463590</v>
      </c>
      <c r="AF61" s="54"/>
      <c r="AG61" s="54"/>
      <c r="AH61" s="54"/>
      <c r="AI61" s="54"/>
      <c r="AJ61" s="54"/>
      <c r="AK61" s="54"/>
      <c r="AL61" s="54"/>
      <c r="AM61" s="54"/>
      <c r="AN61" s="54"/>
      <c r="AO61" s="77"/>
      <c r="AP61" s="97">
        <f t="shared" si="14"/>
        <v>18463590</v>
      </c>
    </row>
    <row r="62" spans="1:42" s="10" customFormat="1" ht="12.75">
      <c r="A62" s="92" t="s">
        <v>129</v>
      </c>
      <c r="B62" s="13" t="s">
        <v>156</v>
      </c>
      <c r="C62" s="54">
        <v>2215000000</v>
      </c>
      <c r="D62" s="54">
        <v>102291475</v>
      </c>
      <c r="E62" s="54">
        <v>667196394</v>
      </c>
      <c r="F62" s="54"/>
      <c r="G62" s="54"/>
      <c r="H62" s="54"/>
      <c r="I62" s="54"/>
      <c r="J62" s="54"/>
      <c r="K62" s="54"/>
      <c r="L62" s="54"/>
      <c r="M62" s="54"/>
      <c r="N62" s="54"/>
      <c r="O62" s="77"/>
      <c r="P62" s="54">
        <f t="shared" si="12"/>
        <v>769487869</v>
      </c>
      <c r="Q62" s="54">
        <v>0</v>
      </c>
      <c r="R62" s="54">
        <v>3305048</v>
      </c>
      <c r="S62" s="54"/>
      <c r="T62" s="54"/>
      <c r="U62" s="54"/>
      <c r="V62" s="54"/>
      <c r="W62" s="54"/>
      <c r="X62" s="54"/>
      <c r="Y62" s="54"/>
      <c r="Z62" s="54"/>
      <c r="AA62" s="54"/>
      <c r="AB62" s="77"/>
      <c r="AC62" s="54">
        <f t="shared" si="13"/>
        <v>3305048</v>
      </c>
      <c r="AD62" s="54">
        <v>0</v>
      </c>
      <c r="AE62" s="54">
        <v>2639714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77"/>
      <c r="AP62" s="97">
        <f t="shared" si="14"/>
        <v>2639714</v>
      </c>
    </row>
    <row r="63" spans="1:42" s="10" customFormat="1" ht="12.75">
      <c r="A63" s="92" t="s">
        <v>130</v>
      </c>
      <c r="B63" s="13" t="s">
        <v>157</v>
      </c>
      <c r="C63" s="54">
        <v>6300000000</v>
      </c>
      <c r="D63" s="54">
        <v>2218970377</v>
      </c>
      <c r="E63" s="54">
        <v>521958387</v>
      </c>
      <c r="F63" s="54"/>
      <c r="G63" s="54"/>
      <c r="H63" s="54"/>
      <c r="I63" s="54"/>
      <c r="J63" s="54"/>
      <c r="K63" s="54"/>
      <c r="L63" s="54"/>
      <c r="M63" s="54"/>
      <c r="N63" s="54"/>
      <c r="O63" s="77"/>
      <c r="P63" s="54">
        <f t="shared" si="12"/>
        <v>2740928764</v>
      </c>
      <c r="Q63" s="54">
        <v>12202090</v>
      </c>
      <c r="R63" s="54">
        <v>282025180</v>
      </c>
      <c r="S63" s="54"/>
      <c r="T63" s="54"/>
      <c r="U63" s="54"/>
      <c r="V63" s="54"/>
      <c r="W63" s="54"/>
      <c r="X63" s="54"/>
      <c r="Y63" s="54"/>
      <c r="Z63" s="54"/>
      <c r="AA63" s="54"/>
      <c r="AB63" s="77"/>
      <c r="AC63" s="54">
        <f t="shared" si="13"/>
        <v>294227270</v>
      </c>
      <c r="AD63" s="54">
        <v>12202090</v>
      </c>
      <c r="AE63" s="54">
        <v>276521555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77"/>
      <c r="AP63" s="97">
        <f t="shared" si="14"/>
        <v>288723645</v>
      </c>
    </row>
    <row r="64" spans="1:42" s="10" customFormat="1" ht="12.75">
      <c r="A64" s="92" t="s">
        <v>154</v>
      </c>
      <c r="B64" s="13" t="s">
        <v>158</v>
      </c>
      <c r="C64" s="54">
        <v>5660000000</v>
      </c>
      <c r="D64" s="54">
        <v>0</v>
      </c>
      <c r="E64" s="54">
        <v>1342084261</v>
      </c>
      <c r="F64" s="54"/>
      <c r="G64" s="54"/>
      <c r="H64" s="54"/>
      <c r="I64" s="54"/>
      <c r="J64" s="54"/>
      <c r="K64" s="54"/>
      <c r="L64" s="54"/>
      <c r="M64" s="54"/>
      <c r="N64" s="54"/>
      <c r="O64" s="77"/>
      <c r="P64" s="54">
        <f t="shared" si="12"/>
        <v>1342084261</v>
      </c>
      <c r="Q64" s="54">
        <v>0</v>
      </c>
      <c r="R64" s="54">
        <v>1157376</v>
      </c>
      <c r="S64" s="54"/>
      <c r="T64" s="54"/>
      <c r="U64" s="54"/>
      <c r="V64" s="54"/>
      <c r="W64" s="54"/>
      <c r="X64" s="54"/>
      <c r="Y64" s="54"/>
      <c r="Z64" s="54"/>
      <c r="AA64" s="54"/>
      <c r="AB64" s="77"/>
      <c r="AC64" s="54">
        <f t="shared" si="13"/>
        <v>1157376</v>
      </c>
      <c r="AD64" s="54">
        <v>0</v>
      </c>
      <c r="AE64" s="54">
        <v>0</v>
      </c>
      <c r="AF64" s="54"/>
      <c r="AG64" s="54"/>
      <c r="AH64" s="54"/>
      <c r="AI64" s="54"/>
      <c r="AJ64" s="54"/>
      <c r="AK64" s="54"/>
      <c r="AL64" s="54"/>
      <c r="AM64" s="54"/>
      <c r="AN64" s="54"/>
      <c r="AO64" s="77"/>
      <c r="AP64" s="97">
        <f t="shared" si="14"/>
        <v>0</v>
      </c>
    </row>
    <row r="65" spans="1:42" s="10" customFormat="1" ht="12.75">
      <c r="A65" s="92" t="s">
        <v>131</v>
      </c>
      <c r="B65" s="13" t="s">
        <v>158</v>
      </c>
      <c r="C65" s="54">
        <v>10548000000</v>
      </c>
      <c r="D65" s="54">
        <v>0</v>
      </c>
      <c r="E65" s="54">
        <v>1934925366.94</v>
      </c>
      <c r="F65" s="54"/>
      <c r="G65" s="54"/>
      <c r="H65" s="54"/>
      <c r="I65" s="54"/>
      <c r="J65" s="54"/>
      <c r="K65" s="54"/>
      <c r="L65" s="54"/>
      <c r="M65" s="54"/>
      <c r="N65" s="54"/>
      <c r="O65" s="77"/>
      <c r="P65" s="54">
        <f>SUM(D65:O65)</f>
        <v>1934925366.94</v>
      </c>
      <c r="Q65" s="54">
        <v>0</v>
      </c>
      <c r="R65" s="54">
        <v>47894318.94</v>
      </c>
      <c r="S65" s="54"/>
      <c r="T65" s="54"/>
      <c r="U65" s="54"/>
      <c r="V65" s="54"/>
      <c r="W65" s="54"/>
      <c r="X65" s="54"/>
      <c r="Y65" s="54"/>
      <c r="Z65" s="54"/>
      <c r="AA65" s="54"/>
      <c r="AB65" s="77"/>
      <c r="AC65" s="54">
        <f t="shared" si="13"/>
        <v>47894318.94</v>
      </c>
      <c r="AD65" s="54">
        <v>0</v>
      </c>
      <c r="AE65" s="54">
        <v>45702192.94</v>
      </c>
      <c r="AF65" s="54"/>
      <c r="AG65" s="54"/>
      <c r="AH65" s="54"/>
      <c r="AI65" s="54"/>
      <c r="AJ65" s="54"/>
      <c r="AK65" s="54"/>
      <c r="AL65" s="54"/>
      <c r="AM65" s="54"/>
      <c r="AN65" s="54"/>
      <c r="AO65" s="77"/>
      <c r="AP65" s="97">
        <f t="shared" si="14"/>
        <v>45702192.94</v>
      </c>
    </row>
    <row r="66" spans="1:42" s="10" customFormat="1" ht="12.75">
      <c r="A66" s="92" t="s">
        <v>132</v>
      </c>
      <c r="B66" s="13" t="s">
        <v>159</v>
      </c>
      <c r="C66" s="54">
        <v>1074000000</v>
      </c>
      <c r="D66" s="54">
        <v>344587196</v>
      </c>
      <c r="E66" s="54">
        <v>420542270</v>
      </c>
      <c r="F66" s="54"/>
      <c r="G66" s="54"/>
      <c r="H66" s="54"/>
      <c r="I66" s="54"/>
      <c r="J66" s="54"/>
      <c r="K66" s="54"/>
      <c r="L66" s="54"/>
      <c r="M66" s="54"/>
      <c r="N66" s="54"/>
      <c r="O66" s="77"/>
      <c r="P66" s="54">
        <f t="shared" si="12"/>
        <v>765129466</v>
      </c>
      <c r="Q66" s="54">
        <v>0</v>
      </c>
      <c r="R66" s="54">
        <v>797300</v>
      </c>
      <c r="S66" s="54"/>
      <c r="T66" s="54"/>
      <c r="U66" s="54"/>
      <c r="V66" s="54"/>
      <c r="W66" s="54"/>
      <c r="X66" s="54"/>
      <c r="Y66" s="54"/>
      <c r="Z66" s="54"/>
      <c r="AA66" s="54"/>
      <c r="AB66" s="77"/>
      <c r="AC66" s="54">
        <f t="shared" si="13"/>
        <v>797300</v>
      </c>
      <c r="AD66" s="54">
        <v>0</v>
      </c>
      <c r="AE66" s="54">
        <v>797300</v>
      </c>
      <c r="AF66" s="54"/>
      <c r="AG66" s="54"/>
      <c r="AH66" s="54"/>
      <c r="AI66" s="54"/>
      <c r="AJ66" s="54"/>
      <c r="AK66" s="54"/>
      <c r="AL66" s="54"/>
      <c r="AM66" s="54"/>
      <c r="AN66" s="54"/>
      <c r="AO66" s="77"/>
      <c r="AP66" s="97">
        <f t="shared" si="14"/>
        <v>797300</v>
      </c>
    </row>
    <row r="67" spans="1:42" s="10" customFormat="1" ht="12.75">
      <c r="A67" s="92" t="s">
        <v>133</v>
      </c>
      <c r="B67" s="13" t="s">
        <v>160</v>
      </c>
      <c r="C67" s="54">
        <v>2463650000</v>
      </c>
      <c r="D67" s="54">
        <v>0</v>
      </c>
      <c r="E67" s="54">
        <v>937417079</v>
      </c>
      <c r="F67" s="54"/>
      <c r="G67" s="54"/>
      <c r="H67" s="54"/>
      <c r="I67" s="54"/>
      <c r="J67" s="54"/>
      <c r="K67" s="54"/>
      <c r="L67" s="54"/>
      <c r="M67" s="54"/>
      <c r="N67" s="54"/>
      <c r="O67" s="77"/>
      <c r="P67" s="54">
        <f t="shared" si="12"/>
        <v>937417079</v>
      </c>
      <c r="Q67" s="54">
        <v>0</v>
      </c>
      <c r="R67" s="54">
        <v>1343719</v>
      </c>
      <c r="S67" s="54"/>
      <c r="T67" s="54"/>
      <c r="U67" s="54"/>
      <c r="V67" s="54"/>
      <c r="W67" s="54"/>
      <c r="X67" s="54"/>
      <c r="Y67" s="54"/>
      <c r="Z67" s="54"/>
      <c r="AA67" s="54"/>
      <c r="AB67" s="77"/>
      <c r="AC67" s="54">
        <f t="shared" si="13"/>
        <v>1343719</v>
      </c>
      <c r="AD67" s="54">
        <v>0</v>
      </c>
      <c r="AE67" s="54">
        <v>921156</v>
      </c>
      <c r="AF67" s="54"/>
      <c r="AG67" s="54"/>
      <c r="AH67" s="54"/>
      <c r="AI67" s="54"/>
      <c r="AJ67" s="54"/>
      <c r="AK67" s="54"/>
      <c r="AL67" s="54"/>
      <c r="AM67" s="54"/>
      <c r="AN67" s="54"/>
      <c r="AO67" s="77"/>
      <c r="AP67" s="97">
        <f t="shared" si="14"/>
        <v>921156</v>
      </c>
    </row>
    <row r="68" spans="1:42" s="10" customFormat="1" ht="12.75">
      <c r="A68" s="92" t="s">
        <v>134</v>
      </c>
      <c r="B68" s="13" t="s">
        <v>161</v>
      </c>
      <c r="C68" s="54">
        <v>2468000000</v>
      </c>
      <c r="D68" s="54">
        <v>0</v>
      </c>
      <c r="E68" s="54">
        <v>571044654</v>
      </c>
      <c r="F68" s="54"/>
      <c r="G68" s="54"/>
      <c r="H68" s="54"/>
      <c r="I68" s="54"/>
      <c r="J68" s="54"/>
      <c r="K68" s="54"/>
      <c r="L68" s="54"/>
      <c r="M68" s="54"/>
      <c r="N68" s="54"/>
      <c r="O68" s="77"/>
      <c r="P68" s="54">
        <f t="shared" si="12"/>
        <v>571044654</v>
      </c>
      <c r="Q68" s="54">
        <v>0</v>
      </c>
      <c r="R68" s="54">
        <v>2443130</v>
      </c>
      <c r="S68" s="54"/>
      <c r="T68" s="54"/>
      <c r="U68" s="54"/>
      <c r="V68" s="54"/>
      <c r="W68" s="54"/>
      <c r="X68" s="54"/>
      <c r="Y68" s="54"/>
      <c r="Z68" s="54"/>
      <c r="AA68" s="54"/>
      <c r="AB68" s="77"/>
      <c r="AC68" s="54">
        <f t="shared" si="13"/>
        <v>2443130</v>
      </c>
      <c r="AD68" s="54">
        <v>0</v>
      </c>
      <c r="AE68" s="54">
        <v>2443130</v>
      </c>
      <c r="AF68" s="54"/>
      <c r="AG68" s="54"/>
      <c r="AH68" s="54"/>
      <c r="AI68" s="54"/>
      <c r="AJ68" s="54"/>
      <c r="AK68" s="54"/>
      <c r="AL68" s="54"/>
      <c r="AM68" s="54"/>
      <c r="AN68" s="54"/>
      <c r="AO68" s="77"/>
      <c r="AP68" s="97">
        <f t="shared" si="14"/>
        <v>2443130</v>
      </c>
    </row>
    <row r="69" spans="1:42" s="10" customFormat="1" ht="12.75">
      <c r="A69" s="92" t="s">
        <v>135</v>
      </c>
      <c r="B69" s="13" t="s">
        <v>162</v>
      </c>
      <c r="C69" s="54">
        <v>1765000000</v>
      </c>
      <c r="D69" s="54">
        <v>96032750</v>
      </c>
      <c r="E69" s="54">
        <v>1302961616</v>
      </c>
      <c r="F69" s="54"/>
      <c r="G69" s="54"/>
      <c r="H69" s="54"/>
      <c r="I69" s="54"/>
      <c r="J69" s="54"/>
      <c r="K69" s="54"/>
      <c r="L69" s="54"/>
      <c r="M69" s="54"/>
      <c r="N69" s="54"/>
      <c r="O69" s="77"/>
      <c r="P69" s="54">
        <f t="shared" si="12"/>
        <v>1398994366</v>
      </c>
      <c r="Q69" s="54">
        <v>0</v>
      </c>
      <c r="R69" s="54">
        <v>0</v>
      </c>
      <c r="S69" s="54"/>
      <c r="T69" s="54"/>
      <c r="U69" s="54"/>
      <c r="V69" s="54"/>
      <c r="W69" s="54"/>
      <c r="X69" s="54"/>
      <c r="Y69" s="54"/>
      <c r="Z69" s="54"/>
      <c r="AA69" s="54"/>
      <c r="AB69" s="77"/>
      <c r="AC69" s="54">
        <f t="shared" si="13"/>
        <v>0</v>
      </c>
      <c r="AD69" s="54">
        <v>0</v>
      </c>
      <c r="AE69" s="54">
        <v>0</v>
      </c>
      <c r="AF69" s="54"/>
      <c r="AG69" s="54"/>
      <c r="AH69" s="54"/>
      <c r="AI69" s="54"/>
      <c r="AJ69" s="54"/>
      <c r="AK69" s="54"/>
      <c r="AL69" s="54"/>
      <c r="AM69" s="54"/>
      <c r="AN69" s="54"/>
      <c r="AO69" s="77"/>
      <c r="AP69" s="97">
        <f t="shared" si="14"/>
        <v>0</v>
      </c>
    </row>
    <row r="70" spans="1:42" s="10" customFormat="1" ht="13.5" thickBot="1">
      <c r="A70" s="92" t="s">
        <v>155</v>
      </c>
      <c r="B70" s="13" t="s">
        <v>163</v>
      </c>
      <c r="C70" s="54">
        <v>2454000000</v>
      </c>
      <c r="D70" s="54">
        <v>0</v>
      </c>
      <c r="E70" s="54">
        <v>972647207</v>
      </c>
      <c r="F70" s="54"/>
      <c r="G70" s="54"/>
      <c r="H70" s="54"/>
      <c r="I70" s="54"/>
      <c r="J70" s="54"/>
      <c r="K70" s="54"/>
      <c r="L70" s="54"/>
      <c r="M70" s="54"/>
      <c r="N70" s="54"/>
      <c r="O70" s="77"/>
      <c r="P70" s="54">
        <f t="shared" si="12"/>
        <v>972647207</v>
      </c>
      <c r="Q70" s="54">
        <v>0</v>
      </c>
      <c r="R70" s="54">
        <v>0</v>
      </c>
      <c r="S70" s="54"/>
      <c r="T70" s="54"/>
      <c r="U70" s="54"/>
      <c r="V70" s="54"/>
      <c r="W70" s="54"/>
      <c r="X70" s="54"/>
      <c r="Y70" s="54"/>
      <c r="Z70" s="54"/>
      <c r="AA70" s="54"/>
      <c r="AB70" s="77"/>
      <c r="AC70" s="54">
        <f t="shared" si="13"/>
        <v>0</v>
      </c>
      <c r="AD70" s="54">
        <v>0</v>
      </c>
      <c r="AE70" s="54">
        <v>0</v>
      </c>
      <c r="AF70" s="54"/>
      <c r="AG70" s="54"/>
      <c r="AH70" s="54"/>
      <c r="AI70" s="54"/>
      <c r="AJ70" s="54"/>
      <c r="AK70" s="54"/>
      <c r="AL70" s="54"/>
      <c r="AM70" s="54"/>
      <c r="AN70" s="54"/>
      <c r="AO70" s="77"/>
      <c r="AP70" s="97">
        <f t="shared" si="14"/>
        <v>0</v>
      </c>
    </row>
    <row r="71" spans="1:42" s="11" customFormat="1" ht="13.5" thickBot="1">
      <c r="A71" s="137" t="s">
        <v>33</v>
      </c>
      <c r="B71" s="138"/>
      <c r="C71" s="52">
        <f aca="true" t="shared" si="15" ref="C71:AP71">SUM(C14+C42+C54+C58)</f>
        <v>87368434000</v>
      </c>
      <c r="D71" s="52">
        <f t="shared" si="15"/>
        <v>6084052649</v>
      </c>
      <c r="E71" s="52">
        <f t="shared" si="15"/>
        <v>15434503667.94</v>
      </c>
      <c r="F71" s="52">
        <f t="shared" si="15"/>
        <v>0</v>
      </c>
      <c r="G71" s="52">
        <f t="shared" si="15"/>
        <v>0</v>
      </c>
      <c r="H71" s="52">
        <f t="shared" si="15"/>
        <v>0</v>
      </c>
      <c r="I71" s="52">
        <f t="shared" si="15"/>
        <v>0</v>
      </c>
      <c r="J71" s="52">
        <f t="shared" si="15"/>
        <v>0</v>
      </c>
      <c r="K71" s="52">
        <f t="shared" si="15"/>
        <v>0</v>
      </c>
      <c r="L71" s="52">
        <f t="shared" si="15"/>
        <v>0</v>
      </c>
      <c r="M71" s="52">
        <f t="shared" si="15"/>
        <v>0</v>
      </c>
      <c r="N71" s="52">
        <f t="shared" si="15"/>
        <v>0</v>
      </c>
      <c r="O71" s="52">
        <f t="shared" si="15"/>
        <v>0</v>
      </c>
      <c r="P71" s="52">
        <f t="shared" si="15"/>
        <v>21518556316.940002</v>
      </c>
      <c r="Q71" s="52">
        <f t="shared" si="15"/>
        <v>1138761815</v>
      </c>
      <c r="R71" s="52">
        <f t="shared" si="15"/>
        <v>1464023829.94</v>
      </c>
      <c r="S71" s="52">
        <f t="shared" si="15"/>
        <v>0</v>
      </c>
      <c r="T71" s="52">
        <f t="shared" si="15"/>
        <v>0</v>
      </c>
      <c r="U71" s="52">
        <f t="shared" si="15"/>
        <v>0</v>
      </c>
      <c r="V71" s="52">
        <f t="shared" si="15"/>
        <v>0</v>
      </c>
      <c r="W71" s="52">
        <f t="shared" si="15"/>
        <v>0</v>
      </c>
      <c r="X71" s="52">
        <f t="shared" si="15"/>
        <v>0</v>
      </c>
      <c r="Y71" s="52">
        <f t="shared" si="15"/>
        <v>0</v>
      </c>
      <c r="Z71" s="52">
        <f t="shared" si="15"/>
        <v>0</v>
      </c>
      <c r="AA71" s="52">
        <f t="shared" si="15"/>
        <v>0</v>
      </c>
      <c r="AB71" s="52">
        <f t="shared" si="15"/>
        <v>0</v>
      </c>
      <c r="AC71" s="52">
        <f t="shared" si="15"/>
        <v>2602785644.94</v>
      </c>
      <c r="AD71" s="52">
        <f t="shared" si="15"/>
        <v>834476540</v>
      </c>
      <c r="AE71" s="52">
        <f t="shared" si="15"/>
        <v>1730793981.94</v>
      </c>
      <c r="AF71" s="52">
        <f t="shared" si="15"/>
        <v>0</v>
      </c>
      <c r="AG71" s="52">
        <f t="shared" si="15"/>
        <v>0</v>
      </c>
      <c r="AH71" s="52">
        <f t="shared" si="15"/>
        <v>0</v>
      </c>
      <c r="AI71" s="52">
        <f t="shared" si="15"/>
        <v>0</v>
      </c>
      <c r="AJ71" s="52">
        <f t="shared" si="15"/>
        <v>0</v>
      </c>
      <c r="AK71" s="52">
        <f t="shared" si="15"/>
        <v>0</v>
      </c>
      <c r="AL71" s="52">
        <f t="shared" si="15"/>
        <v>0</v>
      </c>
      <c r="AM71" s="52">
        <f t="shared" si="15"/>
        <v>0</v>
      </c>
      <c r="AN71" s="52">
        <f t="shared" si="15"/>
        <v>0</v>
      </c>
      <c r="AO71" s="52">
        <f t="shared" si="15"/>
        <v>0</v>
      </c>
      <c r="AP71" s="41">
        <f t="shared" si="15"/>
        <v>2565270521.94</v>
      </c>
    </row>
    <row r="72" spans="1:42" ht="12.75">
      <c r="A72" s="76" t="s">
        <v>148</v>
      </c>
      <c r="B72" s="87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88"/>
    </row>
    <row r="73" spans="1:42" ht="12.75">
      <c r="A73" s="79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89"/>
    </row>
    <row r="74" spans="1:42" ht="12.75">
      <c r="A74" s="79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89"/>
    </row>
    <row r="75" spans="1:42" ht="12.75">
      <c r="A75" s="79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89"/>
    </row>
    <row r="76" spans="1:42" ht="12.75">
      <c r="A76" s="79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89"/>
    </row>
    <row r="77" spans="1:42" ht="9.75" customHeight="1" thickBot="1">
      <c r="A77" s="79"/>
      <c r="B77" s="90"/>
      <c r="C77" s="2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90"/>
      <c r="AL77" s="66"/>
      <c r="AM77" s="66"/>
      <c r="AN77" s="66"/>
      <c r="AO77" s="66"/>
      <c r="AP77" s="89"/>
    </row>
    <row r="78" spans="1:42" ht="18.75" customHeight="1">
      <c r="A78" s="79"/>
      <c r="B78" s="120" t="s">
        <v>151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66"/>
      <c r="AM78" s="66"/>
      <c r="AN78" s="66"/>
      <c r="AO78" s="66"/>
      <c r="AP78" s="89"/>
    </row>
    <row r="79" spans="1:42" ht="0.75" customHeight="1" thickBot="1">
      <c r="A79" s="24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7"/>
    </row>
    <row r="80" spans="1:42" ht="0.75" customHeight="1">
      <c r="A80" s="11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0.75" customHeight="1">
      <c r="A81" s="11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</row>
    <row r="82" spans="1:42" ht="51.75" customHeight="1">
      <c r="A82" s="134" t="s">
        <v>176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</row>
    <row r="83" spans="1:42" ht="12.7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</row>
    <row r="84" spans="1:42" ht="12.7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</row>
  </sheetData>
  <mergeCells count="9">
    <mergeCell ref="A5:AP5"/>
    <mergeCell ref="A4:AP4"/>
    <mergeCell ref="A1:AP1"/>
    <mergeCell ref="A2:AP2"/>
    <mergeCell ref="A3:AP3"/>
    <mergeCell ref="A82:AP82"/>
    <mergeCell ref="X78:AK78"/>
    <mergeCell ref="A71:B71"/>
    <mergeCell ref="X77:AJ77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4"/>
  <sheetViews>
    <sheetView zoomScale="75" zoomScaleNormal="75" workbookViewId="0" topLeftCell="A1">
      <pane xSplit="14790" ySplit="7500" topLeftCell="AD41" activePane="topLeft" state="split"/>
      <selection pane="topLeft" activeCell="AD7" sqref="AD7:AE33"/>
      <selection pane="topRight" activeCell="Y6" sqref="Y1:AB16384"/>
      <selection pane="bottomLeft" activeCell="A41" sqref="A41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5" width="20.28125" style="1" customWidth="1"/>
    <col min="6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6" customFormat="1" ht="1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4"/>
    </row>
    <row r="2" spans="1:29" s="26" customFormat="1" ht="15">
      <c r="A2" s="125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7"/>
    </row>
    <row r="3" spans="1:29" s="26" customFormat="1" ht="15">
      <c r="A3" s="125" t="s">
        <v>34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7"/>
    </row>
    <row r="4" spans="1:29" s="26" customFormat="1" ht="15">
      <c r="A4" s="125" t="s">
        <v>36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7"/>
    </row>
    <row r="5" spans="1:29" s="26" customFormat="1" ht="15">
      <c r="A5" s="125" t="s">
        <v>38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7"/>
    </row>
    <row r="6" spans="1:29" s="26" customFormat="1" ht="14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30"/>
    </row>
    <row r="7" spans="1:29" s="26" customFormat="1" ht="15">
      <c r="A7" s="154" t="s">
        <v>2</v>
      </c>
      <c r="B7" s="155"/>
      <c r="C7" s="31" t="s">
        <v>39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2" t="s">
        <v>4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3" t="s">
        <v>173</v>
      </c>
    </row>
    <row r="8" spans="1:29" s="26" customFormat="1" ht="15" customHeight="1" thickBot="1">
      <c r="A8" s="154" t="s">
        <v>3</v>
      </c>
      <c r="B8" s="155"/>
      <c r="C8" s="27" t="s">
        <v>37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2" t="s">
        <v>5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4">
        <v>2009</v>
      </c>
    </row>
    <row r="9" spans="1:29" s="26" customFormat="1" ht="15" hidden="1" thickBo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7"/>
    </row>
    <row r="10" spans="1:29" s="26" customFormat="1" ht="1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1:29" s="26" customFormat="1" ht="15">
      <c r="A11" s="71" t="s">
        <v>24</v>
      </c>
      <c r="B11" s="71" t="s">
        <v>26</v>
      </c>
      <c r="C11" s="71" t="s">
        <v>27</v>
      </c>
      <c r="D11" s="71" t="s">
        <v>29</v>
      </c>
      <c r="E11" s="71" t="s">
        <v>29</v>
      </c>
      <c r="F11" s="71" t="s">
        <v>29</v>
      </c>
      <c r="G11" s="71" t="s">
        <v>29</v>
      </c>
      <c r="H11" s="71" t="s">
        <v>29</v>
      </c>
      <c r="I11" s="71" t="s">
        <v>29</v>
      </c>
      <c r="J11" s="71" t="s">
        <v>29</v>
      </c>
      <c r="K11" s="71" t="s">
        <v>29</v>
      </c>
      <c r="L11" s="71" t="s">
        <v>29</v>
      </c>
      <c r="M11" s="71" t="s">
        <v>29</v>
      </c>
      <c r="N11" s="71" t="s">
        <v>29</v>
      </c>
      <c r="O11" s="71" t="s">
        <v>29</v>
      </c>
      <c r="P11" s="71" t="s">
        <v>29</v>
      </c>
      <c r="Q11" s="71" t="s">
        <v>30</v>
      </c>
      <c r="R11" s="71" t="s">
        <v>30</v>
      </c>
      <c r="S11" s="71" t="s">
        <v>30</v>
      </c>
      <c r="T11" s="71" t="s">
        <v>30</v>
      </c>
      <c r="U11" s="71" t="s">
        <v>30</v>
      </c>
      <c r="V11" s="71" t="s">
        <v>30</v>
      </c>
      <c r="W11" s="71" t="s">
        <v>30</v>
      </c>
      <c r="X11" s="71" t="s">
        <v>30</v>
      </c>
      <c r="Y11" s="71" t="s">
        <v>30</v>
      </c>
      <c r="Z11" s="71" t="s">
        <v>30</v>
      </c>
      <c r="AA11" s="71" t="s">
        <v>30</v>
      </c>
      <c r="AB11" s="71" t="s">
        <v>30</v>
      </c>
      <c r="AC11" s="71" t="s">
        <v>30</v>
      </c>
    </row>
    <row r="12" spans="1:29" s="26" customFormat="1" ht="15.75" thickBot="1">
      <c r="A12" s="72" t="s">
        <v>25</v>
      </c>
      <c r="B12" s="72"/>
      <c r="C12" s="72" t="s">
        <v>6</v>
      </c>
      <c r="D12" s="72" t="s">
        <v>7</v>
      </c>
      <c r="E12" s="72" t="s">
        <v>8</v>
      </c>
      <c r="F12" s="72" t="s">
        <v>9</v>
      </c>
      <c r="G12" s="72" t="s">
        <v>10</v>
      </c>
      <c r="H12" s="72" t="s">
        <v>20</v>
      </c>
      <c r="I12" s="72" t="s">
        <v>21</v>
      </c>
      <c r="J12" s="72" t="s">
        <v>22</v>
      </c>
      <c r="K12" s="72" t="s">
        <v>14</v>
      </c>
      <c r="L12" s="72" t="s">
        <v>15</v>
      </c>
      <c r="M12" s="72" t="s">
        <v>23</v>
      </c>
      <c r="N12" s="72" t="s">
        <v>17</v>
      </c>
      <c r="O12" s="72" t="s">
        <v>18</v>
      </c>
      <c r="P12" s="72" t="s">
        <v>31</v>
      </c>
      <c r="Q12" s="72" t="s">
        <v>7</v>
      </c>
      <c r="R12" s="72" t="s">
        <v>8</v>
      </c>
      <c r="S12" s="72" t="s">
        <v>9</v>
      </c>
      <c r="T12" s="72" t="s">
        <v>10</v>
      </c>
      <c r="U12" s="72" t="s">
        <v>20</v>
      </c>
      <c r="V12" s="72" t="s">
        <v>21</v>
      </c>
      <c r="W12" s="72" t="s">
        <v>22</v>
      </c>
      <c r="X12" s="72" t="s">
        <v>14</v>
      </c>
      <c r="Y12" s="72" t="s">
        <v>15</v>
      </c>
      <c r="Z12" s="72" t="s">
        <v>23</v>
      </c>
      <c r="AA12" s="72" t="s">
        <v>17</v>
      </c>
      <c r="AB12" s="72" t="s">
        <v>18</v>
      </c>
      <c r="AC12" s="72" t="s">
        <v>19</v>
      </c>
    </row>
    <row r="13" spans="1:29" s="26" customFormat="1" ht="15.75" thickBot="1">
      <c r="A13" s="73">
        <v>1</v>
      </c>
      <c r="B13" s="73">
        <v>2</v>
      </c>
      <c r="C13" s="73"/>
      <c r="D13" s="73">
        <v>5</v>
      </c>
      <c r="E13" s="73">
        <v>5</v>
      </c>
      <c r="F13" s="73">
        <v>5</v>
      </c>
      <c r="G13" s="73">
        <v>5</v>
      </c>
      <c r="H13" s="73">
        <v>5</v>
      </c>
      <c r="I13" s="73">
        <v>5</v>
      </c>
      <c r="J13" s="73">
        <v>5</v>
      </c>
      <c r="K13" s="73">
        <v>5</v>
      </c>
      <c r="L13" s="73">
        <v>5</v>
      </c>
      <c r="M13" s="73">
        <v>5</v>
      </c>
      <c r="N13" s="73">
        <v>5</v>
      </c>
      <c r="O13" s="73">
        <v>5</v>
      </c>
      <c r="P13" s="73">
        <v>6</v>
      </c>
      <c r="Q13" s="73">
        <v>7</v>
      </c>
      <c r="R13" s="73">
        <v>7</v>
      </c>
      <c r="S13" s="73">
        <v>7</v>
      </c>
      <c r="T13" s="73">
        <v>7</v>
      </c>
      <c r="U13" s="73">
        <v>7</v>
      </c>
      <c r="V13" s="73">
        <v>7</v>
      </c>
      <c r="W13" s="73">
        <v>7</v>
      </c>
      <c r="X13" s="73">
        <v>7</v>
      </c>
      <c r="Y13" s="73">
        <v>7</v>
      </c>
      <c r="Z13" s="73">
        <v>7</v>
      </c>
      <c r="AA13" s="73">
        <v>7</v>
      </c>
      <c r="AB13" s="73">
        <v>7</v>
      </c>
      <c r="AC13" s="73">
        <v>8</v>
      </c>
    </row>
    <row r="14" spans="1:29" s="14" customFormat="1" ht="13.5" thickBot="1">
      <c r="A14" s="38"/>
      <c r="B14" s="39" t="s">
        <v>45</v>
      </c>
      <c r="C14" s="40">
        <f>SUM(C17)</f>
        <v>12599298</v>
      </c>
      <c r="D14" s="40">
        <f>SUM(D17)</f>
        <v>0</v>
      </c>
      <c r="E14" s="40">
        <f>SUM(E17)</f>
        <v>10421121</v>
      </c>
      <c r="F14" s="40">
        <f aca="true" t="shared" si="0" ref="F14:AB14">SUM(F15,F17,F22)</f>
        <v>0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>SUM(P17)</f>
        <v>10421121</v>
      </c>
      <c r="Q14" s="40">
        <f>SUM(Q17)</f>
        <v>0</v>
      </c>
      <c r="R14" s="40">
        <f t="shared" si="0"/>
        <v>8021121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93">
        <f>SUM(AC17)</f>
        <v>8021121</v>
      </c>
    </row>
    <row r="15" spans="1:29" s="14" customFormat="1" ht="13.5" hidden="1" thickBot="1">
      <c r="A15" s="38"/>
      <c r="B15" s="39" t="s">
        <v>42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>
        <f aca="true" t="shared" si="1" ref="P15:AC15">SUM(P16:P16)</f>
        <v>0</v>
      </c>
      <c r="Q15" s="40">
        <f t="shared" si="1"/>
        <v>0</v>
      </c>
      <c r="R15" s="40">
        <f t="shared" si="1"/>
        <v>0</v>
      </c>
      <c r="S15" s="40">
        <f t="shared" si="1"/>
        <v>0</v>
      </c>
      <c r="T15" s="40">
        <f t="shared" si="1"/>
        <v>0</v>
      </c>
      <c r="U15" s="40">
        <f t="shared" si="1"/>
        <v>0</v>
      </c>
      <c r="V15" s="40">
        <f t="shared" si="1"/>
        <v>0</v>
      </c>
      <c r="W15" s="40">
        <f t="shared" si="1"/>
        <v>0</v>
      </c>
      <c r="X15" s="40">
        <f t="shared" si="1"/>
        <v>0</v>
      </c>
      <c r="Y15" s="40">
        <f t="shared" si="1"/>
        <v>0</v>
      </c>
      <c r="Z15" s="40">
        <f t="shared" si="1"/>
        <v>0</v>
      </c>
      <c r="AA15" s="40">
        <f t="shared" si="1"/>
        <v>0</v>
      </c>
      <c r="AB15" s="40">
        <f t="shared" si="1"/>
        <v>0</v>
      </c>
      <c r="AC15" s="93">
        <f t="shared" si="1"/>
        <v>0</v>
      </c>
    </row>
    <row r="16" spans="1:29" s="12" customFormat="1" ht="13.5" hidden="1" thickBot="1">
      <c r="A16" s="15" t="s">
        <v>140</v>
      </c>
      <c r="B16" s="45" t="s">
        <v>32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7">
        <f>SUM(D16:O16)</f>
        <v>0</v>
      </c>
      <c r="Q16" s="46"/>
      <c r="R16" s="47"/>
      <c r="S16" s="46"/>
      <c r="T16" s="46"/>
      <c r="U16" s="46"/>
      <c r="V16" s="46"/>
      <c r="W16" s="46"/>
      <c r="X16" s="46"/>
      <c r="Y16" s="46"/>
      <c r="Z16" s="46"/>
      <c r="AA16" s="116"/>
      <c r="AB16" s="46"/>
      <c r="AC16" s="94">
        <f>SUM(Q16:AB16)</f>
        <v>0</v>
      </c>
    </row>
    <row r="17" spans="1:29" s="14" customFormat="1" ht="13.5" thickBot="1">
      <c r="A17" s="25"/>
      <c r="B17" s="51" t="s">
        <v>43</v>
      </c>
      <c r="C17" s="52">
        <f>SUM(C18:C21)</f>
        <v>12599298</v>
      </c>
      <c r="D17" s="52">
        <f aca="true" t="shared" si="2" ref="D17:Z17">SUM(D21:D21)</f>
        <v>0</v>
      </c>
      <c r="E17" s="52">
        <f>SUM(E18:E21)</f>
        <v>10421121</v>
      </c>
      <c r="F17" s="52">
        <f t="shared" si="2"/>
        <v>0</v>
      </c>
      <c r="G17" s="52">
        <f t="shared" si="2"/>
        <v>0</v>
      </c>
      <c r="H17" s="52">
        <f t="shared" si="2"/>
        <v>0</v>
      </c>
      <c r="I17" s="52">
        <f t="shared" si="2"/>
        <v>0</v>
      </c>
      <c r="J17" s="52">
        <f t="shared" si="2"/>
        <v>0</v>
      </c>
      <c r="K17" s="52">
        <f t="shared" si="2"/>
        <v>0</v>
      </c>
      <c r="L17" s="52">
        <f t="shared" si="2"/>
        <v>0</v>
      </c>
      <c r="M17" s="52">
        <f t="shared" si="2"/>
        <v>0</v>
      </c>
      <c r="N17" s="52">
        <f t="shared" si="2"/>
        <v>0</v>
      </c>
      <c r="O17" s="52">
        <f t="shared" si="2"/>
        <v>0</v>
      </c>
      <c r="P17" s="52">
        <f>SUM(P18:P21)</f>
        <v>10421121</v>
      </c>
      <c r="Q17" s="52">
        <f t="shared" si="2"/>
        <v>0</v>
      </c>
      <c r="R17" s="52">
        <f>SUM(R18:R21)</f>
        <v>8021121</v>
      </c>
      <c r="S17" s="52">
        <f t="shared" si="2"/>
        <v>0</v>
      </c>
      <c r="T17" s="52">
        <f t="shared" si="2"/>
        <v>0</v>
      </c>
      <c r="U17" s="52">
        <f t="shared" si="2"/>
        <v>0</v>
      </c>
      <c r="V17" s="52">
        <f t="shared" si="2"/>
        <v>0</v>
      </c>
      <c r="W17" s="52">
        <f t="shared" si="2"/>
        <v>0</v>
      </c>
      <c r="X17" s="52">
        <f t="shared" si="2"/>
        <v>0</v>
      </c>
      <c r="Y17" s="52">
        <f t="shared" si="2"/>
        <v>0</v>
      </c>
      <c r="Z17" s="52">
        <f t="shared" si="2"/>
        <v>0</v>
      </c>
      <c r="AA17" s="115">
        <v>0</v>
      </c>
      <c r="AB17" s="52">
        <f>SUM(AB21:AB21)</f>
        <v>0</v>
      </c>
      <c r="AC17" s="41">
        <f>SUM(AC18:AC21)</f>
        <v>8021121</v>
      </c>
    </row>
    <row r="18" spans="1:29" s="14" customFormat="1" ht="12.75">
      <c r="A18" s="16" t="s">
        <v>138</v>
      </c>
      <c r="B18" s="53" t="s">
        <v>164</v>
      </c>
      <c r="C18" s="102">
        <v>4000000</v>
      </c>
      <c r="D18" s="102">
        <v>0</v>
      </c>
      <c r="E18" s="102">
        <v>4000000</v>
      </c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47">
        <f>SUM(D18:O18)</f>
        <v>4000000</v>
      </c>
      <c r="Q18" s="102">
        <v>0</v>
      </c>
      <c r="R18" s="102">
        <v>1600000</v>
      </c>
      <c r="S18" s="96"/>
      <c r="T18" s="96"/>
      <c r="U18" s="96"/>
      <c r="V18" s="96"/>
      <c r="W18" s="96"/>
      <c r="X18" s="96"/>
      <c r="Y18" s="96"/>
      <c r="Z18" s="96"/>
      <c r="AA18" s="119"/>
      <c r="AB18" s="96"/>
      <c r="AC18" s="94">
        <f>SUM(Q18:AB18)</f>
        <v>1600000</v>
      </c>
    </row>
    <row r="19" spans="1:29" s="14" customFormat="1" ht="12.75">
      <c r="A19" s="16" t="s">
        <v>165</v>
      </c>
      <c r="B19" s="53" t="s">
        <v>166</v>
      </c>
      <c r="C19" s="102">
        <v>8053378</v>
      </c>
      <c r="D19" s="102">
        <v>0</v>
      </c>
      <c r="E19" s="102">
        <v>6092121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47">
        <f>SUM(D19:O19)</f>
        <v>6092121</v>
      </c>
      <c r="Q19" s="102">
        <v>0</v>
      </c>
      <c r="R19" s="102">
        <v>6092121</v>
      </c>
      <c r="S19" s="96"/>
      <c r="T19" s="96"/>
      <c r="U19" s="96"/>
      <c r="V19" s="96"/>
      <c r="W19" s="96"/>
      <c r="X19" s="96"/>
      <c r="Y19" s="96"/>
      <c r="Z19" s="96"/>
      <c r="AA19" s="119"/>
      <c r="AB19" s="96"/>
      <c r="AC19" s="94">
        <f>SUM(Q19:AB19)</f>
        <v>6092121</v>
      </c>
    </row>
    <row r="20" spans="1:29" s="14" customFormat="1" ht="13.5" thickBot="1">
      <c r="A20" s="16" t="s">
        <v>167</v>
      </c>
      <c r="B20" s="53" t="s">
        <v>149</v>
      </c>
      <c r="C20" s="102">
        <v>216920</v>
      </c>
      <c r="D20" s="102">
        <v>0</v>
      </c>
      <c r="E20" s="102">
        <v>0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47">
        <f>SUM(D20:O20)</f>
        <v>0</v>
      </c>
      <c r="Q20" s="102">
        <v>0</v>
      </c>
      <c r="R20" s="102">
        <v>0</v>
      </c>
      <c r="S20" s="96"/>
      <c r="T20" s="96"/>
      <c r="U20" s="96"/>
      <c r="V20" s="96"/>
      <c r="W20" s="96"/>
      <c r="X20" s="96"/>
      <c r="Y20" s="96"/>
      <c r="Z20" s="96"/>
      <c r="AA20" s="119"/>
      <c r="AB20" s="96"/>
      <c r="AC20" s="94">
        <f>SUM(Q20:AB20)</f>
        <v>0</v>
      </c>
    </row>
    <row r="21" spans="1:29" s="12" customFormat="1" ht="13.5" thickBot="1">
      <c r="A21" s="16" t="s">
        <v>168</v>
      </c>
      <c r="B21" s="53" t="s">
        <v>169</v>
      </c>
      <c r="C21" s="54">
        <v>329000</v>
      </c>
      <c r="D21" s="54">
        <v>0</v>
      </c>
      <c r="E21" s="47">
        <v>329000</v>
      </c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5">
        <f>SUM(D21:O21)</f>
        <v>329000</v>
      </c>
      <c r="Q21" s="54">
        <v>0</v>
      </c>
      <c r="R21" s="47">
        <v>329000</v>
      </c>
      <c r="S21" s="54"/>
      <c r="T21" s="54"/>
      <c r="U21" s="54"/>
      <c r="V21" s="54"/>
      <c r="W21" s="54"/>
      <c r="X21" s="54"/>
      <c r="Y21" s="54"/>
      <c r="Z21" s="54"/>
      <c r="AA21" s="114"/>
      <c r="AB21" s="54"/>
      <c r="AC21" s="56">
        <f>SUM(Q21:AB21)</f>
        <v>329000</v>
      </c>
    </row>
    <row r="22" spans="1:29" s="14" customFormat="1" ht="13.5" hidden="1" thickBot="1">
      <c r="A22" s="25"/>
      <c r="B22" s="51" t="s">
        <v>44</v>
      </c>
      <c r="C22" s="52">
        <f aca="true" t="shared" si="3" ref="C22:AC22">SUM(C23:C25)</f>
        <v>0</v>
      </c>
      <c r="D22" s="52">
        <f t="shared" si="3"/>
        <v>0</v>
      </c>
      <c r="E22" s="52">
        <f t="shared" si="3"/>
        <v>0</v>
      </c>
      <c r="F22" s="52">
        <f t="shared" si="3"/>
        <v>0</v>
      </c>
      <c r="G22" s="52">
        <f t="shared" si="3"/>
        <v>0</v>
      </c>
      <c r="H22" s="52">
        <f t="shared" si="3"/>
        <v>0</v>
      </c>
      <c r="I22" s="52">
        <f t="shared" si="3"/>
        <v>0</v>
      </c>
      <c r="J22" s="52">
        <f t="shared" si="3"/>
        <v>0</v>
      </c>
      <c r="K22" s="52">
        <f t="shared" si="3"/>
        <v>0</v>
      </c>
      <c r="L22" s="52">
        <f t="shared" si="3"/>
        <v>0</v>
      </c>
      <c r="M22" s="52">
        <f t="shared" si="3"/>
        <v>0</v>
      </c>
      <c r="N22" s="52">
        <f t="shared" si="3"/>
        <v>0</v>
      </c>
      <c r="O22" s="52">
        <f t="shared" si="3"/>
        <v>0</v>
      </c>
      <c r="P22" s="52">
        <f t="shared" si="3"/>
        <v>0</v>
      </c>
      <c r="Q22" s="52">
        <f t="shared" si="3"/>
        <v>0</v>
      </c>
      <c r="R22" s="52">
        <f t="shared" si="3"/>
        <v>0</v>
      </c>
      <c r="S22" s="52">
        <f t="shared" si="3"/>
        <v>0</v>
      </c>
      <c r="T22" s="52">
        <f t="shared" si="3"/>
        <v>0</v>
      </c>
      <c r="U22" s="52">
        <f t="shared" si="3"/>
        <v>0</v>
      </c>
      <c r="V22" s="52">
        <f t="shared" si="3"/>
        <v>0</v>
      </c>
      <c r="W22" s="52">
        <f t="shared" si="3"/>
        <v>0</v>
      </c>
      <c r="X22" s="52">
        <f t="shared" si="3"/>
        <v>0</v>
      </c>
      <c r="Y22" s="52">
        <f t="shared" si="3"/>
        <v>0</v>
      </c>
      <c r="Z22" s="52">
        <f t="shared" si="3"/>
        <v>0</v>
      </c>
      <c r="AA22" s="46">
        <v>0</v>
      </c>
      <c r="AB22" s="52">
        <f t="shared" si="3"/>
        <v>0</v>
      </c>
      <c r="AC22" s="41">
        <f t="shared" si="3"/>
        <v>0</v>
      </c>
    </row>
    <row r="23" spans="1:29" s="12" customFormat="1" ht="13.5" hidden="1" thickBot="1">
      <c r="A23" s="75" t="s">
        <v>40</v>
      </c>
      <c r="B23" s="58" t="s">
        <v>46</v>
      </c>
      <c r="C23" s="59"/>
      <c r="D23" s="46"/>
      <c r="E23" s="50"/>
      <c r="F23" s="47"/>
      <c r="G23" s="59"/>
      <c r="H23" s="47"/>
      <c r="I23" s="46"/>
      <c r="J23" s="46"/>
      <c r="K23" s="46"/>
      <c r="L23" s="46"/>
      <c r="M23" s="46"/>
      <c r="N23" s="46"/>
      <c r="O23" s="46"/>
      <c r="P23" s="47">
        <f>SUM(D23:O23)</f>
        <v>0</v>
      </c>
      <c r="Q23" s="46">
        <v>0</v>
      </c>
      <c r="R23" s="47"/>
      <c r="S23" s="46"/>
      <c r="T23" s="46"/>
      <c r="U23" s="46"/>
      <c r="V23" s="46"/>
      <c r="W23" s="46"/>
      <c r="X23" s="46"/>
      <c r="Y23" s="59"/>
      <c r="Z23" s="47"/>
      <c r="AA23" s="52">
        <f>SUM(AA24:AA26)</f>
        <v>0</v>
      </c>
      <c r="AB23" s="46"/>
      <c r="AC23" s="48">
        <f>SUM(Q23:AB23)</f>
        <v>0</v>
      </c>
    </row>
    <row r="24" spans="1:29" s="12" customFormat="1" ht="13.5" hidden="1" thickBot="1">
      <c r="A24" s="15" t="s">
        <v>50</v>
      </c>
      <c r="B24" s="45" t="s">
        <v>49</v>
      </c>
      <c r="C24" s="46"/>
      <c r="D24" s="46"/>
      <c r="E24" s="50"/>
      <c r="F24" s="47"/>
      <c r="G24" s="46"/>
      <c r="H24" s="47"/>
      <c r="I24" s="46"/>
      <c r="J24" s="46"/>
      <c r="K24" s="46"/>
      <c r="L24" s="46"/>
      <c r="M24" s="46"/>
      <c r="N24" s="46"/>
      <c r="O24" s="46"/>
      <c r="P24" s="47">
        <f>SUM(D24:O24)</f>
        <v>0</v>
      </c>
      <c r="Q24" s="46">
        <v>0</v>
      </c>
      <c r="R24" s="47"/>
      <c r="S24" s="46"/>
      <c r="T24" s="46"/>
      <c r="U24" s="46"/>
      <c r="V24" s="46"/>
      <c r="W24" s="46"/>
      <c r="X24" s="46"/>
      <c r="Y24" s="59"/>
      <c r="Z24" s="47"/>
      <c r="AA24" s="46"/>
      <c r="AB24" s="46"/>
      <c r="AC24" s="48">
        <f>SUM(Q24:AB24)</f>
        <v>0</v>
      </c>
    </row>
    <row r="25" spans="1:29" s="12" customFormat="1" ht="13.5" hidden="1" thickBot="1">
      <c r="A25" s="15" t="s">
        <v>47</v>
      </c>
      <c r="B25" s="45" t="s">
        <v>48</v>
      </c>
      <c r="C25" s="55"/>
      <c r="D25" s="47"/>
      <c r="E25" s="62"/>
      <c r="F25" s="47"/>
      <c r="G25" s="49"/>
      <c r="H25" s="47"/>
      <c r="I25" s="63"/>
      <c r="J25" s="49"/>
      <c r="K25" s="49"/>
      <c r="L25" s="64"/>
      <c r="M25" s="49"/>
      <c r="N25" s="54"/>
      <c r="O25" s="46"/>
      <c r="P25" s="55">
        <f>SUM(D25:O25)</f>
        <v>0</v>
      </c>
      <c r="Q25" s="55">
        <v>0</v>
      </c>
      <c r="R25" s="62"/>
      <c r="S25" s="60"/>
      <c r="T25" s="60"/>
      <c r="U25" s="49"/>
      <c r="V25" s="63"/>
      <c r="W25" s="60"/>
      <c r="X25" s="49"/>
      <c r="Y25" s="61"/>
      <c r="Z25" s="49"/>
      <c r="AA25" s="46"/>
      <c r="AB25" s="46"/>
      <c r="AC25" s="48">
        <f>SUM(Q25:AB25)</f>
        <v>0</v>
      </c>
    </row>
    <row r="26" spans="1:29" s="14" customFormat="1" ht="18" customHeight="1" hidden="1" thickBot="1">
      <c r="A26" s="25"/>
      <c r="B26" s="51" t="s">
        <v>41</v>
      </c>
      <c r="C26" s="52">
        <f aca="true" t="shared" si="4" ref="C26:Z26">SUM(C27:C29)</f>
        <v>0</v>
      </c>
      <c r="D26" s="52">
        <f t="shared" si="4"/>
        <v>0</v>
      </c>
      <c r="E26" s="52">
        <f t="shared" si="4"/>
        <v>0</v>
      </c>
      <c r="F26" s="52">
        <f t="shared" si="4"/>
        <v>0</v>
      </c>
      <c r="G26" s="52">
        <f t="shared" si="4"/>
        <v>0</v>
      </c>
      <c r="H26" s="52">
        <f t="shared" si="4"/>
        <v>0</v>
      </c>
      <c r="I26" s="52">
        <f t="shared" si="4"/>
        <v>0</v>
      </c>
      <c r="J26" s="52">
        <f t="shared" si="4"/>
        <v>0</v>
      </c>
      <c r="K26" s="52">
        <f t="shared" si="4"/>
        <v>0</v>
      </c>
      <c r="L26" s="52">
        <f t="shared" si="4"/>
        <v>0</v>
      </c>
      <c r="M26" s="52">
        <f t="shared" si="4"/>
        <v>0</v>
      </c>
      <c r="N26" s="52">
        <f t="shared" si="4"/>
        <v>0</v>
      </c>
      <c r="O26" s="52">
        <f t="shared" si="4"/>
        <v>0</v>
      </c>
      <c r="P26" s="52">
        <f t="shared" si="4"/>
        <v>0</v>
      </c>
      <c r="Q26" s="52">
        <f t="shared" si="4"/>
        <v>0</v>
      </c>
      <c r="R26" s="52">
        <f t="shared" si="4"/>
        <v>0</v>
      </c>
      <c r="S26" s="52">
        <f t="shared" si="4"/>
        <v>0</v>
      </c>
      <c r="T26" s="52">
        <f t="shared" si="4"/>
        <v>0</v>
      </c>
      <c r="U26" s="52">
        <f t="shared" si="4"/>
        <v>0</v>
      </c>
      <c r="V26" s="52">
        <f t="shared" si="4"/>
        <v>0</v>
      </c>
      <c r="W26" s="52">
        <f t="shared" si="4"/>
        <v>0</v>
      </c>
      <c r="X26" s="52">
        <f t="shared" si="4"/>
        <v>0</v>
      </c>
      <c r="Y26" s="52">
        <f t="shared" si="4"/>
        <v>0</v>
      </c>
      <c r="Z26" s="52">
        <f t="shared" si="4"/>
        <v>0</v>
      </c>
      <c r="AA26" s="52">
        <f>SUM(AA27:AA29)</f>
        <v>0</v>
      </c>
      <c r="AB26" s="52">
        <f>SUM(AB27:AB29)</f>
        <v>0</v>
      </c>
      <c r="AC26" s="41">
        <f>SUM(AC27:AC29)</f>
        <v>0</v>
      </c>
    </row>
    <row r="27" spans="1:29" s="10" customFormat="1" ht="13.5" hidden="1" thickBot="1">
      <c r="A27" s="65" t="s">
        <v>141</v>
      </c>
      <c r="B27" s="78" t="s">
        <v>142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46"/>
      <c r="O27" s="54"/>
      <c r="P27" s="55">
        <f>SUM(D27:O27)</f>
        <v>0</v>
      </c>
      <c r="Q27" s="54"/>
      <c r="R27" s="55"/>
      <c r="S27" s="54"/>
      <c r="T27" s="54"/>
      <c r="U27" s="54"/>
      <c r="V27" s="54"/>
      <c r="W27" s="54"/>
      <c r="X27" s="54"/>
      <c r="Y27" s="54"/>
      <c r="Z27" s="54"/>
      <c r="AA27" s="114"/>
      <c r="AB27" s="54"/>
      <c r="AC27" s="48">
        <f>SUM(Q27:AB27)</f>
        <v>0</v>
      </c>
    </row>
    <row r="28" spans="1:29" s="10" customFormat="1" ht="13.5" hidden="1" thickBot="1">
      <c r="A28" s="65" t="s">
        <v>51</v>
      </c>
      <c r="B28" s="13" t="s">
        <v>143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46"/>
      <c r="O28" s="54"/>
      <c r="P28" s="55">
        <f>SUM(D28:O28)</f>
        <v>0</v>
      </c>
      <c r="Q28" s="54"/>
      <c r="R28" s="55"/>
      <c r="S28" s="54"/>
      <c r="T28" s="54"/>
      <c r="U28" s="54"/>
      <c r="V28" s="54"/>
      <c r="W28" s="54"/>
      <c r="X28" s="54"/>
      <c r="Y28" s="54"/>
      <c r="Z28" s="54"/>
      <c r="AA28" s="46"/>
      <c r="AB28" s="54"/>
      <c r="AC28" s="48">
        <f>SUM(Q28:AB28)</f>
        <v>0</v>
      </c>
    </row>
    <row r="29" spans="1:29" s="10" customFormat="1" ht="13.5" hidden="1" thickBot="1">
      <c r="A29" s="65" t="s">
        <v>52</v>
      </c>
      <c r="B29" s="13" t="s">
        <v>144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>
        <f>SUM(D29:O29)</f>
        <v>0</v>
      </c>
      <c r="Q29" s="54"/>
      <c r="R29" s="55"/>
      <c r="S29" s="54"/>
      <c r="T29" s="54"/>
      <c r="U29" s="54"/>
      <c r="V29" s="54"/>
      <c r="W29" s="54"/>
      <c r="X29" s="54"/>
      <c r="Y29" s="54"/>
      <c r="Z29" s="54"/>
      <c r="AA29" s="46"/>
      <c r="AB29" s="54"/>
      <c r="AC29" s="48">
        <f>SUM(Q29:AB29)</f>
        <v>0</v>
      </c>
    </row>
    <row r="30" spans="1:29" s="11" customFormat="1" ht="13.5" thickBot="1">
      <c r="A30" s="132" t="s">
        <v>33</v>
      </c>
      <c r="B30" s="133"/>
      <c r="C30" s="41">
        <f>SUM(C14)</f>
        <v>12599298</v>
      </c>
      <c r="D30" s="52">
        <f>SUM(D17)</f>
        <v>0</v>
      </c>
      <c r="E30" s="41">
        <f>SUM(E14)</f>
        <v>10421121</v>
      </c>
      <c r="F30" s="52">
        <f aca="true" t="shared" si="5" ref="F30:AB30">SUM(F15+F17+F22+F26)</f>
        <v>0</v>
      </c>
      <c r="G30" s="52">
        <f t="shared" si="5"/>
        <v>0</v>
      </c>
      <c r="H30" s="52">
        <f t="shared" si="5"/>
        <v>0</v>
      </c>
      <c r="I30" s="52">
        <f t="shared" si="5"/>
        <v>0</v>
      </c>
      <c r="J30" s="52">
        <f t="shared" si="5"/>
        <v>0</v>
      </c>
      <c r="K30" s="52">
        <f t="shared" si="5"/>
        <v>0</v>
      </c>
      <c r="L30" s="52">
        <f t="shared" si="5"/>
        <v>0</v>
      </c>
      <c r="M30" s="52">
        <f t="shared" si="5"/>
        <v>0</v>
      </c>
      <c r="N30" s="52">
        <f t="shared" si="5"/>
        <v>0</v>
      </c>
      <c r="O30" s="52">
        <f t="shared" si="5"/>
        <v>0</v>
      </c>
      <c r="P30" s="41">
        <f>SUM(P14)</f>
        <v>10421121</v>
      </c>
      <c r="Q30" s="52">
        <f t="shared" si="5"/>
        <v>0</v>
      </c>
      <c r="R30" s="41">
        <f>SUM(R14)</f>
        <v>8021121</v>
      </c>
      <c r="S30" s="52">
        <f t="shared" si="5"/>
        <v>0</v>
      </c>
      <c r="T30" s="52">
        <f t="shared" si="5"/>
        <v>0</v>
      </c>
      <c r="U30" s="52">
        <f t="shared" si="5"/>
        <v>0</v>
      </c>
      <c r="V30" s="52">
        <f t="shared" si="5"/>
        <v>0</v>
      </c>
      <c r="W30" s="52">
        <f t="shared" si="5"/>
        <v>0</v>
      </c>
      <c r="X30" s="52">
        <f t="shared" si="5"/>
        <v>0</v>
      </c>
      <c r="Y30" s="52">
        <f t="shared" si="5"/>
        <v>0</v>
      </c>
      <c r="Z30" s="52">
        <f t="shared" si="5"/>
        <v>0</v>
      </c>
      <c r="AA30" s="52">
        <f t="shared" si="5"/>
        <v>0</v>
      </c>
      <c r="AB30" s="52">
        <f t="shared" si="5"/>
        <v>0</v>
      </c>
      <c r="AC30" s="41">
        <f>SUM(AC14)</f>
        <v>8021121</v>
      </c>
    </row>
    <row r="31" spans="1:29" ht="12.75">
      <c r="A31" s="76" t="s">
        <v>148</v>
      </c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9"/>
    </row>
    <row r="32" spans="1:29" ht="12.75">
      <c r="A32" s="6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</row>
    <row r="33" spans="1:29" ht="12.75">
      <c r="A33" s="67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5"/>
    </row>
    <row r="34" spans="1:29" ht="13.5" thickBot="1">
      <c r="A34" s="67"/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5"/>
    </row>
    <row r="35" spans="1:29" ht="12.75">
      <c r="A35" s="67"/>
      <c r="B35" s="117" t="s">
        <v>151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5"/>
    </row>
    <row r="36" spans="1:29" ht="15.75" thickBot="1">
      <c r="A36" s="3"/>
      <c r="B36" s="4"/>
      <c r="C36" s="2"/>
      <c r="D36" s="4"/>
      <c r="E36" s="4"/>
      <c r="F36" s="4"/>
      <c r="G36" s="4"/>
      <c r="H36" s="4"/>
      <c r="I36" s="4"/>
      <c r="J36" s="4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4"/>
      <c r="Y36" s="4"/>
      <c r="Z36" s="4"/>
      <c r="AA36" s="4"/>
      <c r="AB36" s="4"/>
      <c r="AC36" s="5"/>
    </row>
    <row r="37" spans="1:29" ht="14.25">
      <c r="A37" s="111"/>
      <c r="B37" s="112"/>
      <c r="C37" s="8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7"/>
    </row>
    <row r="38" spans="1:29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5"/>
    </row>
    <row r="39" spans="1:29" ht="15" customHeight="1">
      <c r="A39" s="148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</row>
    <row r="40" spans="1:29" ht="15" customHeight="1" thickBot="1">
      <c r="A40" s="151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3"/>
    </row>
    <row r="41" spans="1:29" ht="0.75" customHeight="1" thickBot="1">
      <c r="A41" s="108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5"/>
    </row>
    <row r="42" spans="1:29" ht="0.75" customHeight="1" thickBot="1">
      <c r="A42" s="109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10"/>
    </row>
    <row r="43" spans="1:29" ht="0.75" customHeight="1" thickBot="1">
      <c r="A43" s="4"/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</row>
    <row r="44" spans="1:2" ht="12.75">
      <c r="A44" s="4"/>
      <c r="B44" s="4"/>
    </row>
  </sheetData>
  <mergeCells count="11">
    <mergeCell ref="K36:W36"/>
    <mergeCell ref="D37:AC37"/>
    <mergeCell ref="A39:AC40"/>
    <mergeCell ref="A5:AC5"/>
    <mergeCell ref="A7:B7"/>
    <mergeCell ref="A8:B8"/>
    <mergeCell ref="A30:B30"/>
    <mergeCell ref="A4:AC4"/>
    <mergeCell ref="A1:AC1"/>
    <mergeCell ref="A2:AC2"/>
    <mergeCell ref="A3:AC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Myriam Soler Ramirez</cp:lastModifiedBy>
  <cp:lastPrinted>2009-03-18T19:58:41Z</cp:lastPrinted>
  <dcterms:created xsi:type="dcterms:W3CDTF">1999-04-05T19:37:02Z</dcterms:created>
  <dcterms:modified xsi:type="dcterms:W3CDTF">2009-03-25T21:55:25Z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