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4"/>
  </bookViews>
  <sheets>
    <sheet name="INGRESOS FONDANE" sheetId="1" r:id="rId1"/>
    <sheet name="GASTOS FOND" sheetId="2" r:id="rId2"/>
    <sheet name="CXPFONDANE" sheetId="3" r:id="rId3"/>
    <sheet name="RESERVAS FOND" sheetId="4" r:id="rId4"/>
    <sheet name="GASTOS FONDANE APN" sheetId="5" r:id="rId5"/>
  </sheets>
  <definedNames/>
  <calcPr fullCalcOnLoad="1"/>
</workbook>
</file>

<file path=xl/sharedStrings.xml><?xml version="1.0" encoding="utf-8"?>
<sst xmlns="http://schemas.openxmlformats.org/spreadsheetml/2006/main" count="547" uniqueCount="219">
  <si>
    <t>MINISTERIO DE HACIENDA Y CREDITO PUBLICO</t>
  </si>
  <si>
    <t>DIRECCION GENERAL DEL PRESUPUESTO NACIONAL</t>
  </si>
  <si>
    <t>INFORME MENSUAL DE EJECUCION DEL PRESUPUESTO DE GASTOS</t>
  </si>
  <si>
    <t>APROPIACIONES DE LA VIGENCIA</t>
  </si>
  <si>
    <t>FONDO ROTATORIO DEL DANE - FONDANE</t>
  </si>
  <si>
    <t xml:space="preserve">SECCION </t>
  </si>
  <si>
    <t>04|02</t>
  </si>
  <si>
    <t>MES</t>
  </si>
  <si>
    <t>A  AGOSTO</t>
  </si>
  <si>
    <t>UNIDAD EJECUTORA</t>
  </si>
  <si>
    <t xml:space="preserve">    '00</t>
  </si>
  <si>
    <t>VIGENCIA FISCAL</t>
  </si>
  <si>
    <t>CODIFICACION</t>
  </si>
  <si>
    <t>DESCRIPCION</t>
  </si>
  <si>
    <t xml:space="preserve">APROPIACION </t>
  </si>
  <si>
    <t>COMPROMISOS</t>
  </si>
  <si>
    <t>OBLIGACIONES</t>
  </si>
  <si>
    <t>PAGOS</t>
  </si>
  <si>
    <t>PRESUPUESTAL</t>
  </si>
  <si>
    <t>VIGENTE</t>
  </si>
  <si>
    <t>MES 8</t>
  </si>
  <si>
    <t>ACUMULADOS</t>
  </si>
  <si>
    <t>ACUMULADAS</t>
  </si>
  <si>
    <t>GASTOS DE FUNCIONAMIENTO R. P.</t>
  </si>
  <si>
    <t>GASTOS DE PERSONAL</t>
  </si>
  <si>
    <t>A|1|0|2|14|20</t>
  </si>
  <si>
    <t>SERVICIOS PERSONALES INDIRECTOS</t>
  </si>
  <si>
    <t>GASTOS GENERALES</t>
  </si>
  <si>
    <t>A|2|0|4|0|21</t>
  </si>
  <si>
    <t>ADQUISICIONES DE BIENES Y SERVICIOS</t>
  </si>
  <si>
    <t>A|2|0|4|1|21</t>
  </si>
  <si>
    <t>COMPRA DE EQUIPO</t>
  </si>
  <si>
    <t>A|2|0|4|2|21</t>
  </si>
  <si>
    <t>ENSERES Y EQUIPOS DE OFICINA</t>
  </si>
  <si>
    <t>A|2|0|4|4|21</t>
  </si>
  <si>
    <t>MATERIALES Y SUMINISTROS</t>
  </si>
  <si>
    <t>A|2|0|4|5|21</t>
  </si>
  <si>
    <t>MANTENIMIENTO</t>
  </si>
  <si>
    <t>A|2|0|4|6|21</t>
  </si>
  <si>
    <t>COMUNICACIONES Y TRANSPORTE</t>
  </si>
  <si>
    <t>A|2|0|4|7|21</t>
  </si>
  <si>
    <t>IMPRESOS Y  PUBLICACIONES</t>
  </si>
  <si>
    <t>A|2|0|4|8|21</t>
  </si>
  <si>
    <t>SERVICIOS PUBLICOS</t>
  </si>
  <si>
    <t>A|2|0|4|9|21</t>
  </si>
  <si>
    <t>SEGUROS</t>
  </si>
  <si>
    <t>A|2|0|4|10|21</t>
  </si>
  <si>
    <t>ARRENDAMIENTOS</t>
  </si>
  <si>
    <t>A|2|0|4|11|21</t>
  </si>
  <si>
    <t>VIATICOS Y GASTOS DE VIAJE</t>
  </si>
  <si>
    <t>A|2|0|4|22|21</t>
  </si>
  <si>
    <t xml:space="preserve">COMISIONES BANCARIAS </t>
  </si>
  <si>
    <t>A|2|0|4|41|21</t>
  </si>
  <si>
    <t>OTROS GASTOS POR ADQUISICION DE SERVICIOS</t>
  </si>
  <si>
    <t>A|2|0|4|0|20</t>
  </si>
  <si>
    <t>A|2|0|4|8|20</t>
  </si>
  <si>
    <t>A|2|0|3|0|20</t>
  </si>
  <si>
    <t>IMPUESTOS Y MULTAS</t>
  </si>
  <si>
    <t>A|2|0|3|50|20</t>
  </si>
  <si>
    <t>IMPUESTOS Y CONTRIBUCIONES</t>
  </si>
  <si>
    <t>TRANSFERENCIAS CORRIENTES</t>
  </si>
  <si>
    <t>A|3|2|1|1|20</t>
  </si>
  <si>
    <t>CUOTA DE AUDITAJE - CONTRALORIA - RP</t>
  </si>
  <si>
    <t>A|3|6|1|1|20</t>
  </si>
  <si>
    <t xml:space="preserve">SENTENCIAS Y CONCILIACIONES </t>
  </si>
  <si>
    <t>GASTOS DE INVERSION R. P.</t>
  </si>
  <si>
    <t>C|310|1000|1|20</t>
  </si>
  <si>
    <t>ACT. ESTUD. Y ENCUEST. PROPOSITOS MULTIPLES</t>
  </si>
  <si>
    <t>C|112|1000|4|21</t>
  </si>
  <si>
    <t>ADQUISICION MEJORAMIENTO, DOTACION,CONSTRUCCION Y/O MTO DE LA ESTRUCTURA FISICA DEL DANE CTAL Y DE SUS SEDES Y SUBSEDES A NIVEL TERRITORIAL NACINAL</t>
  </si>
  <si>
    <t>TOTAL ACUMULADO</t>
  </si>
  <si>
    <t>Elaboró : F.T.R</t>
  </si>
  <si>
    <t xml:space="preserve">NOTA: </t>
  </si>
  <si>
    <t xml:space="preserve">                       </t>
  </si>
  <si>
    <t>COORDINADOR DE PRESUPUESTO</t>
  </si>
  <si>
    <t>CUENTAS POR PAGAR</t>
  </si>
  <si>
    <t>CXP</t>
  </si>
  <si>
    <t>CONSTITUIDAS</t>
  </si>
  <si>
    <t>DEFINITIVAS</t>
  </si>
  <si>
    <t xml:space="preserve">IMPUESTOS Y MULTAS </t>
  </si>
  <si>
    <t>A|2|0|3|50|90i20</t>
  </si>
  <si>
    <t>Otros impuestos</t>
  </si>
  <si>
    <t>A|2|0|4|1|20</t>
  </si>
  <si>
    <t>A|2|0|4|1|9l20</t>
  </si>
  <si>
    <t xml:space="preserve">EQUIPO DE CAFETERIA </t>
  </si>
  <si>
    <t>A|2|0|4|1|26l20</t>
  </si>
  <si>
    <t xml:space="preserve">EQUIPO DE COMUNICACIÓN </t>
  </si>
  <si>
    <t>A|2|0|4|2|1l20</t>
  </si>
  <si>
    <t xml:space="preserve">EQUIPOS Y MAQUINAS PARA OFICINA </t>
  </si>
  <si>
    <t>A|2|0|4|4|20</t>
  </si>
  <si>
    <t>A|2|0|4|4|1|20</t>
  </si>
  <si>
    <t xml:space="preserve">COMBUSTIBLES Y LUBRICANTES </t>
  </si>
  <si>
    <t>A|2|0|4|4|6|20</t>
  </si>
  <si>
    <t>LLANTAS Y ACCESORIOS</t>
  </si>
  <si>
    <t>A|2|0|4|4|17|20</t>
  </si>
  <si>
    <t>PRODUCTOS DE ASEO Y LIMPIEZA</t>
  </si>
  <si>
    <t>A|2|0|4|4|18|20</t>
  </si>
  <si>
    <t xml:space="preserve">PRODUCTOS DE CAFETERIA Y RESTAURANTE </t>
  </si>
  <si>
    <t>A|2|0|4|4|20|20</t>
  </si>
  <si>
    <t>REPUESTOS</t>
  </si>
  <si>
    <t>A|2|0|4|4|23|20</t>
  </si>
  <si>
    <t xml:space="preserve">OTROS MATERIALES Y SUMINISTROS </t>
  </si>
  <si>
    <t>A|2|0|4|5|20</t>
  </si>
  <si>
    <t>A|2|0|4|5|1|20</t>
  </si>
  <si>
    <t>MANTENIMIENTO DE BIENES INMUEBLES</t>
  </si>
  <si>
    <t>A|2|0|4|5|2|20</t>
  </si>
  <si>
    <t>MANTENIMIENTO DE BIENES MUEBLES EQUIPOS Y ENSERES</t>
  </si>
  <si>
    <t>A|2|0|4|5|5|20</t>
  </si>
  <si>
    <t xml:space="preserve">MANTENIMIENTO EQUIPO COMUNICACIONES Y COMPUTACION </t>
  </si>
  <si>
    <t>A|2|0|4|5|6|20</t>
  </si>
  <si>
    <t>MANTENIMIENTO EQUIPO NAVEGACION Y TRANSPORTE</t>
  </si>
  <si>
    <t>A|2|0|4|5|10|20</t>
  </si>
  <si>
    <t xml:space="preserve">SERVICIO DE SEGURIDAD Y VIGILANCIA </t>
  </si>
  <si>
    <t>A|2|0|4|6||20</t>
  </si>
  <si>
    <t xml:space="preserve">COMUNICACIONES Y TRANSPORTE </t>
  </si>
  <si>
    <t>A|2|0|4|6|7|20</t>
  </si>
  <si>
    <t xml:space="preserve">TRANSPORTE </t>
  </si>
  <si>
    <t xml:space="preserve">SERVICIOS PUBLICOS </t>
  </si>
  <si>
    <t>A|2|0|4|8|1l20</t>
  </si>
  <si>
    <t xml:space="preserve">ACUEDUCTO ALCANTARILLADO Y ASEO </t>
  </si>
  <si>
    <t>A|2|0|4|8|2l20</t>
  </si>
  <si>
    <t xml:space="preserve">ENERGIA </t>
  </si>
  <si>
    <t>A|2|0|4|8|5l20</t>
  </si>
  <si>
    <t xml:space="preserve">TELEFONIA MOVIL CELULAR </t>
  </si>
  <si>
    <t xml:space="preserve">COORDINADOR DE PRESUPUESTO </t>
  </si>
  <si>
    <t>RESERVAS PRESUPUESTALES</t>
  </si>
  <si>
    <t>VIGENCIA FISCAL   2012</t>
  </si>
  <si>
    <t>RESERVAS</t>
  </si>
  <si>
    <t>A|2|0|4|7||20</t>
  </si>
  <si>
    <t xml:space="preserve">IMPRESOS Y PUBLICACIONES </t>
  </si>
  <si>
    <t>A|2|0|4|7|5|20</t>
  </si>
  <si>
    <t xml:space="preserve">SUSCRIPCIONES </t>
  </si>
  <si>
    <t>A|2|0|4|7|6|20</t>
  </si>
  <si>
    <t xml:space="preserve">OTROS GTOS POR IMPRESOS Y PUBLICACIONES </t>
  </si>
  <si>
    <t>A|2|0|4|8|1|20</t>
  </si>
  <si>
    <t>ACUEDUCTO ALCANTARILLADO Y ASEO</t>
  </si>
  <si>
    <t>A|2|0|4|8|2|20</t>
  </si>
  <si>
    <t>ENERGIA</t>
  </si>
  <si>
    <t>A|2|0|4|8|5|20</t>
  </si>
  <si>
    <t>VIATICOS Y GSTOS DE VIAJE</t>
  </si>
  <si>
    <t>A|2|0|4|11|2|21</t>
  </si>
  <si>
    <t>VIATICOS Y GASTOS DE VIAJE AL INTERIOR</t>
  </si>
  <si>
    <t>COORDINADOR PRESUPUESTO</t>
  </si>
  <si>
    <t>NOTA se libero en agosto del conv110 por acta N°3  $ 649674,95</t>
  </si>
  <si>
    <t>GASTOS DE FUNCIONAMIENTO APN</t>
  </si>
  <si>
    <t>A|3|2|1|1|11</t>
  </si>
  <si>
    <t xml:space="preserve">CUOTA DE AUDITAJE - CONTRALORIA </t>
  </si>
  <si>
    <t>A AGOSTO</t>
  </si>
  <si>
    <t>MES  8</t>
  </si>
  <si>
    <t>MES: AGOSTO</t>
  </si>
  <si>
    <t>INFORME MENSUAL DE EJECUCION DEL PRESUPUESTO DE INGRESOS</t>
  </si>
  <si>
    <t>0402</t>
  </si>
  <si>
    <t>MES AGOSTO</t>
  </si>
  <si>
    <t>JULIO</t>
  </si>
  <si>
    <t>00</t>
  </si>
  <si>
    <t>VIGENCIA FISCAL 2012</t>
  </si>
  <si>
    <t xml:space="preserve"> </t>
  </si>
  <si>
    <t xml:space="preserve">DERECHOS CAUSADOS </t>
  </si>
  <si>
    <t xml:space="preserve">VENTA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</si>
  <si>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</si>
  <si>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</si>
  <si>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</si>
  <si>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</si>
  <si>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</si>
  <si>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</si>
  <si>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</si>
  <si>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</si>
  <si>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</si>
  <si>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 xml:space="preserve">CONVENIO </t>
  </si>
  <si>
    <t>PUBLICACIONES</t>
  </si>
  <si>
    <t>CAUSADOS</t>
  </si>
  <si>
    <t>VIGENCIA ANT. CONVENIOS</t>
  </si>
  <si>
    <t>VIGENCIA ANT. PUBLICACI</t>
  </si>
  <si>
    <t>VIGENCIA ANT. PUBLICACIONES</t>
  </si>
  <si>
    <t xml:space="preserve">ACUMULADO VIGENCIA </t>
  </si>
  <si>
    <t>EFECTIVO</t>
  </si>
  <si>
    <t xml:space="preserve"> DE BIENES Y SERVICIOS </t>
  </si>
  <si>
    <t xml:space="preserve">CONVENIOS </t>
  </si>
  <si>
    <t>EFECTIVO CONVENIOS</t>
  </si>
  <si>
    <t>EFECTIVO PUBLICACIONES</t>
  </si>
  <si>
    <t>PAPELES</t>
  </si>
  <si>
    <t xml:space="preserve">PAPELES </t>
  </si>
  <si>
    <t>DE</t>
  </si>
  <si>
    <t>MES 12</t>
  </si>
  <si>
    <t>MES 1</t>
  </si>
  <si>
    <t>MES 2</t>
  </si>
  <si>
    <t>MS 2</t>
  </si>
  <si>
    <t>MES 3</t>
  </si>
  <si>
    <t xml:space="preserve">MES </t>
  </si>
  <si>
    <t>MES 4</t>
  </si>
  <si>
    <t>MES 5</t>
  </si>
  <si>
    <t xml:space="preserve">MES 5 </t>
  </si>
  <si>
    <t>MES 6</t>
  </si>
  <si>
    <t xml:space="preserve">MES 6 </t>
  </si>
  <si>
    <t>MES  7</t>
  </si>
  <si>
    <t>MES 9</t>
  </si>
  <si>
    <t>MES  10</t>
  </si>
  <si>
    <t>MES 11</t>
  </si>
  <si>
    <t>MES  1</t>
  </si>
  <si>
    <t>MES  2</t>
  </si>
  <si>
    <t>ANTERIOR</t>
  </si>
  <si>
    <t>MES  3</t>
  </si>
  <si>
    <t>MES  4</t>
  </si>
  <si>
    <t>MES  5</t>
  </si>
  <si>
    <t>MES  6</t>
  </si>
  <si>
    <t>MES 7</t>
  </si>
  <si>
    <t>MES  9</t>
  </si>
  <si>
    <t>MES 10</t>
  </si>
  <si>
    <t>MES  11</t>
  </si>
  <si>
    <t>MES  12</t>
  </si>
  <si>
    <t>ACUMULADO</t>
  </si>
  <si>
    <t>MES 06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</si>
  <si>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</si>
  <si>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</si>
  <si>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</si>
  <si>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</si>
  <si>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</si>
  <si>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Elaboró :F.T.R</t>
  </si>
  <si>
    <t xml:space="preserve">COORDINADOR PRESUPUESTO 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</si>
</sst>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0_ ;[Red]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thin">
        <color indexed="63"/>
      </right>
      <top style="dashed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ashed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medium">
        <color indexed="63"/>
      </right>
      <top style="dashed">
        <color indexed="63"/>
      </top>
      <bottom style="dashed">
        <color indexed="63"/>
      </bottom>
    </border>
    <border>
      <left style="medium">
        <color indexed="63"/>
      </left>
      <right style="thin">
        <color indexed="63"/>
      </right>
      <top style="dashed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dashed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ash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 quotePrefix="1">
      <alignment horizontal="left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left"/>
      <protection locked="0"/>
    </xf>
    <xf numFmtId="0" fontId="12" fillId="33" borderId="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9" fillId="33" borderId="15" xfId="0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7" fillId="33" borderId="16" xfId="0" applyNumberFormat="1" applyFont="1" applyFill="1" applyBorder="1" applyAlignment="1" applyProtection="1">
      <alignment horizontal="center"/>
      <protection/>
    </xf>
    <xf numFmtId="0" fontId="7" fillId="33" borderId="17" xfId="0" applyNumberFormat="1" applyFont="1" applyFill="1" applyBorder="1" applyAlignment="1" applyProtection="1">
      <alignment horizontal="center"/>
      <protection/>
    </xf>
    <xf numFmtId="0" fontId="9" fillId="33" borderId="18" xfId="0" applyNumberFormat="1" applyFont="1" applyFill="1" applyBorder="1" applyAlignment="1" applyProtection="1">
      <alignment horizontal="center"/>
      <protection/>
    </xf>
    <xf numFmtId="0" fontId="9" fillId="33" borderId="19" xfId="0" applyNumberFormat="1" applyFont="1" applyFill="1" applyBorder="1" applyAlignment="1" applyProtection="1">
      <alignment horizontal="center"/>
      <protection/>
    </xf>
    <xf numFmtId="0" fontId="9" fillId="33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4" fontId="4" fillId="0" borderId="22" xfId="0" applyNumberFormat="1" applyFont="1" applyFill="1" applyBorder="1" applyAlignment="1" applyProtection="1">
      <alignment horizontal="right"/>
      <protection/>
    </xf>
    <xf numFmtId="4" fontId="4" fillId="34" borderId="22" xfId="0" applyNumberFormat="1" applyFont="1" applyFill="1" applyBorder="1" applyAlignment="1" applyProtection="1">
      <alignment horizontal="right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4" fontId="4" fillId="0" borderId="19" xfId="0" applyNumberFormat="1" applyFont="1" applyFill="1" applyBorder="1" applyAlignment="1" applyProtection="1">
      <alignment horizontal="right"/>
      <protection/>
    </xf>
    <xf numFmtId="4" fontId="4" fillId="34" borderId="19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0" borderId="24" xfId="0" applyNumberFormat="1" applyFont="1" applyFill="1" applyBorder="1" applyAlignment="1" applyProtection="1">
      <alignment horizontal="center"/>
      <protection locked="0"/>
    </xf>
    <xf numFmtId="4" fontId="10" fillId="0" borderId="25" xfId="0" applyNumberFormat="1" applyFont="1" applyFill="1" applyBorder="1" applyAlignment="1" applyProtection="1">
      <alignment horizontal="left"/>
      <protection locked="0"/>
    </xf>
    <xf numFmtId="4" fontId="11" fillId="0" borderId="26" xfId="0" applyNumberFormat="1" applyFont="1" applyFill="1" applyBorder="1" applyAlignment="1" applyProtection="1">
      <alignment horizontal="right"/>
      <protection locked="0"/>
    </xf>
    <xf numFmtId="4" fontId="11" fillId="34" borderId="27" xfId="0" applyNumberFormat="1" applyFont="1" applyFill="1" applyBorder="1" applyAlignment="1" applyProtection="1">
      <alignment horizontal="right"/>
      <protection/>
    </xf>
    <xf numFmtId="4" fontId="11" fillId="0" borderId="26" xfId="0" applyNumberFormat="1" applyFont="1" applyFill="1" applyBorder="1" applyAlignment="1" applyProtection="1">
      <alignment horizontal="right"/>
      <protection/>
    </xf>
    <xf numFmtId="4" fontId="11" fillId="0" borderId="28" xfId="0" applyNumberFormat="1" applyFont="1" applyFill="1" applyBorder="1" applyAlignment="1" applyProtection="1">
      <alignment horizontal="right"/>
      <protection/>
    </xf>
    <xf numFmtId="4" fontId="4" fillId="0" borderId="19" xfId="0" applyNumberFormat="1" applyFont="1" applyFill="1" applyBorder="1" applyAlignment="1" applyProtection="1">
      <alignment horizontal="right"/>
      <protection locked="0"/>
    </xf>
    <xf numFmtId="4" fontId="4" fillId="34" borderId="19" xfId="0" applyNumberFormat="1" applyFont="1" applyFill="1" applyBorder="1" applyAlignment="1" applyProtection="1">
      <alignment horizontal="right"/>
      <protection locked="0"/>
    </xf>
    <xf numFmtId="4" fontId="10" fillId="0" borderId="27" xfId="0" applyNumberFormat="1" applyFont="1" applyFill="1" applyBorder="1" applyAlignment="1" applyProtection="1">
      <alignment horizontal="left"/>
      <protection locked="0"/>
    </xf>
    <xf numFmtId="4" fontId="4" fillId="0" borderId="27" xfId="0" applyNumberFormat="1" applyFont="1" applyFill="1" applyBorder="1" applyAlignment="1" applyProtection="1">
      <alignment horizontal="right"/>
      <protection locked="0"/>
    </xf>
    <xf numFmtId="4" fontId="4" fillId="34" borderId="27" xfId="0" applyNumberFormat="1" applyFont="1" applyFill="1" applyBorder="1" applyAlignment="1" applyProtection="1">
      <alignment horizontal="right"/>
      <protection locked="0"/>
    </xf>
    <xf numFmtId="4" fontId="11" fillId="0" borderId="27" xfId="0" applyNumberFormat="1" applyFont="1" applyFill="1" applyBorder="1" applyAlignment="1" applyProtection="1">
      <alignment horizontal="right"/>
      <protection locked="0"/>
    </xf>
    <xf numFmtId="40" fontId="11" fillId="0" borderId="27" xfId="0" applyNumberFormat="1" applyFont="1" applyFill="1" applyBorder="1" applyAlignment="1" applyProtection="1">
      <alignment horizontal="right"/>
      <protection locked="0"/>
    </xf>
    <xf numFmtId="4" fontId="9" fillId="0" borderId="27" xfId="0" applyNumberFormat="1" applyFont="1" applyFill="1" applyBorder="1" applyAlignment="1" applyProtection="1">
      <alignment horizontal="left"/>
      <protection locked="0"/>
    </xf>
    <xf numFmtId="4" fontId="9" fillId="0" borderId="29" xfId="0" applyNumberFormat="1" applyFont="1" applyFill="1" applyBorder="1" applyAlignment="1" applyProtection="1">
      <alignment horizontal="left"/>
      <protection locked="0"/>
    </xf>
    <xf numFmtId="4" fontId="4" fillId="0" borderId="29" xfId="0" applyNumberFormat="1" applyFont="1" applyFill="1" applyBorder="1" applyAlignment="1" applyProtection="1">
      <alignment horizontal="right"/>
      <protection locked="0"/>
    </xf>
    <xf numFmtId="4" fontId="4" fillId="34" borderId="29" xfId="0" applyNumberFormat="1" applyFont="1" applyFill="1" applyBorder="1" applyAlignment="1" applyProtection="1">
      <alignment horizontal="right"/>
      <protection locked="0"/>
    </xf>
    <xf numFmtId="4" fontId="4" fillId="0" borderId="30" xfId="0" applyNumberFormat="1" applyFont="1" applyFill="1" applyBorder="1" applyAlignment="1" applyProtection="1">
      <alignment horizontal="right"/>
      <protection locked="0"/>
    </xf>
    <xf numFmtId="4" fontId="10" fillId="0" borderId="26" xfId="0" applyNumberFormat="1" applyFont="1" applyFill="1" applyBorder="1" applyAlignment="1" applyProtection="1">
      <alignment horizontal="left"/>
      <protection locked="0"/>
    </xf>
    <xf numFmtId="4" fontId="11" fillId="0" borderId="29" xfId="0" applyNumberFormat="1" applyFont="1" applyFill="1" applyBorder="1" applyAlignment="1" applyProtection="1">
      <alignment horizontal="right"/>
      <protection locked="0"/>
    </xf>
    <xf numFmtId="0" fontId="7" fillId="0" borderId="18" xfId="0" applyNumberFormat="1" applyFont="1" applyFill="1" applyBorder="1" applyAlignment="1" applyProtection="1">
      <alignment horizontal="center"/>
      <protection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left"/>
      <protection locked="0"/>
    </xf>
    <xf numFmtId="4" fontId="11" fillId="34" borderId="29" xfId="0" applyNumberFormat="1" applyFont="1" applyFill="1" applyBorder="1" applyAlignment="1" applyProtection="1">
      <alignment horizontal="right"/>
      <protection/>
    </xf>
    <xf numFmtId="4" fontId="11" fillId="0" borderId="29" xfId="0" applyNumberFormat="1" applyFont="1" applyFill="1" applyBorder="1" applyAlignment="1" applyProtection="1">
      <alignment horizontal="right"/>
      <protection/>
    </xf>
    <xf numFmtId="4" fontId="11" fillId="0" borderId="30" xfId="0" applyNumberFormat="1" applyFont="1" applyFill="1" applyBorder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4" fontId="2" fillId="0" borderId="32" xfId="0" applyNumberFormat="1" applyFont="1" applyFill="1" applyBorder="1" applyAlignment="1" applyProtection="1">
      <alignment horizontal="center"/>
      <protection locked="0"/>
    </xf>
    <xf numFmtId="166" fontId="11" fillId="0" borderId="27" xfId="0" applyNumberFormat="1" applyFont="1" applyFill="1" applyBorder="1" applyAlignment="1" applyProtection="1">
      <alignment horizontal="right"/>
      <protection locked="0"/>
    </xf>
    <xf numFmtId="4" fontId="10" fillId="0" borderId="27" xfId="0" applyNumberFormat="1" applyFont="1" applyFill="1" applyBorder="1" applyAlignment="1" applyProtection="1">
      <alignment horizontal="left" wrapText="1"/>
      <protection locked="0"/>
    </xf>
    <xf numFmtId="4" fontId="11" fillId="0" borderId="27" xfId="0" applyNumberFormat="1" applyFont="1" applyFill="1" applyBorder="1" applyAlignment="1" applyProtection="1">
      <alignment horizontal="right"/>
      <protection/>
    </xf>
    <xf numFmtId="4" fontId="11" fillId="0" borderId="33" xfId="0" applyNumberFormat="1" applyFont="1" applyFill="1" applyBorder="1" applyAlignment="1" applyProtection="1">
      <alignment horizontal="right"/>
      <protection/>
    </xf>
    <xf numFmtId="40" fontId="4" fillId="0" borderId="19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2" fillId="0" borderId="34" xfId="0" applyNumberFormat="1" applyFont="1" applyFill="1" applyBorder="1" applyAlignment="1" applyProtection="1">
      <alignment/>
      <protection/>
    </xf>
    <xf numFmtId="4" fontId="2" fillId="0" borderId="34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9" fillId="33" borderId="36" xfId="0" applyNumberFormat="1" applyFont="1" applyFill="1" applyBorder="1" applyAlignment="1" applyProtection="1">
      <alignment horizontal="center"/>
      <protection/>
    </xf>
    <xf numFmtId="4" fontId="11" fillId="0" borderId="22" xfId="0" applyNumberFormat="1" applyFont="1" applyFill="1" applyBorder="1" applyAlignment="1" applyProtection="1">
      <alignment horizontal="right"/>
      <protection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4" fontId="11" fillId="34" borderId="27" xfId="0" applyNumberFormat="1" applyFont="1" applyFill="1" applyBorder="1" applyAlignment="1" applyProtection="1">
      <alignment horizontal="right"/>
      <protection locked="0"/>
    </xf>
    <xf numFmtId="4" fontId="11" fillId="0" borderId="37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4" fillId="33" borderId="34" xfId="0" applyNumberFormat="1" applyFont="1" applyFill="1" applyBorder="1" applyAlignment="1" applyProtection="1" quotePrefix="1">
      <alignment horizontal="left"/>
      <protection/>
    </xf>
    <xf numFmtId="0" fontId="2" fillId="33" borderId="34" xfId="0" applyNumberFormat="1" applyFont="1" applyFill="1" applyBorder="1" applyAlignment="1" applyProtection="1">
      <alignment/>
      <protection/>
    </xf>
    <xf numFmtId="0" fontId="4" fillId="33" borderId="34" xfId="0" applyNumberFormat="1" applyFont="1" applyFill="1" applyBorder="1" applyAlignment="1" applyProtection="1">
      <alignment/>
      <protection/>
    </xf>
    <xf numFmtId="0" fontId="11" fillId="33" borderId="34" xfId="0" applyNumberFormat="1" applyFont="1" applyFill="1" applyBorder="1" applyAlignment="1" applyProtection="1">
      <alignment/>
      <protection/>
    </xf>
    <xf numFmtId="0" fontId="11" fillId="33" borderId="35" xfId="0" applyNumberFormat="1" applyFont="1" applyFill="1" applyBorder="1" applyAlignment="1" applyProtection="1">
      <alignment/>
      <protection/>
    </xf>
    <xf numFmtId="0" fontId="11" fillId="33" borderId="11" xfId="0" applyNumberFormat="1" applyFont="1" applyFill="1" applyBorder="1" applyAlignment="1" applyProtection="1">
      <alignment/>
      <protection/>
    </xf>
    <xf numFmtId="4" fontId="4" fillId="0" borderId="38" xfId="0" applyNumberFormat="1" applyFont="1" applyFill="1" applyBorder="1" applyAlignment="1" applyProtection="1">
      <alignment horizontal="right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4" fontId="4" fillId="0" borderId="28" xfId="0" applyNumberFormat="1" applyFont="1" applyFill="1" applyBorder="1" applyAlignment="1" applyProtection="1">
      <alignment horizontal="right"/>
      <protection locked="0"/>
    </xf>
    <xf numFmtId="4" fontId="4" fillId="0" borderId="33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2" fillId="35" borderId="4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41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 quotePrefix="1">
      <alignment horizontal="right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left"/>
      <protection locked="0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42" xfId="0" applyFont="1" applyFill="1" applyBorder="1" applyAlignment="1">
      <alignment/>
    </xf>
    <xf numFmtId="0" fontId="2" fillId="35" borderId="43" xfId="0" applyFont="1" applyFill="1" applyBorder="1" applyAlignment="1">
      <alignment/>
    </xf>
    <xf numFmtId="0" fontId="2" fillId="35" borderId="44" xfId="0" applyFont="1" applyFill="1" applyBorder="1" applyAlignment="1">
      <alignment/>
    </xf>
    <xf numFmtId="0" fontId="7" fillId="35" borderId="45" xfId="0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/>
    </xf>
    <xf numFmtId="0" fontId="14" fillId="35" borderId="4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13" fillId="35" borderId="46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center"/>
    </xf>
    <xf numFmtId="165" fontId="13" fillId="35" borderId="46" xfId="52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13" fillId="35" borderId="47" xfId="0" applyFont="1" applyFill="1" applyBorder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5" borderId="48" xfId="0" applyFont="1" applyFill="1" applyBorder="1" applyAlignment="1" applyProtection="1">
      <alignment horizontal="center"/>
      <protection locked="0"/>
    </xf>
    <xf numFmtId="0" fontId="3" fillId="0" borderId="49" xfId="0" applyNumberFormat="1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alignment/>
      <protection locked="0"/>
    </xf>
    <xf numFmtId="4" fontId="2" fillId="0" borderId="51" xfId="0" applyNumberFormat="1" applyFont="1" applyBorder="1" applyAlignment="1" applyProtection="1">
      <alignment/>
      <protection locked="0"/>
    </xf>
    <xf numFmtId="4" fontId="2" fillId="36" borderId="51" xfId="0" applyNumberFormat="1" applyFont="1" applyFill="1" applyBorder="1" applyAlignment="1" applyProtection="1">
      <alignment/>
      <protection locked="0"/>
    </xf>
    <xf numFmtId="4" fontId="2" fillId="36" borderId="50" xfId="0" applyNumberFormat="1" applyFont="1" applyFill="1" applyBorder="1" applyAlignment="1" applyProtection="1">
      <alignment/>
      <protection locked="0"/>
    </xf>
    <xf numFmtId="4" fontId="2" fillId="36" borderId="50" xfId="0" applyNumberFormat="1" applyFont="1" applyFill="1" applyBorder="1" applyAlignment="1" applyProtection="1">
      <alignment/>
      <protection/>
    </xf>
    <xf numFmtId="4" fontId="2" fillId="36" borderId="52" xfId="0" applyNumberFormat="1" applyFont="1" applyFill="1" applyBorder="1" applyAlignment="1" applyProtection="1">
      <alignment/>
      <protection/>
    </xf>
    <xf numFmtId="4" fontId="2" fillId="36" borderId="51" xfId="0" applyNumberFormat="1" applyFont="1" applyFill="1" applyBorder="1" applyAlignment="1" applyProtection="1">
      <alignment/>
      <protection/>
    </xf>
    <xf numFmtId="4" fontId="2" fillId="0" borderId="51" xfId="0" applyNumberFormat="1" applyFont="1" applyFill="1" applyBorder="1" applyAlignment="1" applyProtection="1">
      <alignment/>
      <protection/>
    </xf>
    <xf numFmtId="4" fontId="2" fillId="0" borderId="51" xfId="0" applyNumberFormat="1" applyFont="1" applyFill="1" applyBorder="1" applyAlignment="1" applyProtection="1">
      <alignment/>
      <protection locked="0"/>
    </xf>
    <xf numFmtId="4" fontId="2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 applyProtection="1">
      <alignment/>
      <protection locked="0"/>
    </xf>
    <xf numFmtId="4" fontId="2" fillId="0" borderId="50" xfId="0" applyNumberFormat="1" applyFont="1" applyFill="1" applyBorder="1" applyAlignment="1" applyProtection="1">
      <alignment/>
      <protection locked="0"/>
    </xf>
    <xf numFmtId="4" fontId="2" fillId="0" borderId="53" xfId="0" applyNumberFormat="1" applyFont="1" applyFill="1" applyBorder="1" applyAlignment="1">
      <alignment/>
    </xf>
    <xf numFmtId="0" fontId="3" fillId="0" borderId="54" xfId="0" applyNumberFormat="1" applyFont="1" applyBorder="1" applyAlignment="1" applyProtection="1">
      <alignment horizontal="center"/>
      <protection locked="0"/>
    </xf>
    <xf numFmtId="4" fontId="2" fillId="0" borderId="50" xfId="0" applyNumberFormat="1" applyFont="1" applyFill="1" applyBorder="1" applyAlignment="1" applyProtection="1">
      <alignment/>
      <protection/>
    </xf>
    <xf numFmtId="4" fontId="2" fillId="0" borderId="50" xfId="0" applyNumberFormat="1" applyFont="1" applyFill="1" applyBorder="1" applyAlignment="1">
      <alignment/>
    </xf>
    <xf numFmtId="40" fontId="2" fillId="0" borderId="50" xfId="0" applyNumberFormat="1" applyFont="1" applyBorder="1" applyAlignment="1" applyProtection="1">
      <alignment/>
      <protection locked="0"/>
    </xf>
    <xf numFmtId="0" fontId="3" fillId="0" borderId="54" xfId="0" applyNumberFormat="1" applyFont="1" applyBorder="1" applyAlignment="1" applyProtection="1">
      <alignment horizontal="left"/>
      <protection locked="0"/>
    </xf>
    <xf numFmtId="4" fontId="2" fillId="0" borderId="55" xfId="0" applyNumberFormat="1" applyFont="1" applyFill="1" applyBorder="1" applyAlignment="1" applyProtection="1">
      <alignment/>
      <protection locked="0"/>
    </xf>
    <xf numFmtId="0" fontId="2" fillId="0" borderId="54" xfId="0" applyNumberFormat="1" applyFont="1" applyBorder="1" applyAlignment="1" applyProtection="1">
      <alignment horizontal="center"/>
      <protection locked="0"/>
    </xf>
    <xf numFmtId="0" fontId="3" fillId="0" borderId="56" xfId="0" applyNumberFormat="1" applyFont="1" applyBorder="1" applyAlignment="1" applyProtection="1">
      <alignment horizontal="center"/>
      <protection locked="0"/>
    </xf>
    <xf numFmtId="4" fontId="3" fillId="0" borderId="55" xfId="0" applyNumberFormat="1" applyFont="1" applyBorder="1" applyAlignment="1" applyProtection="1">
      <alignment/>
      <protection locked="0"/>
    </xf>
    <xf numFmtId="4" fontId="3" fillId="0" borderId="57" xfId="0" applyNumberFormat="1" applyFont="1" applyBorder="1" applyAlignment="1" applyProtection="1">
      <alignment/>
      <protection locked="0"/>
    </xf>
    <xf numFmtId="0" fontId="9" fillId="0" borderId="58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10" fillId="0" borderId="4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41" xfId="0" applyFont="1" applyBorder="1" applyAlignment="1">
      <alignment/>
    </xf>
    <xf numFmtId="0" fontId="0" fillId="0" borderId="0" xfId="0" applyAlignment="1">
      <alignment/>
    </xf>
    <xf numFmtId="0" fontId="2" fillId="0" borderId="40" xfId="0" applyFont="1" applyBorder="1" applyAlignment="1">
      <alignment/>
    </xf>
    <xf numFmtId="0" fontId="3" fillId="0" borderId="4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2" fillId="0" borderId="4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48" applyFont="1" applyBorder="1" applyAlignment="1">
      <alignment/>
    </xf>
    <xf numFmtId="0" fontId="9" fillId="0" borderId="40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10" fillId="0" borderId="40" xfId="0" applyFont="1" applyBorder="1" applyAlignment="1">
      <alignment wrapText="1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2" fillId="0" borderId="4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5" fillId="35" borderId="60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4" fontId="10" fillId="0" borderId="0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5" fillId="33" borderId="61" xfId="0" applyNumberFormat="1" applyFont="1" applyFill="1" applyBorder="1" applyAlignment="1" applyProtection="1">
      <alignment horizontal="center"/>
      <protection/>
    </xf>
    <xf numFmtId="0" fontId="5" fillId="33" borderId="34" xfId="0" applyNumberFormat="1" applyFont="1" applyFill="1" applyBorder="1" applyAlignment="1" applyProtection="1">
      <alignment horizontal="center"/>
      <protection/>
    </xf>
    <xf numFmtId="0" fontId="5" fillId="33" borderId="35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4" fontId="5" fillId="0" borderId="62" xfId="0" applyNumberFormat="1" applyFont="1" applyFill="1" applyBorder="1" applyAlignment="1" applyProtection="1">
      <alignment horizontal="center"/>
      <protection/>
    </xf>
    <xf numFmtId="4" fontId="5" fillId="0" borderId="63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left" wrapText="1"/>
      <protection/>
    </xf>
    <xf numFmtId="14" fontId="3" fillId="0" borderId="0" xfId="0" applyNumberFormat="1" applyFont="1" applyFill="1" applyBorder="1" applyAlignment="1" applyProtection="1">
      <alignment horizontal="left" wrapText="1"/>
      <protection/>
    </xf>
    <xf numFmtId="14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4" fillId="33" borderId="61" xfId="0" applyNumberFormat="1" applyFont="1" applyFill="1" applyBorder="1" applyAlignment="1" applyProtection="1">
      <alignment horizontal="left"/>
      <protection/>
    </xf>
    <xf numFmtId="0" fontId="4" fillId="33" borderId="34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0" fillId="0" borderId="43" xfId="0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AB30" sqref="AB30"/>
    </sheetView>
  </sheetViews>
  <sheetFormatPr defaultColWidth="11.421875" defaultRowHeight="15"/>
  <cols>
    <col min="1" max="1" width="37.28125" style="0" bestFit="1" customWidth="1"/>
    <col min="2" max="2" width="16.421875" style="0" bestFit="1" customWidth="1"/>
    <col min="3" max="3" width="17.421875" style="0" bestFit="1" customWidth="1"/>
    <col min="4" max="22" width="0" style="0" hidden="1" customWidth="1"/>
    <col min="24" max="27" width="0" style="0" hidden="1" customWidth="1"/>
    <col min="28" max="28" width="15.28125" style="0" bestFit="1" customWidth="1"/>
    <col min="29" max="62" width="0" style="0" hidden="1" customWidth="1"/>
    <col min="63" max="63" width="14.28125" style="0" customWidth="1"/>
    <col min="64" max="64" width="12.8515625" style="0" customWidth="1"/>
    <col min="65" max="72" width="0" style="0" hidden="1" customWidth="1"/>
    <col min="73" max="73" width="17.7109375" style="0" customWidth="1"/>
    <col min="74" max="80" width="11.421875" style="0" hidden="1" customWidth="1"/>
    <col min="81" max="81" width="11.421875" style="0" customWidth="1"/>
    <col min="82" max="85" width="11.421875" style="0" hidden="1" customWidth="1"/>
    <col min="86" max="86" width="11.421875" style="0" customWidth="1"/>
    <col min="87" max="87" width="14.421875" style="0" customWidth="1"/>
  </cols>
  <sheetData>
    <row r="1" spans="1:87" ht="18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6"/>
    </row>
    <row r="2" spans="1:87" ht="15.75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9"/>
    </row>
    <row r="3" spans="1:87" ht="18">
      <c r="A3" s="190" t="s">
        <v>150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2"/>
    </row>
    <row r="4" spans="1:87" ht="20.25">
      <c r="A4" s="193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5"/>
    </row>
    <row r="5" spans="1:87" ht="1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9"/>
    </row>
    <row r="6" spans="1:87" ht="15">
      <c r="A6" s="196" t="s">
        <v>5</v>
      </c>
      <c r="B6" s="197"/>
      <c r="C6" s="110"/>
      <c r="D6" s="110"/>
      <c r="E6" s="110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11" t="s">
        <v>151</v>
      </c>
      <c r="AC6" s="111"/>
      <c r="AD6" s="111"/>
      <c r="AE6" s="111"/>
      <c r="AF6" s="111"/>
      <c r="AG6" s="111"/>
      <c r="AH6" s="111"/>
      <c r="AI6" s="111"/>
      <c r="AJ6" s="111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12" t="s">
        <v>152</v>
      </c>
      <c r="BV6" s="108"/>
      <c r="BW6" s="108"/>
      <c r="BX6" s="108"/>
      <c r="BY6" s="108"/>
      <c r="BZ6" s="113"/>
      <c r="CA6" s="114"/>
      <c r="CB6" s="115" t="s">
        <v>153</v>
      </c>
      <c r="CC6" s="108"/>
      <c r="CD6" s="108"/>
      <c r="CE6" s="108"/>
      <c r="CF6" s="108"/>
      <c r="CG6" s="108"/>
      <c r="CH6" s="113"/>
      <c r="CI6" s="109"/>
    </row>
    <row r="7" spans="1:87" ht="15">
      <c r="A7" s="196" t="s">
        <v>9</v>
      </c>
      <c r="B7" s="197"/>
      <c r="C7" s="110"/>
      <c r="D7" s="110"/>
      <c r="E7" s="110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11" t="s">
        <v>154</v>
      </c>
      <c r="AC7" s="111"/>
      <c r="AD7" s="111"/>
      <c r="AE7" s="111"/>
      <c r="AF7" s="111"/>
      <c r="AG7" s="111"/>
      <c r="AH7" s="108"/>
      <c r="AI7" s="111"/>
      <c r="AJ7" s="111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12" t="s">
        <v>155</v>
      </c>
      <c r="BV7" s="108"/>
      <c r="BW7" s="108"/>
      <c r="BX7" s="108"/>
      <c r="BY7" s="108"/>
      <c r="BZ7" s="110"/>
      <c r="CA7" s="112"/>
      <c r="CB7" s="108">
        <v>2012</v>
      </c>
      <c r="CC7" s="108"/>
      <c r="CD7" s="108"/>
      <c r="CE7" s="108"/>
      <c r="CF7" s="108"/>
      <c r="CG7" s="108"/>
      <c r="CH7" s="110"/>
      <c r="CI7" s="109"/>
    </row>
    <row r="8" spans="1:87" ht="15.75" thickBot="1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08"/>
      <c r="AF8" s="117"/>
      <c r="AG8" s="117"/>
      <c r="AH8" s="117"/>
      <c r="AI8" s="117"/>
      <c r="AJ8" s="117"/>
      <c r="AK8" s="108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8"/>
    </row>
    <row r="9" spans="1:87" ht="15">
      <c r="A9" s="119" t="s">
        <v>156</v>
      </c>
      <c r="B9" s="120"/>
      <c r="C9" s="121" t="s">
        <v>157</v>
      </c>
      <c r="D9" s="121"/>
      <c r="E9" s="121" t="s">
        <v>158</v>
      </c>
      <c r="F9" s="120" t="s">
        <v>159</v>
      </c>
      <c r="G9" s="120"/>
      <c r="H9" s="121" t="s">
        <v>158</v>
      </c>
      <c r="I9" s="120" t="s">
        <v>159</v>
      </c>
      <c r="J9" s="120"/>
      <c r="K9" s="121" t="s">
        <v>158</v>
      </c>
      <c r="L9" s="120" t="s">
        <v>159</v>
      </c>
      <c r="M9" s="120"/>
      <c r="N9" s="121" t="s">
        <v>158</v>
      </c>
      <c r="O9" s="120" t="s">
        <v>159</v>
      </c>
      <c r="P9" s="120"/>
      <c r="Q9" s="121" t="s">
        <v>158</v>
      </c>
      <c r="R9" s="120" t="s">
        <v>159</v>
      </c>
      <c r="S9" s="120"/>
      <c r="T9" s="121" t="s">
        <v>158</v>
      </c>
      <c r="U9" s="120" t="s">
        <v>159</v>
      </c>
      <c r="V9" s="120" t="s">
        <v>159</v>
      </c>
      <c r="W9" s="120" t="s">
        <v>159</v>
      </c>
      <c r="X9" s="120" t="s">
        <v>159</v>
      </c>
      <c r="Y9" s="120" t="s">
        <v>159</v>
      </c>
      <c r="Z9" s="120" t="s">
        <v>159</v>
      </c>
      <c r="AA9" s="120" t="s">
        <v>159</v>
      </c>
      <c r="AB9" s="120" t="s">
        <v>159</v>
      </c>
      <c r="AC9" s="121" t="s">
        <v>160</v>
      </c>
      <c r="AD9" s="121" t="s">
        <v>160</v>
      </c>
      <c r="AE9" s="120" t="s">
        <v>160</v>
      </c>
      <c r="AF9" s="121" t="s">
        <v>160</v>
      </c>
      <c r="AG9" s="121" t="s">
        <v>160</v>
      </c>
      <c r="AH9" s="121" t="s">
        <v>160</v>
      </c>
      <c r="AI9" s="121"/>
      <c r="AJ9" s="121" t="s">
        <v>158</v>
      </c>
      <c r="AK9" s="120" t="s">
        <v>161</v>
      </c>
      <c r="AL9" s="121" t="s">
        <v>158</v>
      </c>
      <c r="AM9" s="121"/>
      <c r="AN9" s="121"/>
      <c r="AO9" s="120" t="s">
        <v>161</v>
      </c>
      <c r="AP9" s="121" t="s">
        <v>160</v>
      </c>
      <c r="AQ9" s="121" t="s">
        <v>160</v>
      </c>
      <c r="AR9" s="120" t="s">
        <v>160</v>
      </c>
      <c r="AS9" s="121"/>
      <c r="AT9" s="121"/>
      <c r="AU9" s="120" t="s">
        <v>161</v>
      </c>
      <c r="AV9" s="120" t="s">
        <v>160</v>
      </c>
      <c r="AW9" s="120" t="s">
        <v>161</v>
      </c>
      <c r="AX9" s="120" t="s">
        <v>161</v>
      </c>
      <c r="AY9" s="120" t="s">
        <v>161</v>
      </c>
      <c r="AZ9" s="120" t="s">
        <v>160</v>
      </c>
      <c r="BA9" s="121"/>
      <c r="BB9" s="121" t="s">
        <v>158</v>
      </c>
      <c r="BC9" s="120" t="s">
        <v>161</v>
      </c>
      <c r="BD9" s="120" t="s">
        <v>160</v>
      </c>
      <c r="BE9" s="121"/>
      <c r="BF9" s="121" t="s">
        <v>158</v>
      </c>
      <c r="BG9" s="120" t="s">
        <v>161</v>
      </c>
      <c r="BH9" s="120" t="s">
        <v>160</v>
      </c>
      <c r="BI9" s="120" t="s">
        <v>161</v>
      </c>
      <c r="BJ9" s="120" t="s">
        <v>160</v>
      </c>
      <c r="BK9" s="120" t="s">
        <v>160</v>
      </c>
      <c r="BL9" s="120" t="s">
        <v>161</v>
      </c>
      <c r="BM9" s="121" t="s">
        <v>160</v>
      </c>
      <c r="BN9" s="120" t="s">
        <v>161</v>
      </c>
      <c r="BO9" s="120" t="s">
        <v>160</v>
      </c>
      <c r="BP9" s="120" t="s">
        <v>161</v>
      </c>
      <c r="BQ9" s="120" t="s">
        <v>160</v>
      </c>
      <c r="BR9" s="120" t="s">
        <v>161</v>
      </c>
      <c r="BS9" s="120" t="s">
        <v>160</v>
      </c>
      <c r="BT9" s="120" t="s">
        <v>161</v>
      </c>
      <c r="BU9" s="120" t="s">
        <v>162</v>
      </c>
      <c r="BV9" s="120" t="s">
        <v>163</v>
      </c>
      <c r="BW9" s="120" t="s">
        <v>163</v>
      </c>
      <c r="BX9" s="120" t="s">
        <v>163</v>
      </c>
      <c r="BY9" s="120" t="s">
        <v>163</v>
      </c>
      <c r="BZ9" s="120" t="s">
        <v>163</v>
      </c>
      <c r="CA9" s="120" t="s">
        <v>163</v>
      </c>
      <c r="CB9" s="120" t="s">
        <v>163</v>
      </c>
      <c r="CC9" s="120" t="s">
        <v>163</v>
      </c>
      <c r="CD9" s="120" t="s">
        <v>163</v>
      </c>
      <c r="CE9" s="120" t="s">
        <v>163</v>
      </c>
      <c r="CF9" s="120" t="s">
        <v>163</v>
      </c>
      <c r="CG9" s="120" t="s">
        <v>163</v>
      </c>
      <c r="CH9" s="120" t="s">
        <v>163</v>
      </c>
      <c r="CI9" s="120" t="s">
        <v>164</v>
      </c>
    </row>
    <row r="10" spans="1:87" ht="15">
      <c r="A10" s="122" t="s">
        <v>165</v>
      </c>
      <c r="B10" s="123" t="s">
        <v>166</v>
      </c>
      <c r="C10" s="124" t="s">
        <v>167</v>
      </c>
      <c r="D10" s="123" t="s">
        <v>168</v>
      </c>
      <c r="E10" s="123" t="s">
        <v>169</v>
      </c>
      <c r="F10" s="123" t="s">
        <v>170</v>
      </c>
      <c r="G10" s="124" t="s">
        <v>168</v>
      </c>
      <c r="H10" s="124" t="s">
        <v>169</v>
      </c>
      <c r="I10" s="123" t="s">
        <v>170</v>
      </c>
      <c r="J10" s="124" t="s">
        <v>168</v>
      </c>
      <c r="K10" s="124" t="s">
        <v>169</v>
      </c>
      <c r="L10" s="123" t="s">
        <v>170</v>
      </c>
      <c r="M10" s="124" t="s">
        <v>168</v>
      </c>
      <c r="N10" s="124" t="s">
        <v>169</v>
      </c>
      <c r="O10" s="123" t="s">
        <v>170</v>
      </c>
      <c r="P10" s="124" t="s">
        <v>168</v>
      </c>
      <c r="Q10" s="124" t="s">
        <v>169</v>
      </c>
      <c r="R10" s="123" t="s">
        <v>170</v>
      </c>
      <c r="S10" s="124" t="s">
        <v>168</v>
      </c>
      <c r="T10" s="124" t="s">
        <v>169</v>
      </c>
      <c r="U10" s="123" t="s">
        <v>170</v>
      </c>
      <c r="V10" s="123" t="s">
        <v>170</v>
      </c>
      <c r="W10" s="123" t="s">
        <v>170</v>
      </c>
      <c r="X10" s="123" t="s">
        <v>170</v>
      </c>
      <c r="Y10" s="123" t="s">
        <v>170</v>
      </c>
      <c r="Z10" s="123" t="s">
        <v>170</v>
      </c>
      <c r="AA10" s="123" t="s">
        <v>170</v>
      </c>
      <c r="AB10" s="123" t="s">
        <v>170</v>
      </c>
      <c r="AC10" s="124" t="s">
        <v>171</v>
      </c>
      <c r="AD10" s="124" t="s">
        <v>172</v>
      </c>
      <c r="AE10" s="124" t="s">
        <v>167</v>
      </c>
      <c r="AF10" s="124" t="s">
        <v>171</v>
      </c>
      <c r="AG10" s="124" t="s">
        <v>173</v>
      </c>
      <c r="AH10" s="124" t="s">
        <v>174</v>
      </c>
      <c r="AI10" s="123" t="s">
        <v>168</v>
      </c>
      <c r="AJ10" s="123" t="s">
        <v>169</v>
      </c>
      <c r="AK10" s="123" t="s">
        <v>175</v>
      </c>
      <c r="AL10" s="124" t="s">
        <v>176</v>
      </c>
      <c r="AM10" s="124" t="s">
        <v>177</v>
      </c>
      <c r="AN10" s="124" t="s">
        <v>169</v>
      </c>
      <c r="AO10" s="123" t="s">
        <v>175</v>
      </c>
      <c r="AP10" s="124" t="s">
        <v>171</v>
      </c>
      <c r="AQ10" s="124" t="s">
        <v>173</v>
      </c>
      <c r="AR10" s="123" t="s">
        <v>167</v>
      </c>
      <c r="AS10" s="124" t="s">
        <v>177</v>
      </c>
      <c r="AT10" s="124" t="s">
        <v>169</v>
      </c>
      <c r="AU10" s="123" t="s">
        <v>175</v>
      </c>
      <c r="AV10" s="123" t="s">
        <v>167</v>
      </c>
      <c r="AW10" s="123" t="s">
        <v>178</v>
      </c>
      <c r="AX10" s="123" t="s">
        <v>179</v>
      </c>
      <c r="AY10" s="123" t="s">
        <v>175</v>
      </c>
      <c r="AZ10" s="123" t="s">
        <v>167</v>
      </c>
      <c r="BA10" s="123" t="s">
        <v>168</v>
      </c>
      <c r="BB10" s="123" t="s">
        <v>169</v>
      </c>
      <c r="BC10" s="123" t="s">
        <v>175</v>
      </c>
      <c r="BD10" s="123" t="s">
        <v>167</v>
      </c>
      <c r="BE10" s="123" t="s">
        <v>168</v>
      </c>
      <c r="BF10" s="123" t="s">
        <v>169</v>
      </c>
      <c r="BG10" s="123" t="s">
        <v>175</v>
      </c>
      <c r="BH10" s="125" t="s">
        <v>167</v>
      </c>
      <c r="BI10" s="125" t="s">
        <v>175</v>
      </c>
      <c r="BJ10" s="123" t="s">
        <v>167</v>
      </c>
      <c r="BK10" s="123" t="s">
        <v>167</v>
      </c>
      <c r="BL10" s="123" t="s">
        <v>175</v>
      </c>
      <c r="BM10" s="124" t="s">
        <v>167</v>
      </c>
      <c r="BN10" s="123" t="s">
        <v>175</v>
      </c>
      <c r="BO10" s="123" t="s">
        <v>167</v>
      </c>
      <c r="BP10" s="123" t="s">
        <v>175</v>
      </c>
      <c r="BQ10" s="123" t="s">
        <v>167</v>
      </c>
      <c r="BR10" s="123" t="s">
        <v>175</v>
      </c>
      <c r="BS10" s="123" t="s">
        <v>167</v>
      </c>
      <c r="BT10" s="123" t="s">
        <v>175</v>
      </c>
      <c r="BU10" s="123" t="s">
        <v>175</v>
      </c>
      <c r="BV10" s="123" t="s">
        <v>180</v>
      </c>
      <c r="BW10" s="123" t="s">
        <v>180</v>
      </c>
      <c r="BX10" s="123" t="s">
        <v>180</v>
      </c>
      <c r="BY10" s="123" t="s">
        <v>180</v>
      </c>
      <c r="BZ10" s="123" t="s">
        <v>180</v>
      </c>
      <c r="CA10" s="123" t="s">
        <v>180</v>
      </c>
      <c r="CB10" s="123" t="s">
        <v>180</v>
      </c>
      <c r="CC10" s="123" t="s">
        <v>180</v>
      </c>
      <c r="CD10" s="123" t="s">
        <v>180</v>
      </c>
      <c r="CE10" s="123" t="s">
        <v>180</v>
      </c>
      <c r="CF10" s="123" t="s">
        <v>180</v>
      </c>
      <c r="CG10" s="123" t="s">
        <v>180</v>
      </c>
      <c r="CH10" s="123" t="s">
        <v>181</v>
      </c>
      <c r="CI10" s="123" t="s">
        <v>182</v>
      </c>
    </row>
    <row r="11" spans="1:87" ht="15.75" thickBot="1">
      <c r="A11" s="126"/>
      <c r="B11" s="127" t="s">
        <v>19</v>
      </c>
      <c r="C11" s="127" t="s">
        <v>183</v>
      </c>
      <c r="D11" s="127" t="s">
        <v>184</v>
      </c>
      <c r="E11" s="127" t="s">
        <v>184</v>
      </c>
      <c r="F11" s="127" t="s">
        <v>184</v>
      </c>
      <c r="G11" s="127" t="s">
        <v>185</v>
      </c>
      <c r="H11" s="127" t="s">
        <v>186</v>
      </c>
      <c r="I11" s="127" t="s">
        <v>185</v>
      </c>
      <c r="J11" s="127" t="s">
        <v>187</v>
      </c>
      <c r="K11" s="127" t="s">
        <v>188</v>
      </c>
      <c r="L11" s="127" t="s">
        <v>187</v>
      </c>
      <c r="M11" s="127" t="s">
        <v>189</v>
      </c>
      <c r="N11" s="127" t="s">
        <v>189</v>
      </c>
      <c r="O11" s="127" t="s">
        <v>189</v>
      </c>
      <c r="P11" s="127" t="s">
        <v>190</v>
      </c>
      <c r="Q11" s="127" t="s">
        <v>190</v>
      </c>
      <c r="R11" s="127" t="s">
        <v>191</v>
      </c>
      <c r="S11" s="127" t="s">
        <v>192</v>
      </c>
      <c r="T11" s="127" t="s">
        <v>192</v>
      </c>
      <c r="U11" s="127" t="s">
        <v>193</v>
      </c>
      <c r="V11" s="127" t="s">
        <v>194</v>
      </c>
      <c r="W11" s="127" t="s">
        <v>20</v>
      </c>
      <c r="X11" s="127" t="s">
        <v>195</v>
      </c>
      <c r="Y11" s="127" t="s">
        <v>196</v>
      </c>
      <c r="Z11" s="127" t="s">
        <v>197</v>
      </c>
      <c r="AA11" s="127" t="s">
        <v>183</v>
      </c>
      <c r="AB11" s="127" t="s">
        <v>21</v>
      </c>
      <c r="AC11" s="127" t="s">
        <v>198</v>
      </c>
      <c r="AD11" s="127" t="s">
        <v>198</v>
      </c>
      <c r="AE11" s="127" t="s">
        <v>198</v>
      </c>
      <c r="AF11" s="127" t="s">
        <v>199</v>
      </c>
      <c r="AG11" s="127" t="s">
        <v>199</v>
      </c>
      <c r="AH11" s="127" t="s">
        <v>200</v>
      </c>
      <c r="AI11" s="127" t="s">
        <v>184</v>
      </c>
      <c r="AJ11" s="127" t="s">
        <v>184</v>
      </c>
      <c r="AK11" s="127" t="s">
        <v>184</v>
      </c>
      <c r="AL11" s="127" t="s">
        <v>186</v>
      </c>
      <c r="AM11" s="127" t="s">
        <v>185</v>
      </c>
      <c r="AN11" s="127" t="s">
        <v>185</v>
      </c>
      <c r="AO11" s="127" t="s">
        <v>185</v>
      </c>
      <c r="AP11" s="127" t="s">
        <v>201</v>
      </c>
      <c r="AQ11" s="127" t="s">
        <v>201</v>
      </c>
      <c r="AR11" s="127" t="s">
        <v>201</v>
      </c>
      <c r="AS11" s="127" t="s">
        <v>187</v>
      </c>
      <c r="AT11" s="127" t="s">
        <v>187</v>
      </c>
      <c r="AU11" s="127" t="s">
        <v>187</v>
      </c>
      <c r="AV11" s="127" t="s">
        <v>202</v>
      </c>
      <c r="AW11" s="127" t="s">
        <v>189</v>
      </c>
      <c r="AX11" s="127" t="s">
        <v>189</v>
      </c>
      <c r="AY11" s="127" t="s">
        <v>189</v>
      </c>
      <c r="AZ11" s="127" t="s">
        <v>203</v>
      </c>
      <c r="BA11" s="127" t="s">
        <v>190</v>
      </c>
      <c r="BB11" s="127" t="s">
        <v>190</v>
      </c>
      <c r="BC11" s="127" t="s">
        <v>190</v>
      </c>
      <c r="BD11" s="127" t="s">
        <v>204</v>
      </c>
      <c r="BE11" s="127" t="s">
        <v>192</v>
      </c>
      <c r="BF11" s="127" t="s">
        <v>192</v>
      </c>
      <c r="BG11" s="127" t="s">
        <v>192</v>
      </c>
      <c r="BH11" s="127" t="s">
        <v>204</v>
      </c>
      <c r="BI11" s="127" t="s">
        <v>205</v>
      </c>
      <c r="BJ11" s="127" t="s">
        <v>194</v>
      </c>
      <c r="BK11" s="127" t="s">
        <v>148</v>
      </c>
      <c r="BL11" s="127" t="s">
        <v>20</v>
      </c>
      <c r="BM11" s="127" t="s">
        <v>206</v>
      </c>
      <c r="BN11" s="127" t="s">
        <v>195</v>
      </c>
      <c r="BO11" s="127" t="s">
        <v>196</v>
      </c>
      <c r="BP11" s="127" t="s">
        <v>207</v>
      </c>
      <c r="BQ11" s="127" t="s">
        <v>208</v>
      </c>
      <c r="BR11" s="127" t="s">
        <v>197</v>
      </c>
      <c r="BS11" s="127" t="s">
        <v>209</v>
      </c>
      <c r="BT11" s="127" t="s">
        <v>183</v>
      </c>
      <c r="BU11" s="127" t="s">
        <v>210</v>
      </c>
      <c r="BV11" s="127" t="s">
        <v>184</v>
      </c>
      <c r="BW11" s="127" t="s">
        <v>185</v>
      </c>
      <c r="BX11" s="127" t="s">
        <v>187</v>
      </c>
      <c r="BY11" s="127" t="s">
        <v>189</v>
      </c>
      <c r="BZ11" s="127" t="s">
        <v>190</v>
      </c>
      <c r="CA11" s="127" t="s">
        <v>211</v>
      </c>
      <c r="CB11" s="127" t="s">
        <v>205</v>
      </c>
      <c r="CC11" s="127" t="s">
        <v>20</v>
      </c>
      <c r="CD11" s="127" t="s">
        <v>195</v>
      </c>
      <c r="CE11" s="127" t="s">
        <v>207</v>
      </c>
      <c r="CF11" s="127" t="s">
        <v>197</v>
      </c>
      <c r="CG11" s="127" t="s">
        <v>183</v>
      </c>
      <c r="CH11" s="127" t="s">
        <v>210</v>
      </c>
      <c r="CI11" s="127" t="s">
        <v>212</v>
      </c>
    </row>
    <row r="12" spans="1:87" ht="15.75" thickBot="1">
      <c r="A12" s="128">
        <v>1</v>
      </c>
      <c r="B12" s="128">
        <v>2</v>
      </c>
      <c r="C12" s="128">
        <v>3</v>
      </c>
      <c r="D12" s="128"/>
      <c r="E12" s="128"/>
      <c r="F12" s="128">
        <v>3</v>
      </c>
      <c r="G12" s="128"/>
      <c r="H12" s="128"/>
      <c r="I12" s="129">
        <v>3</v>
      </c>
      <c r="J12" s="129"/>
      <c r="K12" s="129"/>
      <c r="L12" s="129">
        <v>3</v>
      </c>
      <c r="M12" s="129"/>
      <c r="N12" s="129"/>
      <c r="O12" s="129">
        <v>3</v>
      </c>
      <c r="P12" s="129"/>
      <c r="Q12" s="129"/>
      <c r="R12" s="129">
        <v>3</v>
      </c>
      <c r="S12" s="129"/>
      <c r="T12" s="129"/>
      <c r="U12" s="129">
        <v>3</v>
      </c>
      <c r="V12" s="129">
        <v>3</v>
      </c>
      <c r="W12" s="129">
        <v>3</v>
      </c>
      <c r="X12" s="129">
        <v>3</v>
      </c>
      <c r="Y12" s="129">
        <v>3</v>
      </c>
      <c r="Z12" s="129">
        <v>3</v>
      </c>
      <c r="AA12" s="129">
        <v>3</v>
      </c>
      <c r="AB12" s="128">
        <v>4</v>
      </c>
      <c r="AC12" s="128"/>
      <c r="AD12" s="128"/>
      <c r="AE12" s="128">
        <v>5</v>
      </c>
      <c r="AF12" s="128"/>
      <c r="AG12" s="128"/>
      <c r="AH12" s="128"/>
      <c r="AI12" s="128"/>
      <c r="AJ12" s="128"/>
      <c r="AK12" s="128">
        <v>5</v>
      </c>
      <c r="AL12" s="128"/>
      <c r="AM12" s="128"/>
      <c r="AN12" s="128"/>
      <c r="AO12" s="128">
        <v>5</v>
      </c>
      <c r="AP12" s="128"/>
      <c r="AQ12" s="128"/>
      <c r="AR12" s="128">
        <v>5</v>
      </c>
      <c r="AS12" s="128"/>
      <c r="AT12" s="128"/>
      <c r="AU12" s="128">
        <v>5</v>
      </c>
      <c r="AV12" s="128">
        <v>5</v>
      </c>
      <c r="AW12" s="128"/>
      <c r="AX12" s="128"/>
      <c r="AY12" s="128">
        <v>5</v>
      </c>
      <c r="AZ12" s="128">
        <v>5</v>
      </c>
      <c r="BA12" s="128"/>
      <c r="BB12" s="128"/>
      <c r="BC12" s="128">
        <v>5</v>
      </c>
      <c r="BD12" s="128">
        <v>5</v>
      </c>
      <c r="BE12" s="128"/>
      <c r="BF12" s="128"/>
      <c r="BG12" s="128">
        <v>5</v>
      </c>
      <c r="BH12" s="128">
        <v>5</v>
      </c>
      <c r="BI12" s="128">
        <v>5</v>
      </c>
      <c r="BJ12" s="128"/>
      <c r="BK12" s="128">
        <v>5</v>
      </c>
      <c r="BL12" s="128">
        <v>5</v>
      </c>
      <c r="BM12" s="128">
        <v>5</v>
      </c>
      <c r="BN12" s="128">
        <v>5</v>
      </c>
      <c r="BO12" s="128">
        <v>5</v>
      </c>
      <c r="BP12" s="128">
        <v>5</v>
      </c>
      <c r="BQ12" s="128">
        <v>5</v>
      </c>
      <c r="BR12" s="128">
        <v>5</v>
      </c>
      <c r="BS12" s="128">
        <v>5</v>
      </c>
      <c r="BT12" s="128">
        <v>5</v>
      </c>
      <c r="BU12" s="128">
        <v>6</v>
      </c>
      <c r="BV12" s="128">
        <v>7</v>
      </c>
      <c r="BW12" s="128">
        <v>7</v>
      </c>
      <c r="BX12" s="128">
        <v>7</v>
      </c>
      <c r="BY12" s="128">
        <v>7</v>
      </c>
      <c r="BZ12" s="128">
        <v>7</v>
      </c>
      <c r="CA12" s="128">
        <v>7</v>
      </c>
      <c r="CB12" s="128">
        <v>7</v>
      </c>
      <c r="CC12" s="128">
        <v>7</v>
      </c>
      <c r="CD12" s="128">
        <v>7</v>
      </c>
      <c r="CE12" s="128">
        <v>7</v>
      </c>
      <c r="CF12" s="128">
        <v>7</v>
      </c>
      <c r="CG12" s="128">
        <v>7</v>
      </c>
      <c r="CH12" s="128">
        <v>8</v>
      </c>
      <c r="CI12" s="128">
        <v>9</v>
      </c>
    </row>
    <row r="13" spans="1:87" ht="15">
      <c r="A13" s="130" t="s">
        <v>213</v>
      </c>
      <c r="B13" s="131">
        <v>18543768007</v>
      </c>
      <c r="C13" s="132">
        <f>106250702.2+6896</f>
        <v>106257598.2</v>
      </c>
      <c r="D13" s="132"/>
      <c r="E13" s="132">
        <v>1908071.9</v>
      </c>
      <c r="F13" s="132">
        <f>D13+E13</f>
        <v>1908071.9</v>
      </c>
      <c r="G13" s="132">
        <v>95846520</v>
      </c>
      <c r="H13" s="132">
        <v>28176638.21</v>
      </c>
      <c r="I13" s="132">
        <f>G13+H13</f>
        <v>124023158.21000001</v>
      </c>
      <c r="J13" s="132"/>
      <c r="K13" s="132">
        <v>1818590010.51</v>
      </c>
      <c r="L13" s="132">
        <f>J13+K13</f>
        <v>1818590010.51</v>
      </c>
      <c r="M13" s="132">
        <v>114103000</v>
      </c>
      <c r="N13" s="132">
        <v>9779763.54</v>
      </c>
      <c r="O13" s="132">
        <f>M13+N13</f>
        <v>123882763.53999999</v>
      </c>
      <c r="P13" s="132">
        <v>871234773.5</v>
      </c>
      <c r="Q13" s="132">
        <v>2609312126.26</v>
      </c>
      <c r="R13" s="133">
        <f>P13+Q13</f>
        <v>3480546899.76</v>
      </c>
      <c r="S13" s="133">
        <v>397500000</v>
      </c>
      <c r="T13" s="133">
        <v>10480573.03</v>
      </c>
      <c r="U13" s="133">
        <f>+S13+T13</f>
        <v>407980573.03</v>
      </c>
      <c r="V13" s="134">
        <v>678011151.47</v>
      </c>
      <c r="W13" s="133">
        <v>6705035.26</v>
      </c>
      <c r="X13" s="133"/>
      <c r="Y13" s="133"/>
      <c r="Z13" s="133"/>
      <c r="AA13" s="133"/>
      <c r="AB13" s="135">
        <f>SUM(C13+F13+I13+L13+O13+R13+U13+V13+W13+X13+Y13+Z13+AA13)</f>
        <v>6747905261.880001</v>
      </c>
      <c r="AC13" s="136"/>
      <c r="AD13" s="136">
        <v>23214011.2</v>
      </c>
      <c r="AE13" s="137">
        <f>AC13+AD13</f>
        <v>23214011.2</v>
      </c>
      <c r="AF13" s="137">
        <v>10000000</v>
      </c>
      <c r="AG13" s="137">
        <v>72768708</v>
      </c>
      <c r="AH13" s="137">
        <f>AE13+AG13+AF13</f>
        <v>105982719.2</v>
      </c>
      <c r="AI13" s="138"/>
      <c r="AJ13" s="138">
        <v>1908071.9</v>
      </c>
      <c r="AK13" s="139">
        <f>AI13+AJ13</f>
        <v>1908071.9</v>
      </c>
      <c r="AL13" s="139"/>
      <c r="AM13" s="139">
        <v>95846520</v>
      </c>
      <c r="AN13" s="139">
        <v>26746297.21</v>
      </c>
      <c r="AO13" s="140">
        <f>AM13+AN13</f>
        <v>122592817.21000001</v>
      </c>
      <c r="AP13" s="141"/>
      <c r="AQ13" s="141"/>
      <c r="AR13" s="142"/>
      <c r="AS13" s="141"/>
      <c r="AT13" s="141">
        <v>4719554.51</v>
      </c>
      <c r="AU13" s="139">
        <f>AS13+AT13</f>
        <v>4719554.51</v>
      </c>
      <c r="AV13" s="139">
        <v>0</v>
      </c>
      <c r="AW13" s="139">
        <v>0</v>
      </c>
      <c r="AX13" s="139">
        <v>1820571737.54</v>
      </c>
      <c r="AY13" s="139">
        <f>AW13+AX13</f>
        <v>1820571737.54</v>
      </c>
      <c r="AZ13" s="139">
        <v>0</v>
      </c>
      <c r="BA13" s="139">
        <v>902879077</v>
      </c>
      <c r="BB13" s="139">
        <v>2608582439.26</v>
      </c>
      <c r="BC13" s="133">
        <f>BA13+BB13</f>
        <v>3511461516.26</v>
      </c>
      <c r="BD13" s="133">
        <v>0</v>
      </c>
      <c r="BE13" s="133"/>
      <c r="BF13" s="133">
        <v>216723929.03</v>
      </c>
      <c r="BG13" s="133">
        <f>BE13+BF13</f>
        <v>216723929.03</v>
      </c>
      <c r="BH13" s="133">
        <v>274879</v>
      </c>
      <c r="BI13" s="133">
        <v>861149677.47</v>
      </c>
      <c r="BJ13" s="133"/>
      <c r="BK13" s="133"/>
      <c r="BL13" s="133">
        <v>74100690.26</v>
      </c>
      <c r="BM13" s="133"/>
      <c r="BN13" s="133"/>
      <c r="BO13" s="133"/>
      <c r="BP13" s="133"/>
      <c r="BQ13" s="133"/>
      <c r="BR13" s="133"/>
      <c r="BS13" s="133"/>
      <c r="BT13" s="133"/>
      <c r="BU13" s="131">
        <f>AO13+AK13+AH13+AU13+AR13+AY13+BC13+BG13+BI13+BL13+BN13+BP13+BR13+BT13+BH13+BD13</f>
        <v>6719485592.38</v>
      </c>
      <c r="BV13" s="132">
        <v>0</v>
      </c>
      <c r="BW13" s="132">
        <v>0</v>
      </c>
      <c r="BX13" s="132">
        <v>0</v>
      </c>
      <c r="BY13" s="132">
        <v>0</v>
      </c>
      <c r="BZ13" s="132">
        <v>0</v>
      </c>
      <c r="CA13" s="132">
        <v>0</v>
      </c>
      <c r="CB13" s="132">
        <v>0</v>
      </c>
      <c r="CC13" s="132"/>
      <c r="CD13" s="132">
        <v>0</v>
      </c>
      <c r="CE13" s="132">
        <v>0</v>
      </c>
      <c r="CF13" s="132">
        <v>0</v>
      </c>
      <c r="CG13" s="132">
        <v>0</v>
      </c>
      <c r="CH13" s="140">
        <f>SUM(BV13:CG13)</f>
        <v>0</v>
      </c>
      <c r="CI13" s="143">
        <f>SUM(AB13-BU13-CH13)</f>
        <v>28419669.500000954</v>
      </c>
    </row>
    <row r="14" spans="1:87" ht="15">
      <c r="A14" s="144" t="s">
        <v>214</v>
      </c>
      <c r="B14" s="131"/>
      <c r="C14" s="131">
        <v>0</v>
      </c>
      <c r="D14" s="131"/>
      <c r="E14" s="131"/>
      <c r="F14" s="131">
        <v>298855</v>
      </c>
      <c r="G14" s="131"/>
      <c r="H14" s="131"/>
      <c r="I14" s="131">
        <v>280276</v>
      </c>
      <c r="J14" s="131"/>
      <c r="K14" s="131"/>
      <c r="L14" s="131">
        <v>361804</v>
      </c>
      <c r="M14" s="131"/>
      <c r="N14" s="131"/>
      <c r="O14" s="131">
        <v>393253</v>
      </c>
      <c r="P14" s="131"/>
      <c r="Q14" s="131"/>
      <c r="R14" s="134">
        <v>162316717</v>
      </c>
      <c r="S14" s="134"/>
      <c r="T14" s="134"/>
      <c r="U14" s="134">
        <v>382128</v>
      </c>
      <c r="V14" s="134">
        <v>362037</v>
      </c>
      <c r="W14" s="134">
        <v>368731.32</v>
      </c>
      <c r="X14" s="134"/>
      <c r="Y14" s="134"/>
      <c r="Z14" s="134"/>
      <c r="AA14" s="134"/>
      <c r="AB14" s="135">
        <f>SUM(C14+F14+I14+L14+O14+R14+U14+V14+W14+X14+Y14+Z14+AA14)</f>
        <v>164763801.32</v>
      </c>
      <c r="AC14" s="135"/>
      <c r="AD14" s="135">
        <v>0</v>
      </c>
      <c r="AE14" s="135">
        <v>0</v>
      </c>
      <c r="AF14" s="135"/>
      <c r="AG14" s="135"/>
      <c r="AH14" s="135">
        <f>4-4</f>
        <v>0</v>
      </c>
      <c r="AI14" s="145"/>
      <c r="AJ14" s="145"/>
      <c r="AK14" s="145">
        <v>298855</v>
      </c>
      <c r="AL14" s="145"/>
      <c r="AM14" s="145"/>
      <c r="AN14" s="145"/>
      <c r="AO14" s="145">
        <v>280272</v>
      </c>
      <c r="AP14" s="145"/>
      <c r="AQ14" s="145"/>
      <c r="AR14" s="145"/>
      <c r="AS14" s="145"/>
      <c r="AT14" s="145">
        <v>361804</v>
      </c>
      <c r="AU14" s="145">
        <f>AS14+AT14</f>
        <v>361804</v>
      </c>
      <c r="AV14" s="142">
        <v>0</v>
      </c>
      <c r="AW14" s="142"/>
      <c r="AX14" s="142"/>
      <c r="AY14" s="142">
        <f>393253+4</f>
        <v>393257</v>
      </c>
      <c r="AZ14" s="142">
        <v>0</v>
      </c>
      <c r="BA14" s="142"/>
      <c r="BB14" s="142"/>
      <c r="BC14" s="134">
        <v>162316717</v>
      </c>
      <c r="BD14" s="134">
        <v>0</v>
      </c>
      <c r="BE14" s="134"/>
      <c r="BF14" s="134"/>
      <c r="BG14" s="134">
        <v>382128</v>
      </c>
      <c r="BH14" s="134">
        <v>0</v>
      </c>
      <c r="BI14" s="134">
        <v>362037</v>
      </c>
      <c r="BJ14" s="134"/>
      <c r="BK14" s="134"/>
      <c r="BL14" s="134">
        <v>368731.32</v>
      </c>
      <c r="BM14" s="134"/>
      <c r="BN14" s="134"/>
      <c r="BO14" s="134"/>
      <c r="BP14" s="134"/>
      <c r="BQ14" s="134"/>
      <c r="BR14" s="134"/>
      <c r="BS14" s="134"/>
      <c r="BT14" s="134"/>
      <c r="BU14" s="131">
        <f>AO14+AK14+AH14+AU14+AR14+AY14+BC14+BG14+BI14+BL14:BL15+BN14+BP14+BR14+BT14</f>
        <v>164763801.32</v>
      </c>
      <c r="BV14" s="131">
        <v>0</v>
      </c>
      <c r="BW14" s="131">
        <v>0</v>
      </c>
      <c r="BX14" s="131">
        <v>0</v>
      </c>
      <c r="BY14" s="131">
        <v>0</v>
      </c>
      <c r="BZ14" s="131">
        <v>0</v>
      </c>
      <c r="CA14" s="131">
        <v>0</v>
      </c>
      <c r="CB14" s="131">
        <v>0</v>
      </c>
      <c r="CC14" s="131"/>
      <c r="CD14" s="131">
        <v>0</v>
      </c>
      <c r="CE14" s="131">
        <v>0</v>
      </c>
      <c r="CF14" s="131">
        <v>0</v>
      </c>
      <c r="CG14" s="131">
        <v>0</v>
      </c>
      <c r="CH14" s="146">
        <f>SUM(BV14:CG14)</f>
        <v>0</v>
      </c>
      <c r="CI14" s="143">
        <f>SUM(AB14-BU14-CH14)</f>
        <v>0</v>
      </c>
    </row>
    <row r="15" spans="1:87" ht="15">
      <c r="A15" s="144" t="s">
        <v>215</v>
      </c>
      <c r="B15" s="131"/>
      <c r="C15" s="131">
        <v>0</v>
      </c>
      <c r="D15" s="131"/>
      <c r="E15" s="131"/>
      <c r="F15" s="131">
        <v>17511609</v>
      </c>
      <c r="G15" s="131"/>
      <c r="H15" s="131"/>
      <c r="I15" s="131">
        <v>0</v>
      </c>
      <c r="J15" s="131"/>
      <c r="K15" s="131"/>
      <c r="L15" s="131"/>
      <c r="M15" s="131"/>
      <c r="N15" s="131"/>
      <c r="O15" s="147">
        <v>0</v>
      </c>
      <c r="P15" s="147"/>
      <c r="Q15" s="147"/>
      <c r="R15" s="134">
        <v>0</v>
      </c>
      <c r="S15" s="134">
        <v>0</v>
      </c>
      <c r="T15" s="134"/>
      <c r="U15" s="134">
        <v>601423750</v>
      </c>
      <c r="V15" s="134">
        <v>1433266923</v>
      </c>
      <c r="W15" s="134"/>
      <c r="X15" s="134"/>
      <c r="Y15" s="134"/>
      <c r="Z15" s="134">
        <v>0</v>
      </c>
      <c r="AA15" s="134"/>
      <c r="AB15" s="135">
        <f>SUM(C15+F15+I15+L15+O15+R15+U15+V15+W15+X15+Y15+AA15)</f>
        <v>2052202282</v>
      </c>
      <c r="AC15" s="135"/>
      <c r="AD15" s="135"/>
      <c r="AE15" s="135">
        <v>0</v>
      </c>
      <c r="AF15" s="135"/>
      <c r="AG15" s="135"/>
      <c r="AH15" s="135">
        <f>AE15+AG15+AF15</f>
        <v>0</v>
      </c>
      <c r="AI15" s="145"/>
      <c r="AJ15" s="145"/>
      <c r="AK15" s="145">
        <v>17511609</v>
      </c>
      <c r="AL15" s="145"/>
      <c r="AM15" s="145"/>
      <c r="AN15" s="145"/>
      <c r="AO15" s="145">
        <v>0</v>
      </c>
      <c r="AP15" s="145"/>
      <c r="AQ15" s="145"/>
      <c r="AR15" s="145"/>
      <c r="AS15" s="145"/>
      <c r="AT15" s="145"/>
      <c r="AU15" s="145">
        <f>AS15+AT15</f>
        <v>0</v>
      </c>
      <c r="AV15" s="142">
        <v>0</v>
      </c>
      <c r="AW15" s="142"/>
      <c r="AX15" s="142"/>
      <c r="AY15" s="142">
        <v>0</v>
      </c>
      <c r="AZ15" s="142">
        <v>0</v>
      </c>
      <c r="BA15" s="142"/>
      <c r="BB15" s="142"/>
      <c r="BC15" s="134">
        <v>0</v>
      </c>
      <c r="BD15" s="134">
        <v>0</v>
      </c>
      <c r="BE15" s="134"/>
      <c r="BF15" s="134"/>
      <c r="BG15" s="134">
        <v>601423750</v>
      </c>
      <c r="BH15" s="134">
        <v>0</v>
      </c>
      <c r="BI15" s="134">
        <v>1433266923</v>
      </c>
      <c r="BJ15" s="134"/>
      <c r="BK15" s="134"/>
      <c r="BL15" s="134"/>
      <c r="BM15" s="134"/>
      <c r="BN15" s="134">
        <v>0</v>
      </c>
      <c r="BO15" s="134"/>
      <c r="BP15" s="134"/>
      <c r="BQ15" s="134"/>
      <c r="BR15" s="134">
        <v>0</v>
      </c>
      <c r="BS15" s="134"/>
      <c r="BT15" s="134"/>
      <c r="BU15" s="131">
        <f>AO15+AK15+AH15+AU15+AR15+AY15+BC15+BG15+BI15+BL15:BL16+BN15+BP15+BR15+BT15</f>
        <v>2052202282</v>
      </c>
      <c r="BV15" s="131">
        <v>0</v>
      </c>
      <c r="BW15" s="131">
        <v>0</v>
      </c>
      <c r="BX15" s="131">
        <v>0</v>
      </c>
      <c r="BY15" s="131">
        <v>0</v>
      </c>
      <c r="BZ15" s="131">
        <v>0</v>
      </c>
      <c r="CA15" s="131">
        <v>0</v>
      </c>
      <c r="CB15" s="131">
        <v>0</v>
      </c>
      <c r="CC15" s="131"/>
      <c r="CD15" s="131">
        <v>0</v>
      </c>
      <c r="CE15" s="131">
        <v>0</v>
      </c>
      <c r="CF15" s="131">
        <v>0</v>
      </c>
      <c r="CG15" s="131">
        <v>0</v>
      </c>
      <c r="CH15" s="146">
        <f>SUM(BV15:CG15)</f>
        <v>0</v>
      </c>
      <c r="CI15" s="143">
        <f>SUM(AB15-BU15-CH15)</f>
        <v>0</v>
      </c>
    </row>
    <row r="16" spans="1:87" ht="15">
      <c r="A16" s="148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135"/>
      <c r="AD16" s="135"/>
      <c r="AE16" s="135"/>
      <c r="AF16" s="135"/>
      <c r="AG16" s="135"/>
      <c r="AH16" s="135"/>
      <c r="AI16" s="145"/>
      <c r="AJ16" s="145"/>
      <c r="AK16" s="142"/>
      <c r="AL16" s="142"/>
      <c r="AM16" s="142"/>
      <c r="AN16" s="142"/>
      <c r="AO16" s="142"/>
      <c r="AP16" s="149"/>
      <c r="AQ16" s="149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46"/>
      <c r="CI16" s="143"/>
    </row>
    <row r="17" spans="1:87" ht="15">
      <c r="A17" s="15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45"/>
      <c r="AC17" s="145"/>
      <c r="AD17" s="145"/>
      <c r="AE17" s="145"/>
      <c r="AF17" s="145"/>
      <c r="AG17" s="145"/>
      <c r="AH17" s="145"/>
      <c r="AI17" s="145"/>
      <c r="AJ17" s="145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46"/>
      <c r="CI17" s="143"/>
    </row>
    <row r="18" spans="1:87" ht="15">
      <c r="A18" s="15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45"/>
      <c r="AC18" s="145"/>
      <c r="AD18" s="145"/>
      <c r="AE18" s="145"/>
      <c r="AF18" s="145"/>
      <c r="AG18" s="145"/>
      <c r="AH18" s="145"/>
      <c r="AI18" s="145"/>
      <c r="AJ18" s="145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46"/>
      <c r="CI18" s="143"/>
    </row>
    <row r="19" spans="1:87" ht="15">
      <c r="A19" s="15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45"/>
      <c r="AC19" s="145"/>
      <c r="AD19" s="145"/>
      <c r="AE19" s="145"/>
      <c r="AF19" s="145"/>
      <c r="AG19" s="145"/>
      <c r="AH19" s="145"/>
      <c r="AI19" s="145"/>
      <c r="AJ19" s="145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46"/>
      <c r="CI19" s="143"/>
    </row>
    <row r="20" spans="1:87" ht="15">
      <c r="A20" s="15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45"/>
      <c r="AC20" s="145"/>
      <c r="AD20" s="145"/>
      <c r="AE20" s="145"/>
      <c r="AF20" s="145"/>
      <c r="AG20" s="145"/>
      <c r="AH20" s="145"/>
      <c r="AI20" s="145"/>
      <c r="AJ20" s="145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46"/>
      <c r="CI20" s="143"/>
    </row>
    <row r="21" spans="1:87" ht="15">
      <c r="A21" s="15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45"/>
      <c r="AC21" s="145"/>
      <c r="AD21" s="145"/>
      <c r="AE21" s="145"/>
      <c r="AF21" s="145"/>
      <c r="AG21" s="145"/>
      <c r="AH21" s="145"/>
      <c r="AI21" s="145"/>
      <c r="AJ21" s="145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46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46"/>
      <c r="CI21" s="143"/>
    </row>
    <row r="22" spans="1:87" ht="15.75" thickBot="1">
      <c r="A22" s="151" t="s">
        <v>216</v>
      </c>
      <c r="B22" s="152">
        <f>SUM(B13:B21)</f>
        <v>18543768007</v>
      </c>
      <c r="C22" s="152">
        <f>SUM(C13:C21)</f>
        <v>106257598.2</v>
      </c>
      <c r="D22" s="152"/>
      <c r="E22" s="152"/>
      <c r="F22" s="152">
        <f>SUM(F13:F21)</f>
        <v>19718535.9</v>
      </c>
      <c r="G22" s="152"/>
      <c r="H22" s="152"/>
      <c r="I22" s="152">
        <f>SUM(I13:I21)</f>
        <v>124303434.21000001</v>
      </c>
      <c r="J22" s="152"/>
      <c r="K22" s="152"/>
      <c r="L22" s="152">
        <f>SUM(L13:L21)</f>
        <v>1818951814.51</v>
      </c>
      <c r="M22" s="152"/>
      <c r="N22" s="152"/>
      <c r="O22" s="152">
        <f>SUM(O13:O21)</f>
        <v>124276016.53999999</v>
      </c>
      <c r="P22" s="152"/>
      <c r="Q22" s="152"/>
      <c r="R22" s="152">
        <f>SUM(R13:R21)</f>
        <v>3642863616.76</v>
      </c>
      <c r="S22" s="152"/>
      <c r="T22" s="152"/>
      <c r="U22" s="152">
        <f aca="true" t="shared" si="0" ref="U22:AA22">SUM(U13:U21)</f>
        <v>1009786451.03</v>
      </c>
      <c r="V22" s="152">
        <f t="shared" si="0"/>
        <v>2111640111.47</v>
      </c>
      <c r="W22" s="152">
        <f t="shared" si="0"/>
        <v>7073766.58</v>
      </c>
      <c r="X22" s="152">
        <f t="shared" si="0"/>
        <v>0</v>
      </c>
      <c r="Y22" s="152">
        <f t="shared" si="0"/>
        <v>0</v>
      </c>
      <c r="Z22" s="152">
        <f t="shared" si="0"/>
        <v>0</v>
      </c>
      <c r="AA22" s="152">
        <f t="shared" si="0"/>
        <v>0</v>
      </c>
      <c r="AB22" s="152">
        <f>SUM(AB13:AB21)</f>
        <v>8964871345.2</v>
      </c>
      <c r="AC22" s="152"/>
      <c r="AD22" s="152"/>
      <c r="AE22" s="152">
        <f>SUM(AE13:AE21)</f>
        <v>23214011.2</v>
      </c>
      <c r="AF22" s="152"/>
      <c r="AG22" s="152"/>
      <c r="AH22" s="152">
        <f>SUM(AH13:AH21)</f>
        <v>105982719.2</v>
      </c>
      <c r="AI22" s="152"/>
      <c r="AJ22" s="152"/>
      <c r="AK22" s="152">
        <f>SUM(AK13:AK21)</f>
        <v>19718535.9</v>
      </c>
      <c r="AL22" s="152"/>
      <c r="AM22" s="152"/>
      <c r="AN22" s="152"/>
      <c r="AO22" s="152">
        <f>SUM(AO13:AO21)</f>
        <v>122873089.21000001</v>
      </c>
      <c r="AP22" s="152"/>
      <c r="AQ22" s="152"/>
      <c r="AR22" s="152">
        <f>SUM(AR13:AR21)</f>
        <v>0</v>
      </c>
      <c r="AS22" s="152"/>
      <c r="AT22" s="152"/>
      <c r="AU22" s="152">
        <f>SUM(AU13:AU21)</f>
        <v>5081358.51</v>
      </c>
      <c r="AV22" s="152">
        <f>SUM(AV13:AV21)</f>
        <v>0</v>
      </c>
      <c r="AW22" s="152"/>
      <c r="AX22" s="152"/>
      <c r="AY22" s="152">
        <f>SUM(AY13:AY21)</f>
        <v>1820964994.54</v>
      </c>
      <c r="AZ22" s="152">
        <f>SUM(AZ13:AZ21)</f>
        <v>0</v>
      </c>
      <c r="BA22" s="152"/>
      <c r="BB22" s="152"/>
      <c r="BC22" s="152">
        <f>SUM(BC13:BC21)</f>
        <v>3673778233.26</v>
      </c>
      <c r="BD22" s="152">
        <f>SUM(BD13:BD21)</f>
        <v>0</v>
      </c>
      <c r="BE22" s="152"/>
      <c r="BF22" s="152"/>
      <c r="BG22" s="152">
        <f aca="true" t="shared" si="1" ref="BG22:CI22">SUM(BG13:BG21)</f>
        <v>818529807.03</v>
      </c>
      <c r="BH22" s="152">
        <f t="shared" si="1"/>
        <v>274879</v>
      </c>
      <c r="BI22" s="152">
        <f t="shared" si="1"/>
        <v>2294778637.4700003</v>
      </c>
      <c r="BJ22" s="152"/>
      <c r="BK22" s="152">
        <f t="shared" si="1"/>
        <v>0</v>
      </c>
      <c r="BL22" s="152">
        <f t="shared" si="1"/>
        <v>74469421.58</v>
      </c>
      <c r="BM22" s="152">
        <f t="shared" si="1"/>
        <v>0</v>
      </c>
      <c r="BN22" s="152">
        <f t="shared" si="1"/>
        <v>0</v>
      </c>
      <c r="BO22" s="152">
        <f t="shared" si="1"/>
        <v>0</v>
      </c>
      <c r="BP22" s="152">
        <f t="shared" si="1"/>
        <v>0</v>
      </c>
      <c r="BQ22" s="152">
        <f t="shared" si="1"/>
        <v>0</v>
      </c>
      <c r="BR22" s="152">
        <f t="shared" si="1"/>
        <v>0</v>
      </c>
      <c r="BS22" s="152">
        <f t="shared" si="1"/>
        <v>0</v>
      </c>
      <c r="BT22" s="152">
        <f t="shared" si="1"/>
        <v>0</v>
      </c>
      <c r="BU22" s="152">
        <f>SUM(BU13:BU21)</f>
        <v>8936451675.7</v>
      </c>
      <c r="BV22" s="152">
        <f t="shared" si="1"/>
        <v>0</v>
      </c>
      <c r="BW22" s="152">
        <f t="shared" si="1"/>
        <v>0</v>
      </c>
      <c r="BX22" s="152">
        <f t="shared" si="1"/>
        <v>0</v>
      </c>
      <c r="BY22" s="152">
        <f t="shared" si="1"/>
        <v>0</v>
      </c>
      <c r="BZ22" s="152">
        <f t="shared" si="1"/>
        <v>0</v>
      </c>
      <c r="CA22" s="152">
        <f t="shared" si="1"/>
        <v>0</v>
      </c>
      <c r="CB22" s="152">
        <f t="shared" si="1"/>
        <v>0</v>
      </c>
      <c r="CC22" s="152">
        <f t="shared" si="1"/>
        <v>0</v>
      </c>
      <c r="CD22" s="152">
        <f t="shared" si="1"/>
        <v>0</v>
      </c>
      <c r="CE22" s="152">
        <f t="shared" si="1"/>
        <v>0</v>
      </c>
      <c r="CF22" s="152">
        <f t="shared" si="1"/>
        <v>0</v>
      </c>
      <c r="CG22" s="152">
        <f t="shared" si="1"/>
        <v>0</v>
      </c>
      <c r="CH22" s="152">
        <f t="shared" si="1"/>
        <v>0</v>
      </c>
      <c r="CI22" s="153">
        <f t="shared" si="1"/>
        <v>28419669.500000954</v>
      </c>
    </row>
    <row r="23" spans="1:87" ht="15">
      <c r="A23" s="154" t="s">
        <v>217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6"/>
    </row>
    <row r="24" spans="1:87" ht="15">
      <c r="A24" s="157"/>
      <c r="B24" s="158"/>
      <c r="C24" s="158"/>
      <c r="D24" s="158"/>
      <c r="E24" s="158"/>
      <c r="F24" s="159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60"/>
      <c r="AC24" s="160"/>
      <c r="AD24" s="160"/>
      <c r="AE24" s="158"/>
      <c r="AF24" s="158"/>
      <c r="AG24" s="158"/>
      <c r="AH24" s="159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61"/>
    </row>
    <row r="25" spans="1:87" ht="15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6"/>
    </row>
    <row r="26" spans="1:87" ht="15">
      <c r="A26" s="177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6"/>
    </row>
    <row r="27" spans="1:87" ht="15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80"/>
    </row>
    <row r="28" spans="1:87" ht="15">
      <c r="A28" s="181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80"/>
    </row>
    <row r="29" spans="1:87" ht="15">
      <c r="A29" s="163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9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61"/>
    </row>
    <row r="30" spans="1:87" ht="15">
      <c r="A30" s="163"/>
      <c r="B30" s="159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9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9">
        <f>+BU13+216723929.03</f>
        <v>6936209521.41</v>
      </c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61"/>
    </row>
    <row r="31" spans="1:87" ht="15">
      <c r="A31" s="163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9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61"/>
    </row>
    <row r="32" spans="1:87" ht="15">
      <c r="A32" s="163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9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61"/>
    </row>
    <row r="33" spans="1:87" ht="15.75" thickBot="1">
      <c r="A33" s="164"/>
      <c r="B33" s="165"/>
      <c r="C33" s="165"/>
      <c r="D33" s="165"/>
      <c r="E33" s="165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7"/>
      <c r="Z33" s="167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68"/>
      <c r="CI33" s="161"/>
    </row>
    <row r="34" spans="1:87" ht="15">
      <c r="A34" s="164"/>
      <c r="B34" s="182" t="s">
        <v>218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58"/>
      <c r="CH34" s="168"/>
      <c r="CI34" s="161"/>
    </row>
    <row r="35" spans="1:87" ht="15">
      <c r="A35" s="16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70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58"/>
      <c r="CH35" s="158"/>
      <c r="CI35" s="161"/>
    </row>
    <row r="36" spans="1:87" ht="15">
      <c r="A36" s="171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9"/>
      <c r="AF36" s="159"/>
      <c r="AG36" s="159"/>
      <c r="AH36" s="159"/>
      <c r="AI36" s="159"/>
      <c r="AJ36" s="159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61"/>
    </row>
    <row r="37" spans="1:87" ht="15.75" thickBot="1">
      <c r="A37" s="172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73"/>
    </row>
  </sheetData>
  <sheetProtection/>
  <mergeCells count="10">
    <mergeCell ref="A25:CI26"/>
    <mergeCell ref="A27:CI28"/>
    <mergeCell ref="B34:Z34"/>
    <mergeCell ref="B35:Z35"/>
    <mergeCell ref="A1:CI1"/>
    <mergeCell ref="A2:CI2"/>
    <mergeCell ref="A3:CI3"/>
    <mergeCell ref="A4:CI4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C22">
      <selection activeCell="B30" sqref="B30"/>
    </sheetView>
  </sheetViews>
  <sheetFormatPr defaultColWidth="11.421875" defaultRowHeight="15"/>
  <cols>
    <col min="1" max="1" width="14.00390625" style="0" bestFit="1" customWidth="1"/>
    <col min="2" max="2" width="44.28125" style="0" bestFit="1" customWidth="1"/>
    <col min="3" max="3" width="20.421875" style="0" bestFit="1" customWidth="1"/>
    <col min="4" max="4" width="19.7109375" style="0" bestFit="1" customWidth="1"/>
    <col min="5" max="5" width="19.140625" style="0" bestFit="1" customWidth="1"/>
    <col min="6" max="6" width="18.00390625" style="0" bestFit="1" customWidth="1"/>
    <col min="7" max="7" width="21.28125" style="0" bestFit="1" customWidth="1"/>
    <col min="8" max="8" width="18.00390625" style="0" bestFit="1" customWidth="1"/>
    <col min="9" max="9" width="19.8515625" style="0" bestFit="1" customWidth="1"/>
  </cols>
  <sheetData>
    <row r="1" spans="1:9" ht="18">
      <c r="A1" s="204" t="s">
        <v>0</v>
      </c>
      <c r="B1" s="205"/>
      <c r="C1" s="205"/>
      <c r="D1" s="205"/>
      <c r="E1" s="205"/>
      <c r="F1" s="205"/>
      <c r="G1" s="205"/>
      <c r="H1" s="205"/>
      <c r="I1" s="206"/>
    </row>
    <row r="2" spans="1:9" ht="15.75">
      <c r="A2" s="207" t="s">
        <v>1</v>
      </c>
      <c r="B2" s="208"/>
      <c r="C2" s="208"/>
      <c r="D2" s="208"/>
      <c r="E2" s="208"/>
      <c r="F2" s="208"/>
      <c r="G2" s="208"/>
      <c r="H2" s="208"/>
      <c r="I2" s="209"/>
    </row>
    <row r="3" spans="1:9" ht="18">
      <c r="A3" s="210" t="s">
        <v>2</v>
      </c>
      <c r="B3" s="211"/>
      <c r="C3" s="211"/>
      <c r="D3" s="211"/>
      <c r="E3" s="211"/>
      <c r="F3" s="211"/>
      <c r="G3" s="211"/>
      <c r="H3" s="211"/>
      <c r="I3" s="212"/>
    </row>
    <row r="4" spans="1:9" ht="15.75">
      <c r="A4" s="207" t="s">
        <v>3</v>
      </c>
      <c r="B4" s="208"/>
      <c r="C4" s="208"/>
      <c r="D4" s="208"/>
      <c r="E4" s="208"/>
      <c r="F4" s="208"/>
      <c r="G4" s="208"/>
      <c r="H4" s="208"/>
      <c r="I4" s="209"/>
    </row>
    <row r="5" spans="1:9" ht="20.25">
      <c r="A5" s="213" t="s">
        <v>4</v>
      </c>
      <c r="B5" s="214"/>
      <c r="C5" s="214"/>
      <c r="D5" s="214"/>
      <c r="E5" s="214"/>
      <c r="F5" s="214"/>
      <c r="G5" s="214"/>
      <c r="H5" s="214"/>
      <c r="I5" s="215"/>
    </row>
    <row r="6" spans="1:9" ht="15">
      <c r="A6" s="2"/>
      <c r="B6" s="3"/>
      <c r="C6" s="3"/>
      <c r="D6" s="3"/>
      <c r="E6" s="3"/>
      <c r="F6" s="3"/>
      <c r="G6" s="3"/>
      <c r="H6" s="3"/>
      <c r="I6" s="4"/>
    </row>
    <row r="7" spans="1:9" ht="15.75">
      <c r="A7" s="202" t="s">
        <v>5</v>
      </c>
      <c r="B7" s="203"/>
      <c r="C7" s="6" t="s">
        <v>6</v>
      </c>
      <c r="D7" s="3"/>
      <c r="E7" s="3"/>
      <c r="F7" s="3"/>
      <c r="G7" s="7" t="s">
        <v>7</v>
      </c>
      <c r="H7" s="8"/>
      <c r="I7" s="9" t="s">
        <v>8</v>
      </c>
    </row>
    <row r="8" spans="1:9" ht="20.25">
      <c r="A8" s="202" t="s">
        <v>9</v>
      </c>
      <c r="B8" s="203"/>
      <c r="C8" s="5" t="s">
        <v>10</v>
      </c>
      <c r="D8" s="3"/>
      <c r="E8" s="10"/>
      <c r="F8" s="3"/>
      <c r="G8" s="7" t="s">
        <v>11</v>
      </c>
      <c r="H8" s="8"/>
      <c r="I8" s="11">
        <v>2012</v>
      </c>
    </row>
    <row r="9" spans="1:9" ht="15.75" thickBot="1">
      <c r="A9" s="12"/>
      <c r="B9" s="13"/>
      <c r="C9" s="13"/>
      <c r="D9" s="13"/>
      <c r="E9" s="13"/>
      <c r="F9" s="13"/>
      <c r="G9" s="13"/>
      <c r="H9" s="13"/>
      <c r="I9" s="14"/>
    </row>
    <row r="10" spans="1:9" ht="15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">
      <c r="A11" s="17" t="s">
        <v>12</v>
      </c>
      <c r="B11" s="17" t="s">
        <v>13</v>
      </c>
      <c r="C11" s="17" t="s">
        <v>14</v>
      </c>
      <c r="D11" s="17" t="s">
        <v>15</v>
      </c>
      <c r="E11" s="17" t="s">
        <v>15</v>
      </c>
      <c r="F11" s="17" t="s">
        <v>16</v>
      </c>
      <c r="G11" s="17" t="s">
        <v>16</v>
      </c>
      <c r="H11" s="17" t="s">
        <v>17</v>
      </c>
      <c r="I11" s="17" t="s">
        <v>17</v>
      </c>
    </row>
    <row r="12" spans="1:9" ht="15.75" thickBot="1">
      <c r="A12" s="18" t="s">
        <v>18</v>
      </c>
      <c r="B12" s="18"/>
      <c r="C12" s="18" t="s">
        <v>19</v>
      </c>
      <c r="D12" s="18" t="s">
        <v>20</v>
      </c>
      <c r="E12" s="18" t="s">
        <v>21</v>
      </c>
      <c r="F12" s="18" t="s">
        <v>20</v>
      </c>
      <c r="G12" s="18" t="s">
        <v>22</v>
      </c>
      <c r="H12" s="18" t="s">
        <v>20</v>
      </c>
      <c r="I12" s="18" t="s">
        <v>21</v>
      </c>
    </row>
    <row r="13" spans="1:9" ht="15.75" thickBot="1">
      <c r="A13" s="19">
        <v>1</v>
      </c>
      <c r="B13" s="20">
        <v>2</v>
      </c>
      <c r="C13" s="20"/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1">
        <v>8</v>
      </c>
    </row>
    <row r="14" spans="1:9" ht="16.5" thickBot="1">
      <c r="A14" s="22"/>
      <c r="B14" s="23" t="s">
        <v>23</v>
      </c>
      <c r="C14" s="24">
        <v>4700894478</v>
      </c>
      <c r="D14" s="24">
        <v>211897841.47</v>
      </c>
      <c r="E14" s="25">
        <v>1878655147.2</v>
      </c>
      <c r="F14" s="24">
        <v>166897833.35000002</v>
      </c>
      <c r="G14" s="24">
        <v>1325530065.98</v>
      </c>
      <c r="H14" s="24">
        <v>165857774.55</v>
      </c>
      <c r="I14" s="24">
        <v>1324427157.1799998</v>
      </c>
    </row>
    <row r="15" spans="1:9" ht="16.5" thickBot="1">
      <c r="A15" s="26"/>
      <c r="B15" s="27" t="s">
        <v>24</v>
      </c>
      <c r="C15" s="28">
        <v>0</v>
      </c>
      <c r="D15" s="28">
        <v>0</v>
      </c>
      <c r="E15" s="29">
        <v>0</v>
      </c>
      <c r="F15" s="28">
        <v>0</v>
      </c>
      <c r="G15" s="28">
        <v>0</v>
      </c>
      <c r="H15" s="28">
        <v>0</v>
      </c>
      <c r="I15" s="30">
        <v>0</v>
      </c>
    </row>
    <row r="16" spans="1:9" ht="16.5" thickBot="1">
      <c r="A16" s="32" t="s">
        <v>25</v>
      </c>
      <c r="B16" s="33" t="s">
        <v>26</v>
      </c>
      <c r="C16" s="34">
        <v>0</v>
      </c>
      <c r="D16" s="34"/>
      <c r="E16" s="35">
        <v>0</v>
      </c>
      <c r="F16" s="34"/>
      <c r="G16" s="36">
        <v>0</v>
      </c>
      <c r="H16" s="34">
        <v>0</v>
      </c>
      <c r="I16" s="37">
        <v>0</v>
      </c>
    </row>
    <row r="17" spans="1:9" ht="16.5" thickBot="1">
      <c r="A17" s="32"/>
      <c r="B17" s="27" t="s">
        <v>27</v>
      </c>
      <c r="C17" s="38">
        <v>4612740494</v>
      </c>
      <c r="D17" s="38">
        <v>211897841.47</v>
      </c>
      <c r="E17" s="39">
        <v>1878655147.2</v>
      </c>
      <c r="F17" s="38">
        <v>166897833.35000002</v>
      </c>
      <c r="G17" s="38">
        <v>1325530065.98</v>
      </c>
      <c r="H17" s="38">
        <v>165857774.55</v>
      </c>
      <c r="I17" s="38">
        <v>1324427157.1799998</v>
      </c>
    </row>
    <row r="18" spans="1:9" ht="15.75">
      <c r="A18" s="32" t="s">
        <v>28</v>
      </c>
      <c r="B18" s="40" t="s">
        <v>29</v>
      </c>
      <c r="C18" s="41">
        <v>4259765059</v>
      </c>
      <c r="D18" s="41">
        <v>211307683.91</v>
      </c>
      <c r="E18" s="42">
        <v>1549203451.1</v>
      </c>
      <c r="F18" s="41">
        <v>161797453.04000002</v>
      </c>
      <c r="G18" s="41">
        <v>996079725.8799999</v>
      </c>
      <c r="H18" s="41">
        <v>161792701.36</v>
      </c>
      <c r="I18" s="41">
        <v>996072124.1999998</v>
      </c>
    </row>
    <row r="19" spans="1:9" ht="15.75">
      <c r="A19" s="32" t="s">
        <v>30</v>
      </c>
      <c r="B19" s="40" t="s">
        <v>31</v>
      </c>
      <c r="C19" s="43">
        <v>792390880</v>
      </c>
      <c r="D19" s="44">
        <v>0</v>
      </c>
      <c r="E19" s="35">
        <v>12028105.94</v>
      </c>
      <c r="F19" s="43">
        <v>5387.28</v>
      </c>
      <c r="G19" s="43">
        <v>12028105.94</v>
      </c>
      <c r="H19" s="43">
        <v>5387.28</v>
      </c>
      <c r="I19" s="43">
        <v>12028105.94</v>
      </c>
    </row>
    <row r="20" spans="1:9" ht="15.75">
      <c r="A20" s="32" t="s">
        <v>32</v>
      </c>
      <c r="B20" s="40" t="s">
        <v>33</v>
      </c>
      <c r="C20" s="43">
        <v>49612000</v>
      </c>
      <c r="D20" s="44">
        <v>0</v>
      </c>
      <c r="E20" s="35">
        <v>10706057.94</v>
      </c>
      <c r="F20" s="43">
        <v>0</v>
      </c>
      <c r="G20" s="43">
        <v>1880777.94</v>
      </c>
      <c r="H20" s="43">
        <v>0</v>
      </c>
      <c r="I20" s="43">
        <v>1880777.94</v>
      </c>
    </row>
    <row r="21" spans="1:9" ht="15.75">
      <c r="A21" s="32" t="s">
        <v>34</v>
      </c>
      <c r="B21" s="40" t="s">
        <v>35</v>
      </c>
      <c r="C21" s="43">
        <v>380521400</v>
      </c>
      <c r="D21" s="44">
        <v>33459565.8</v>
      </c>
      <c r="E21" s="35">
        <v>195292301.57000002</v>
      </c>
      <c r="F21" s="43">
        <v>3640535.87</v>
      </c>
      <c r="G21" s="43">
        <v>150309899.57</v>
      </c>
      <c r="H21" s="43">
        <v>3640535.87</v>
      </c>
      <c r="I21" s="43">
        <v>150309899.57</v>
      </c>
    </row>
    <row r="22" spans="1:9" ht="15.75">
      <c r="A22" s="32" t="s">
        <v>36</v>
      </c>
      <c r="B22" s="40" t="s">
        <v>37</v>
      </c>
      <c r="C22" s="43">
        <v>1784843220</v>
      </c>
      <c r="D22" s="44">
        <v>20334784.16</v>
      </c>
      <c r="E22" s="35">
        <v>599006153.69</v>
      </c>
      <c r="F22" s="43">
        <v>59640061.41</v>
      </c>
      <c r="G22" s="43">
        <v>349792995.01</v>
      </c>
      <c r="H22" s="43">
        <v>59640061.41</v>
      </c>
      <c r="I22" s="43">
        <v>349792995.01</v>
      </c>
    </row>
    <row r="23" spans="1:9" ht="15.75">
      <c r="A23" s="32" t="s">
        <v>38</v>
      </c>
      <c r="B23" s="40" t="s">
        <v>39</v>
      </c>
      <c r="C23" s="43">
        <v>261700000</v>
      </c>
      <c r="D23" s="44">
        <v>2278120.67</v>
      </c>
      <c r="E23" s="35">
        <v>218620198.22999996</v>
      </c>
      <c r="F23" s="43">
        <v>14414687.95</v>
      </c>
      <c r="G23" s="43">
        <v>91266490.23</v>
      </c>
      <c r="H23" s="43">
        <v>14414687.95</v>
      </c>
      <c r="I23" s="43">
        <v>91266490.23</v>
      </c>
    </row>
    <row r="24" spans="1:9" ht="15.75">
      <c r="A24" s="32" t="s">
        <v>40</v>
      </c>
      <c r="B24" s="40" t="s">
        <v>41</v>
      </c>
      <c r="C24" s="43">
        <v>20900000</v>
      </c>
      <c r="D24" s="44">
        <v>1237121.44</v>
      </c>
      <c r="E24" s="35">
        <v>7962790.3100000005</v>
      </c>
      <c r="F24" s="43">
        <v>2191786.11</v>
      </c>
      <c r="G24" s="43">
        <v>4830289.31</v>
      </c>
      <c r="H24" s="43">
        <v>2191786.11</v>
      </c>
      <c r="I24" s="43">
        <v>4830289.31</v>
      </c>
    </row>
    <row r="25" spans="1:9" ht="15.75">
      <c r="A25" s="32" t="s">
        <v>42</v>
      </c>
      <c r="B25" s="40" t="s">
        <v>43</v>
      </c>
      <c r="C25" s="43">
        <v>749401127</v>
      </c>
      <c r="D25" s="44">
        <v>68160890.08</v>
      </c>
      <c r="E25" s="35">
        <v>326994691.79</v>
      </c>
      <c r="F25" s="43">
        <v>68200897.62</v>
      </c>
      <c r="G25" s="43">
        <v>326991186.25</v>
      </c>
      <c r="H25" s="43">
        <v>68203747.62</v>
      </c>
      <c r="I25" s="43">
        <v>326991186.25</v>
      </c>
    </row>
    <row r="26" spans="1:9" ht="15.75">
      <c r="A26" s="32" t="s">
        <v>44</v>
      </c>
      <c r="B26" s="40" t="s">
        <v>45</v>
      </c>
      <c r="C26" s="43">
        <v>0</v>
      </c>
      <c r="D26" s="44">
        <v>0</v>
      </c>
      <c r="E26" s="35">
        <v>0</v>
      </c>
      <c r="F26" s="43">
        <v>0</v>
      </c>
      <c r="G26" s="43">
        <v>0</v>
      </c>
      <c r="H26" s="43">
        <v>0</v>
      </c>
      <c r="I26" s="43">
        <v>0</v>
      </c>
    </row>
    <row r="27" spans="1:9" ht="15.75">
      <c r="A27" s="32" t="s">
        <v>46</v>
      </c>
      <c r="B27" s="40" t="s">
        <v>47</v>
      </c>
      <c r="C27" s="43">
        <v>121642632</v>
      </c>
      <c r="D27" s="44">
        <v>45110603.29</v>
      </c>
      <c r="E27" s="35">
        <v>116425825.78</v>
      </c>
      <c r="F27" s="43">
        <v>5815820.95</v>
      </c>
      <c r="G27" s="43">
        <v>36812655.78</v>
      </c>
      <c r="H27" s="43">
        <v>5815820.95</v>
      </c>
      <c r="I27" s="43">
        <v>36812655.78</v>
      </c>
    </row>
    <row r="28" spans="1:9" ht="15.75">
      <c r="A28" s="32" t="s">
        <v>48</v>
      </c>
      <c r="B28" s="40" t="s">
        <v>49</v>
      </c>
      <c r="C28" s="43">
        <v>88000000</v>
      </c>
      <c r="D28" s="44">
        <v>40545510</v>
      </c>
      <c r="E28" s="35">
        <v>55899336.24</v>
      </c>
      <c r="F28" s="43">
        <v>1620286.24</v>
      </c>
      <c r="G28" s="43">
        <v>15899336.24</v>
      </c>
      <c r="H28" s="43">
        <v>1612684.56</v>
      </c>
      <c r="I28" s="43">
        <v>15891734.56</v>
      </c>
    </row>
    <row r="29" spans="1:9" ht="15.75">
      <c r="A29" s="32" t="s">
        <v>50</v>
      </c>
      <c r="B29" s="40" t="s">
        <v>51</v>
      </c>
      <c r="C29" s="43">
        <v>7500000</v>
      </c>
      <c r="D29" s="44">
        <v>181088.47</v>
      </c>
      <c r="E29" s="35">
        <v>6267989.609999999</v>
      </c>
      <c r="F29" s="43">
        <v>6267989.61</v>
      </c>
      <c r="G29" s="43">
        <v>6267989.61</v>
      </c>
      <c r="H29" s="43">
        <v>6267989.61</v>
      </c>
      <c r="I29" s="43">
        <v>6267989.61</v>
      </c>
    </row>
    <row r="30" spans="1:9" ht="15.75">
      <c r="A30" s="32" t="s">
        <v>52</v>
      </c>
      <c r="B30" s="40" t="s">
        <v>53</v>
      </c>
      <c r="C30" s="43">
        <v>3253800</v>
      </c>
      <c r="D30" s="44">
        <v>0</v>
      </c>
      <c r="E30" s="35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.75">
      <c r="A31" s="32" t="s">
        <v>54</v>
      </c>
      <c r="B31" s="45" t="s">
        <v>29</v>
      </c>
      <c r="C31" s="43">
        <v>216733815</v>
      </c>
      <c r="D31" s="44"/>
      <c r="E31" s="35">
        <v>202326700.16</v>
      </c>
      <c r="F31" s="43">
        <v>669610.16</v>
      </c>
      <c r="G31" s="43">
        <v>202326700.16</v>
      </c>
      <c r="H31" s="43">
        <v>669610.16</v>
      </c>
      <c r="I31" s="43">
        <v>202326700.16</v>
      </c>
    </row>
    <row r="32" spans="1:9" ht="15.75">
      <c r="A32" s="32" t="s">
        <v>55</v>
      </c>
      <c r="B32" s="40" t="s">
        <v>43</v>
      </c>
      <c r="C32" s="43">
        <v>216733815</v>
      </c>
      <c r="D32" s="44"/>
      <c r="E32" s="35">
        <v>202326700.16</v>
      </c>
      <c r="F32" s="43">
        <v>669610.16</v>
      </c>
      <c r="G32" s="43">
        <v>202326700.16</v>
      </c>
      <c r="H32" s="43">
        <v>669610.16</v>
      </c>
      <c r="I32" s="43">
        <v>202326700.16</v>
      </c>
    </row>
    <row r="33" spans="1:9" ht="15.75">
      <c r="A33" s="32" t="s">
        <v>56</v>
      </c>
      <c r="B33" s="46" t="s">
        <v>57</v>
      </c>
      <c r="C33" s="43">
        <v>136241620</v>
      </c>
      <c r="D33" s="47">
        <v>590157.56</v>
      </c>
      <c r="E33" s="48">
        <v>127124995.93999998</v>
      </c>
      <c r="F33" s="47">
        <v>4430770.15</v>
      </c>
      <c r="G33" s="47">
        <v>127123639.94</v>
      </c>
      <c r="H33" s="47">
        <v>3395463.03</v>
      </c>
      <c r="I33" s="49">
        <v>126028332.82</v>
      </c>
    </row>
    <row r="34" spans="1:9" ht="16.5" thickBot="1">
      <c r="A34" s="32" t="s">
        <v>58</v>
      </c>
      <c r="B34" s="50" t="s">
        <v>59</v>
      </c>
      <c r="C34" s="51">
        <v>136241620</v>
      </c>
      <c r="D34" s="34">
        <v>590157.56</v>
      </c>
      <c r="E34" s="35">
        <v>127124995.93999998</v>
      </c>
      <c r="F34" s="34">
        <v>4430770.15</v>
      </c>
      <c r="G34" s="36">
        <v>127123639.94</v>
      </c>
      <c r="H34" s="34">
        <v>3395463.03</v>
      </c>
      <c r="I34" s="37">
        <v>126028332.82</v>
      </c>
    </row>
    <row r="35" spans="1:9" ht="16.5" thickBot="1">
      <c r="A35" s="52"/>
      <c r="B35" s="27" t="s">
        <v>60</v>
      </c>
      <c r="C35" s="28">
        <v>88153984</v>
      </c>
      <c r="D35" s="28">
        <v>0</v>
      </c>
      <c r="E35" s="29">
        <v>0</v>
      </c>
      <c r="F35" s="28">
        <v>0</v>
      </c>
      <c r="G35" s="28">
        <v>0</v>
      </c>
      <c r="H35" s="28">
        <v>0</v>
      </c>
      <c r="I35" s="28">
        <v>0</v>
      </c>
    </row>
    <row r="36" spans="1:9" ht="15.75">
      <c r="A36" s="53" t="s">
        <v>61</v>
      </c>
      <c r="B36" s="54" t="s">
        <v>62</v>
      </c>
      <c r="C36" s="51">
        <v>20997984</v>
      </c>
      <c r="D36" s="51">
        <v>0</v>
      </c>
      <c r="E36" s="55">
        <v>0</v>
      </c>
      <c r="F36" s="34">
        <v>0</v>
      </c>
      <c r="G36" s="56">
        <v>0</v>
      </c>
      <c r="H36" s="51">
        <v>0</v>
      </c>
      <c r="I36" s="57">
        <v>0</v>
      </c>
    </row>
    <row r="37" spans="1:9" ht="16.5" thickBot="1">
      <c r="A37" s="53" t="s">
        <v>63</v>
      </c>
      <c r="B37" s="50" t="s">
        <v>64</v>
      </c>
      <c r="C37" s="34">
        <v>67156000</v>
      </c>
      <c r="D37" s="34">
        <v>0</v>
      </c>
      <c r="E37" s="35">
        <v>0</v>
      </c>
      <c r="F37" s="47">
        <v>0</v>
      </c>
      <c r="G37" s="56">
        <v>0</v>
      </c>
      <c r="H37" s="34">
        <v>0</v>
      </c>
      <c r="I37" s="56">
        <v>0</v>
      </c>
    </row>
    <row r="38" spans="1:9" ht="16.5" thickBot="1">
      <c r="A38" s="58"/>
      <c r="B38" s="27" t="s">
        <v>65</v>
      </c>
      <c r="C38" s="28">
        <v>13842873529</v>
      </c>
      <c r="D38" s="28">
        <v>1945855105.32</v>
      </c>
      <c r="E38" s="29">
        <v>5044068035.8</v>
      </c>
      <c r="F38" s="28">
        <v>552868999.68</v>
      </c>
      <c r="G38" s="28">
        <v>1631974128.3999999</v>
      </c>
      <c r="H38" s="28">
        <v>549842459.68</v>
      </c>
      <c r="I38" s="28">
        <v>1628947588.3999999</v>
      </c>
    </row>
    <row r="39" spans="1:9" ht="15.75">
      <c r="A39" s="59" t="s">
        <v>66</v>
      </c>
      <c r="B39" s="40" t="s">
        <v>67</v>
      </c>
      <c r="C39" s="43">
        <v>11842873529</v>
      </c>
      <c r="D39" s="60">
        <v>1945855105.32</v>
      </c>
      <c r="E39" s="55">
        <v>5029059112.54</v>
      </c>
      <c r="F39" s="43">
        <v>552868999.68</v>
      </c>
      <c r="G39" s="43">
        <v>1626106005.1399999</v>
      </c>
      <c r="H39" s="43">
        <v>549842459.68</v>
      </c>
      <c r="I39" s="56">
        <v>1623079465.1399999</v>
      </c>
    </row>
    <row r="40" spans="1:9" ht="75" customHeight="1" thickBot="1">
      <c r="A40" s="59" t="s">
        <v>68</v>
      </c>
      <c r="B40" s="61" t="s">
        <v>69</v>
      </c>
      <c r="C40" s="34">
        <v>2000000000</v>
      </c>
      <c r="D40" s="34"/>
      <c r="E40" s="62">
        <v>15008923.26</v>
      </c>
      <c r="F40" s="34"/>
      <c r="G40" s="43">
        <v>5868123.26</v>
      </c>
      <c r="H40" s="34"/>
      <c r="I40" s="63">
        <v>5868123.26</v>
      </c>
    </row>
    <row r="41" spans="1:9" ht="18.75" thickBot="1">
      <c r="A41" s="216" t="s">
        <v>70</v>
      </c>
      <c r="B41" s="217"/>
      <c r="C41" s="28">
        <v>18543768007</v>
      </c>
      <c r="D41" s="28">
        <v>2157752946.79</v>
      </c>
      <c r="E41" s="28">
        <v>6922723183</v>
      </c>
      <c r="F41" s="64">
        <v>719766833.03</v>
      </c>
      <c r="G41" s="64">
        <v>2957504194.38</v>
      </c>
      <c r="H41" s="64">
        <v>715700234.23</v>
      </c>
      <c r="I41" s="64">
        <v>2953374745.58</v>
      </c>
    </row>
    <row r="42" spans="1:9" ht="15">
      <c r="A42" s="65" t="s">
        <v>71</v>
      </c>
      <c r="B42" s="66"/>
      <c r="C42" s="66"/>
      <c r="D42" s="66"/>
      <c r="E42" s="66"/>
      <c r="F42" s="67"/>
      <c r="G42" s="66"/>
      <c r="H42" s="66"/>
      <c r="I42" s="68"/>
    </row>
    <row r="43" spans="1:9" ht="15">
      <c r="A43" s="198"/>
      <c r="B43" s="199"/>
      <c r="C43" s="199"/>
      <c r="D43" s="199"/>
      <c r="E43" s="199"/>
      <c r="F43" s="199"/>
      <c r="G43" s="199"/>
      <c r="H43" s="199"/>
      <c r="I43" s="200"/>
    </row>
    <row r="44" spans="1:9" ht="15">
      <c r="A44" s="69" t="s">
        <v>72</v>
      </c>
      <c r="B44" s="70"/>
      <c r="C44" s="71"/>
      <c r="D44" s="70"/>
      <c r="E44" s="70"/>
      <c r="F44" s="70"/>
      <c r="G44" s="70"/>
      <c r="H44" s="70"/>
      <c r="I44" s="72"/>
    </row>
    <row r="45" spans="1:9" ht="15">
      <c r="A45" s="69"/>
      <c r="B45" s="70"/>
      <c r="C45" s="71"/>
      <c r="D45" s="70"/>
      <c r="E45" s="71"/>
      <c r="F45" s="70"/>
      <c r="G45" s="70"/>
      <c r="H45" s="70"/>
      <c r="I45" s="72"/>
    </row>
    <row r="46" spans="1:9" ht="15.75" thickBot="1">
      <c r="A46" s="73"/>
      <c r="B46" s="74" t="s">
        <v>73</v>
      </c>
      <c r="C46" s="75"/>
      <c r="D46" s="1"/>
      <c r="E46" s="1"/>
      <c r="F46" s="1"/>
      <c r="G46" s="75"/>
      <c r="H46" s="1"/>
      <c r="I46" s="76"/>
    </row>
    <row r="47" spans="1:9" ht="15.75">
      <c r="A47" s="73"/>
      <c r="B47" s="77"/>
      <c r="C47" s="201" t="s">
        <v>74</v>
      </c>
      <c r="D47" s="201"/>
      <c r="E47" s="201"/>
      <c r="F47" s="1"/>
      <c r="G47" s="78"/>
      <c r="H47" s="1"/>
      <c r="I47" s="76"/>
    </row>
    <row r="48" spans="1:9" ht="15.75" thickBot="1">
      <c r="A48" s="79"/>
      <c r="B48" s="80"/>
      <c r="C48" s="80"/>
      <c r="D48" s="80"/>
      <c r="E48" s="80"/>
      <c r="F48" s="80"/>
      <c r="G48" s="80"/>
      <c r="H48" s="80"/>
      <c r="I48" s="81"/>
    </row>
  </sheetData>
  <sheetProtection/>
  <mergeCells count="10">
    <mergeCell ref="A43:I43"/>
    <mergeCell ref="C47:E47"/>
    <mergeCell ref="A7:B7"/>
    <mergeCell ref="A8:B8"/>
    <mergeCell ref="A1:I1"/>
    <mergeCell ref="A2:I2"/>
    <mergeCell ref="A3:I3"/>
    <mergeCell ref="A4:I4"/>
    <mergeCell ref="A5:I5"/>
    <mergeCell ref="A41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8">
      <selection activeCell="A52" sqref="A52:E52"/>
    </sheetView>
  </sheetViews>
  <sheetFormatPr defaultColWidth="11.421875" defaultRowHeight="15"/>
  <cols>
    <col min="1" max="1" width="14.00390625" style="0" bestFit="1" customWidth="1"/>
    <col min="2" max="2" width="54.00390625" style="0" bestFit="1" customWidth="1"/>
    <col min="3" max="3" width="22.8515625" style="0" customWidth="1"/>
    <col min="4" max="4" width="19.28125" style="0" customWidth="1"/>
    <col min="5" max="5" width="35.421875" style="0" customWidth="1"/>
  </cols>
  <sheetData>
    <row r="1" spans="1:5" ht="18">
      <c r="A1" s="204" t="s">
        <v>0</v>
      </c>
      <c r="B1" s="205"/>
      <c r="C1" s="205"/>
      <c r="D1" s="205"/>
      <c r="E1" s="206"/>
    </row>
    <row r="2" spans="1:5" ht="15.75">
      <c r="A2" s="207" t="s">
        <v>1</v>
      </c>
      <c r="B2" s="208"/>
      <c r="C2" s="208"/>
      <c r="D2" s="208"/>
      <c r="E2" s="209"/>
    </row>
    <row r="3" spans="1:5" ht="18">
      <c r="A3" s="210" t="s">
        <v>2</v>
      </c>
      <c r="B3" s="211"/>
      <c r="C3" s="211"/>
      <c r="D3" s="211"/>
      <c r="E3" s="212"/>
    </row>
    <row r="4" spans="1:5" ht="15.75">
      <c r="A4" s="207" t="s">
        <v>75</v>
      </c>
      <c r="B4" s="208"/>
      <c r="C4" s="208"/>
      <c r="D4" s="208"/>
      <c r="E4" s="209"/>
    </row>
    <row r="5" spans="1:5" ht="20.25">
      <c r="A5" s="213" t="s">
        <v>4</v>
      </c>
      <c r="B5" s="214"/>
      <c r="C5" s="214"/>
      <c r="D5" s="214"/>
      <c r="E5" s="215"/>
    </row>
    <row r="6" spans="1:5" ht="15">
      <c r="A6" s="2"/>
      <c r="B6" s="3"/>
      <c r="C6" s="3"/>
      <c r="D6" s="3"/>
      <c r="E6" s="4"/>
    </row>
    <row r="7" spans="1:5" ht="15.75">
      <c r="A7" s="202" t="s">
        <v>5</v>
      </c>
      <c r="B7" s="203"/>
      <c r="C7" s="6" t="s">
        <v>6</v>
      </c>
      <c r="D7" s="8"/>
      <c r="E7" s="9" t="s">
        <v>147</v>
      </c>
    </row>
    <row r="8" spans="1:5" ht="15.75">
      <c r="A8" s="202" t="s">
        <v>9</v>
      </c>
      <c r="B8" s="203"/>
      <c r="C8" s="5" t="s">
        <v>10</v>
      </c>
      <c r="D8" s="8"/>
      <c r="E8" s="11">
        <v>2012</v>
      </c>
    </row>
    <row r="9" spans="1:5" ht="15.75" thickBot="1">
      <c r="A9" s="12"/>
      <c r="B9" s="13"/>
      <c r="C9" s="13"/>
      <c r="D9" s="13"/>
      <c r="E9" s="14"/>
    </row>
    <row r="10" spans="1:5" ht="15">
      <c r="A10" s="15"/>
      <c r="B10" s="16"/>
      <c r="C10" s="16" t="s">
        <v>76</v>
      </c>
      <c r="D10" s="16"/>
      <c r="E10" s="16"/>
    </row>
    <row r="11" spans="1:5" ht="15">
      <c r="A11" s="17" t="s">
        <v>12</v>
      </c>
      <c r="B11" s="17" t="s">
        <v>13</v>
      </c>
      <c r="C11" s="17" t="s">
        <v>77</v>
      </c>
      <c r="D11" s="17" t="s">
        <v>17</v>
      </c>
      <c r="E11" s="17" t="s">
        <v>17</v>
      </c>
    </row>
    <row r="12" spans="1:5" ht="15.75" thickBot="1">
      <c r="A12" s="18" t="s">
        <v>18</v>
      </c>
      <c r="B12" s="18"/>
      <c r="C12" s="18" t="s">
        <v>78</v>
      </c>
      <c r="D12" s="18" t="s">
        <v>20</v>
      </c>
      <c r="E12" s="18" t="s">
        <v>21</v>
      </c>
    </row>
    <row r="13" spans="1:5" ht="15.75" thickBot="1">
      <c r="A13" s="19">
        <v>1</v>
      </c>
      <c r="B13" s="20">
        <v>2</v>
      </c>
      <c r="C13" s="20"/>
      <c r="D13" s="82"/>
      <c r="E13" s="21">
        <v>8</v>
      </c>
    </row>
    <row r="14" spans="1:5" ht="16.5" thickBot="1">
      <c r="A14" s="26"/>
      <c r="B14" s="27"/>
      <c r="C14" s="38"/>
      <c r="D14" s="38"/>
      <c r="E14" s="38"/>
    </row>
    <row r="15" spans="1:5" ht="16.5" thickBot="1">
      <c r="A15" s="26"/>
      <c r="B15" s="27"/>
      <c r="C15" s="38"/>
      <c r="D15" s="38"/>
      <c r="E15" s="38"/>
    </row>
    <row r="16" spans="1:5" ht="16.5" thickBot="1">
      <c r="A16" s="22"/>
      <c r="B16" s="23" t="s">
        <v>23</v>
      </c>
      <c r="C16" s="24">
        <v>113258239.92999999</v>
      </c>
      <c r="D16" s="24">
        <v>0</v>
      </c>
      <c r="E16" s="24">
        <v>113258239.92999999</v>
      </c>
    </row>
    <row r="17" spans="1:5" ht="16.5" thickBot="1">
      <c r="A17" s="26"/>
      <c r="B17" s="27" t="s">
        <v>24</v>
      </c>
      <c r="C17" s="24">
        <v>1079694</v>
      </c>
      <c r="D17" s="24"/>
      <c r="E17" s="24">
        <v>1079694</v>
      </c>
    </row>
    <row r="18" spans="1:5" ht="16.5" thickBot="1">
      <c r="A18" s="32" t="s">
        <v>25</v>
      </c>
      <c r="B18" s="33" t="s">
        <v>26</v>
      </c>
      <c r="C18" s="83">
        <v>1079694</v>
      </c>
      <c r="D18" s="24"/>
      <c r="E18" s="57">
        <v>1079694</v>
      </c>
    </row>
    <row r="19" spans="1:5" ht="16.5" thickBot="1">
      <c r="A19" s="26"/>
      <c r="B19" s="27" t="s">
        <v>27</v>
      </c>
      <c r="C19" s="38">
        <v>112178545.92999999</v>
      </c>
      <c r="D19" s="38">
        <v>0</v>
      </c>
      <c r="E19" s="38">
        <v>112178545.92999999</v>
      </c>
    </row>
    <row r="20" spans="1:5" ht="15.75">
      <c r="A20" s="32" t="s">
        <v>56</v>
      </c>
      <c r="B20" s="45" t="s">
        <v>79</v>
      </c>
      <c r="C20" s="84">
        <v>41.59</v>
      </c>
      <c r="D20" s="84"/>
      <c r="E20" s="84">
        <v>41.59</v>
      </c>
    </row>
    <row r="21" spans="1:5" ht="15.75">
      <c r="A21" s="32" t="s">
        <v>80</v>
      </c>
      <c r="B21" s="40" t="s">
        <v>81</v>
      </c>
      <c r="C21" s="43">
        <v>41.59</v>
      </c>
      <c r="D21" s="43"/>
      <c r="E21" s="57">
        <v>41.59</v>
      </c>
    </row>
    <row r="22" spans="1:5" ht="15.75">
      <c r="A22" s="32" t="s">
        <v>28</v>
      </c>
      <c r="B22" s="45" t="s">
        <v>29</v>
      </c>
      <c r="C22" s="41">
        <v>112178504.33999999</v>
      </c>
      <c r="D22" s="41">
        <v>0</v>
      </c>
      <c r="E22" s="41">
        <v>112178504.33999999</v>
      </c>
    </row>
    <row r="23" spans="1:5" ht="15.75">
      <c r="A23" s="32" t="s">
        <v>82</v>
      </c>
      <c r="B23" s="45" t="s">
        <v>31</v>
      </c>
      <c r="C23" s="41">
        <v>17123228</v>
      </c>
      <c r="D23" s="41"/>
      <c r="E23" s="41">
        <v>17123228</v>
      </c>
    </row>
    <row r="24" spans="1:5" ht="15.75">
      <c r="A24" s="32" t="s">
        <v>83</v>
      </c>
      <c r="B24" s="40" t="s">
        <v>84</v>
      </c>
      <c r="C24" s="43">
        <v>2325188</v>
      </c>
      <c r="D24" s="41"/>
      <c r="E24" s="57">
        <v>2325188</v>
      </c>
    </row>
    <row r="25" spans="1:5" ht="15.75">
      <c r="A25" s="32" t="s">
        <v>85</v>
      </c>
      <c r="B25" s="40" t="s">
        <v>86</v>
      </c>
      <c r="C25" s="43">
        <v>14798040</v>
      </c>
      <c r="D25" s="41"/>
      <c r="E25" s="57">
        <v>14798040</v>
      </c>
    </row>
    <row r="26" spans="1:5" ht="15.75">
      <c r="A26" s="32"/>
      <c r="B26" s="45" t="s">
        <v>33</v>
      </c>
      <c r="C26" s="41">
        <v>19648934.3</v>
      </c>
      <c r="D26" s="41">
        <v>0</v>
      </c>
      <c r="E26" s="41">
        <v>19648934.299999997</v>
      </c>
    </row>
    <row r="27" spans="1:5" ht="15.75">
      <c r="A27" s="32" t="s">
        <v>87</v>
      </c>
      <c r="B27" s="40" t="s">
        <v>88</v>
      </c>
      <c r="C27" s="43">
        <v>19648934.3</v>
      </c>
      <c r="D27" s="41"/>
      <c r="E27" s="57">
        <v>19648934.299999997</v>
      </c>
    </row>
    <row r="28" spans="1:5" ht="15.75">
      <c r="A28" s="32" t="s">
        <v>89</v>
      </c>
      <c r="B28" s="45" t="s">
        <v>35</v>
      </c>
      <c r="C28" s="41">
        <v>18980096.259999998</v>
      </c>
      <c r="D28" s="41">
        <v>0</v>
      </c>
      <c r="E28" s="41">
        <v>18980096.259999998</v>
      </c>
    </row>
    <row r="29" spans="1:5" ht="15.75">
      <c r="A29" s="32" t="s">
        <v>90</v>
      </c>
      <c r="B29" s="40" t="s">
        <v>91</v>
      </c>
      <c r="C29" s="85">
        <v>600000</v>
      </c>
      <c r="D29" s="41">
        <v>0</v>
      </c>
      <c r="E29" s="57">
        <v>600000</v>
      </c>
    </row>
    <row r="30" spans="1:5" ht="15.75">
      <c r="A30" s="32" t="s">
        <v>92</v>
      </c>
      <c r="B30" s="40" t="s">
        <v>93</v>
      </c>
      <c r="C30" s="85">
        <v>152192</v>
      </c>
      <c r="D30" s="41"/>
      <c r="E30" s="57">
        <v>152192</v>
      </c>
    </row>
    <row r="31" spans="1:5" ht="15.75">
      <c r="A31" s="32" t="s">
        <v>94</v>
      </c>
      <c r="B31" s="40" t="s">
        <v>95</v>
      </c>
      <c r="C31" s="85">
        <v>1615352.76</v>
      </c>
      <c r="D31" s="41"/>
      <c r="E31" s="57">
        <v>1615352.76</v>
      </c>
    </row>
    <row r="32" spans="1:5" ht="15.75">
      <c r="A32" s="32" t="s">
        <v>96</v>
      </c>
      <c r="B32" s="40" t="s">
        <v>97</v>
      </c>
      <c r="C32" s="85">
        <v>12194167.5</v>
      </c>
      <c r="D32" s="41"/>
      <c r="E32" s="57">
        <v>12194167.5</v>
      </c>
    </row>
    <row r="33" spans="1:5" ht="15.75">
      <c r="A33" s="32" t="s">
        <v>98</v>
      </c>
      <c r="B33" s="40" t="s">
        <v>99</v>
      </c>
      <c r="C33" s="43">
        <v>973400</v>
      </c>
      <c r="D33" s="41">
        <v>0</v>
      </c>
      <c r="E33" s="57">
        <v>973400</v>
      </c>
    </row>
    <row r="34" spans="1:5" ht="15.75">
      <c r="A34" s="32" t="s">
        <v>100</v>
      </c>
      <c r="B34" s="40" t="s">
        <v>101</v>
      </c>
      <c r="C34" s="43">
        <v>3444984</v>
      </c>
      <c r="D34" s="41"/>
      <c r="E34" s="57">
        <v>3444984</v>
      </c>
    </row>
    <row r="35" spans="1:5" ht="15.75">
      <c r="A35" s="32" t="s">
        <v>102</v>
      </c>
      <c r="B35" s="45" t="s">
        <v>37</v>
      </c>
      <c r="C35" s="41">
        <v>54080160.88</v>
      </c>
      <c r="D35" s="41">
        <v>0</v>
      </c>
      <c r="E35" s="41">
        <v>54080160.88</v>
      </c>
    </row>
    <row r="36" spans="1:5" ht="15.75">
      <c r="A36" s="32" t="s">
        <v>103</v>
      </c>
      <c r="B36" s="40" t="s">
        <v>104</v>
      </c>
      <c r="C36" s="43">
        <v>33419485.16</v>
      </c>
      <c r="D36" s="41">
        <v>0</v>
      </c>
      <c r="E36" s="57">
        <v>33419485.16</v>
      </c>
    </row>
    <row r="37" spans="1:5" ht="15.75">
      <c r="A37" s="32" t="s">
        <v>105</v>
      </c>
      <c r="B37" s="40" t="s">
        <v>106</v>
      </c>
      <c r="C37" s="43">
        <v>12500641.26</v>
      </c>
      <c r="D37" s="41"/>
      <c r="E37" s="57">
        <v>12500641.26</v>
      </c>
    </row>
    <row r="38" spans="1:5" ht="15.75">
      <c r="A38" s="32" t="s">
        <v>107</v>
      </c>
      <c r="B38" s="40" t="s">
        <v>108</v>
      </c>
      <c r="C38" s="43">
        <v>525896.4</v>
      </c>
      <c r="D38" s="41"/>
      <c r="E38" s="57">
        <v>525896.4</v>
      </c>
    </row>
    <row r="39" spans="1:5" ht="15.75">
      <c r="A39" s="32" t="s">
        <v>109</v>
      </c>
      <c r="B39" s="40" t="s">
        <v>110</v>
      </c>
      <c r="C39" s="43">
        <v>4846832.14</v>
      </c>
      <c r="D39" s="41"/>
      <c r="E39" s="57">
        <v>4846832.14</v>
      </c>
    </row>
    <row r="40" spans="1:5" ht="15.75">
      <c r="A40" s="32" t="s">
        <v>111</v>
      </c>
      <c r="B40" s="40" t="s">
        <v>112</v>
      </c>
      <c r="C40" s="43">
        <v>2787305.92</v>
      </c>
      <c r="D40" s="41"/>
      <c r="E40" s="57">
        <v>2787305.92</v>
      </c>
    </row>
    <row r="41" spans="1:5" ht="15.75">
      <c r="A41" s="32" t="s">
        <v>113</v>
      </c>
      <c r="B41" s="45" t="s">
        <v>114</v>
      </c>
      <c r="C41" s="41">
        <v>6.96</v>
      </c>
      <c r="D41" s="41"/>
      <c r="E41" s="41">
        <v>6.96</v>
      </c>
    </row>
    <row r="42" spans="1:5" ht="15.75">
      <c r="A42" s="32" t="s">
        <v>115</v>
      </c>
      <c r="B42" s="40" t="s">
        <v>116</v>
      </c>
      <c r="C42" s="43">
        <v>6.96</v>
      </c>
      <c r="D42" s="41"/>
      <c r="E42" s="57">
        <v>6.96</v>
      </c>
    </row>
    <row r="43" spans="1:5" ht="15.75">
      <c r="A43" s="32" t="s">
        <v>55</v>
      </c>
      <c r="B43" s="45" t="s">
        <v>117</v>
      </c>
      <c r="C43" s="43">
        <v>2346077.94</v>
      </c>
      <c r="D43" s="43">
        <v>0</v>
      </c>
      <c r="E43" s="43">
        <v>2346077.94</v>
      </c>
    </row>
    <row r="44" spans="1:5" ht="15.75">
      <c r="A44" s="32" t="s">
        <v>118</v>
      </c>
      <c r="B44" s="40" t="s">
        <v>119</v>
      </c>
      <c r="C44" s="43">
        <v>2283935.94</v>
      </c>
      <c r="D44" s="41"/>
      <c r="E44" s="57">
        <v>2283935.94</v>
      </c>
    </row>
    <row r="45" spans="1:5" ht="15.75">
      <c r="A45" s="32" t="s">
        <v>120</v>
      </c>
      <c r="B45" s="40" t="s">
        <v>121</v>
      </c>
      <c r="C45" s="43">
        <v>61051.97</v>
      </c>
      <c r="D45" s="41"/>
      <c r="E45" s="57">
        <v>61051.97</v>
      </c>
    </row>
    <row r="46" spans="1:5" ht="16.5" thickBot="1">
      <c r="A46" s="32" t="s">
        <v>122</v>
      </c>
      <c r="B46" s="40" t="s">
        <v>123</v>
      </c>
      <c r="C46" s="43">
        <v>1090.03</v>
      </c>
      <c r="D46" s="41"/>
      <c r="E46" s="57">
        <v>1090.03</v>
      </c>
    </row>
    <row r="47" spans="1:5" ht="16.5" thickBot="1">
      <c r="A47" s="58"/>
      <c r="B47" s="27" t="s">
        <v>65</v>
      </c>
      <c r="C47" s="28">
        <v>776865277.71</v>
      </c>
      <c r="D47" s="28"/>
      <c r="E47" s="30">
        <v>776865277.71</v>
      </c>
    </row>
    <row r="48" spans="1:5" ht="16.5" thickBot="1">
      <c r="A48" s="59" t="s">
        <v>66</v>
      </c>
      <c r="B48" s="40" t="s">
        <v>67</v>
      </c>
      <c r="C48" s="85">
        <v>776865277.71</v>
      </c>
      <c r="D48" s="86"/>
      <c r="E48" s="57">
        <v>776865277.71</v>
      </c>
    </row>
    <row r="49" spans="1:5" ht="18.75" thickBot="1">
      <c r="A49" s="216" t="s">
        <v>70</v>
      </c>
      <c r="B49" s="217"/>
      <c r="C49" s="28">
        <v>890123517.64</v>
      </c>
      <c r="D49" s="28">
        <v>0</v>
      </c>
      <c r="E49" s="28">
        <v>890123517.64</v>
      </c>
    </row>
    <row r="50" spans="1:5" ht="15">
      <c r="A50" s="65" t="s">
        <v>71</v>
      </c>
      <c r="B50" s="66"/>
      <c r="C50" s="66"/>
      <c r="D50" s="66"/>
      <c r="E50" s="68"/>
    </row>
    <row r="51" spans="1:5" ht="15">
      <c r="A51" s="87"/>
      <c r="B51" s="1"/>
      <c r="C51" s="1"/>
      <c r="D51" s="1"/>
      <c r="E51" s="76"/>
    </row>
    <row r="52" spans="1:5" ht="15.75" thickBot="1">
      <c r="A52" s="218"/>
      <c r="B52" s="219"/>
      <c r="C52" s="219"/>
      <c r="D52" s="219"/>
      <c r="E52" s="220"/>
    </row>
    <row r="53" spans="1:5" ht="15">
      <c r="A53" s="88"/>
      <c r="B53" s="89" t="s">
        <v>124</v>
      </c>
      <c r="C53" s="1"/>
      <c r="D53" s="1"/>
      <c r="E53" s="76"/>
    </row>
    <row r="54" spans="1:5" ht="15.75" thickBot="1">
      <c r="A54" s="228"/>
      <c r="B54" s="228"/>
      <c r="C54" s="228"/>
      <c r="D54" s="228"/>
      <c r="E54" s="228"/>
    </row>
    <row r="55" spans="1:5" ht="15">
      <c r="A55" s="88">
        <v>41165</v>
      </c>
      <c r="B55" s="1"/>
      <c r="C55" s="1"/>
      <c r="D55" s="1"/>
      <c r="E55" s="162"/>
    </row>
    <row r="56" spans="1:5" ht="15">
      <c r="A56" s="162"/>
      <c r="B56" s="162"/>
      <c r="C56" s="162"/>
      <c r="D56" s="162"/>
      <c r="E56" s="162"/>
    </row>
    <row r="57" spans="1:5" ht="15">
      <c r="A57" s="162"/>
      <c r="B57" s="162"/>
      <c r="C57" s="162"/>
      <c r="D57" s="162"/>
      <c r="E57" s="162"/>
    </row>
    <row r="58" spans="1:5" ht="15">
      <c r="A58" s="162"/>
      <c r="B58" s="162"/>
      <c r="C58" s="162"/>
      <c r="D58" s="162"/>
      <c r="E58" s="162"/>
    </row>
    <row r="59" spans="1:5" ht="15">
      <c r="A59" s="162"/>
      <c r="B59" s="162"/>
      <c r="C59" s="162"/>
      <c r="D59" s="162"/>
      <c r="E59" s="162"/>
    </row>
    <row r="60" spans="1:5" ht="15">
      <c r="A60" s="162"/>
      <c r="B60" s="162"/>
      <c r="C60" s="162"/>
      <c r="D60" s="162"/>
      <c r="E60" s="162"/>
    </row>
  </sheetData>
  <sheetProtection/>
  <mergeCells count="9">
    <mergeCell ref="A8:B8"/>
    <mergeCell ref="A49:B49"/>
    <mergeCell ref="A52:E52"/>
    <mergeCell ref="A1:E1"/>
    <mergeCell ref="A2:E2"/>
    <mergeCell ref="A3:E3"/>
    <mergeCell ref="A4:E4"/>
    <mergeCell ref="A5:E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5">
      <selection activeCell="B54" sqref="B54"/>
    </sheetView>
  </sheetViews>
  <sheetFormatPr defaultColWidth="11.421875" defaultRowHeight="15"/>
  <cols>
    <col min="1" max="1" width="14.00390625" style="0" bestFit="1" customWidth="1"/>
    <col min="2" max="2" width="53.28125" style="0" bestFit="1" customWidth="1"/>
    <col min="3" max="3" width="17.28125" style="0" bestFit="1" customWidth="1"/>
    <col min="4" max="4" width="20.28125" style="0" customWidth="1"/>
    <col min="5" max="5" width="28.421875" style="0" bestFit="1" customWidth="1"/>
    <col min="6" max="6" width="17.28125" style="0" customWidth="1"/>
    <col min="7" max="7" width="17.28125" style="0" bestFit="1" customWidth="1"/>
    <col min="9" max="9" width="11.7109375" style="0" bestFit="1" customWidth="1"/>
  </cols>
  <sheetData>
    <row r="1" spans="1:7" ht="18">
      <c r="A1" s="204" t="s">
        <v>0</v>
      </c>
      <c r="B1" s="205"/>
      <c r="C1" s="205"/>
      <c r="D1" s="205"/>
      <c r="E1" s="205"/>
      <c r="F1" s="205"/>
      <c r="G1" s="205"/>
    </row>
    <row r="2" spans="1:7" ht="15.75">
      <c r="A2" s="207" t="s">
        <v>1</v>
      </c>
      <c r="B2" s="208"/>
      <c r="C2" s="208"/>
      <c r="D2" s="208"/>
      <c r="E2" s="208"/>
      <c r="F2" s="208"/>
      <c r="G2" s="208"/>
    </row>
    <row r="3" spans="1:7" ht="18">
      <c r="A3" s="210" t="s">
        <v>2</v>
      </c>
      <c r="B3" s="211"/>
      <c r="C3" s="211"/>
      <c r="D3" s="211"/>
      <c r="E3" s="211"/>
      <c r="F3" s="211"/>
      <c r="G3" s="211"/>
    </row>
    <row r="4" spans="1:7" ht="15.75">
      <c r="A4" s="207" t="s">
        <v>125</v>
      </c>
      <c r="B4" s="208"/>
      <c r="C4" s="208"/>
      <c r="D4" s="208"/>
      <c r="E4" s="208"/>
      <c r="F4" s="208"/>
      <c r="G4" s="208"/>
    </row>
    <row r="5" spans="1:7" ht="20.25">
      <c r="A5" s="213" t="s">
        <v>4</v>
      </c>
      <c r="B5" s="214"/>
      <c r="C5" s="214"/>
      <c r="D5" s="214"/>
      <c r="E5" s="214"/>
      <c r="F5" s="214"/>
      <c r="G5" s="214"/>
    </row>
    <row r="6" spans="1:7" ht="15.75" thickBot="1">
      <c r="A6" s="2"/>
      <c r="B6" s="3"/>
      <c r="C6" s="3"/>
      <c r="D6" s="3"/>
      <c r="E6" s="3"/>
      <c r="F6" s="3"/>
      <c r="G6" s="3"/>
    </row>
    <row r="7" spans="1:7" ht="15.75">
      <c r="A7" s="223" t="s">
        <v>5</v>
      </c>
      <c r="B7" s="224"/>
      <c r="C7" s="91" t="s">
        <v>6</v>
      </c>
      <c r="D7" s="92"/>
      <c r="E7" s="93" t="s">
        <v>149</v>
      </c>
      <c r="F7" s="94"/>
      <c r="G7" s="95"/>
    </row>
    <row r="8" spans="1:7" ht="15.75">
      <c r="A8" s="202" t="s">
        <v>9</v>
      </c>
      <c r="B8" s="203"/>
      <c r="C8" s="5" t="s">
        <v>10</v>
      </c>
      <c r="D8" s="3"/>
      <c r="E8" s="7" t="s">
        <v>126</v>
      </c>
      <c r="F8" s="8"/>
      <c r="G8" s="96"/>
    </row>
    <row r="9" spans="1:7" ht="15.75" thickBot="1">
      <c r="A9" s="12"/>
      <c r="B9" s="13"/>
      <c r="C9" s="13"/>
      <c r="D9" s="13"/>
      <c r="E9" s="13"/>
      <c r="F9" s="13"/>
      <c r="G9" s="14"/>
    </row>
    <row r="10" spans="1:7" ht="15">
      <c r="A10" s="15"/>
      <c r="B10" s="16"/>
      <c r="C10" s="16" t="s">
        <v>127</v>
      </c>
      <c r="D10" s="16"/>
      <c r="E10" s="16"/>
      <c r="F10" s="16"/>
      <c r="G10" s="16"/>
    </row>
    <row r="11" spans="1:7" ht="15">
      <c r="A11" s="17" t="s">
        <v>12</v>
      </c>
      <c r="B11" s="17" t="s">
        <v>13</v>
      </c>
      <c r="C11" s="17" t="s">
        <v>77</v>
      </c>
      <c r="D11" s="17" t="s">
        <v>16</v>
      </c>
      <c r="E11" s="17" t="s">
        <v>16</v>
      </c>
      <c r="F11" s="17" t="s">
        <v>17</v>
      </c>
      <c r="G11" s="17" t="s">
        <v>17</v>
      </c>
    </row>
    <row r="12" spans="1:7" ht="15.75" thickBot="1">
      <c r="A12" s="18" t="s">
        <v>18</v>
      </c>
      <c r="B12" s="18"/>
      <c r="C12" s="18" t="s">
        <v>78</v>
      </c>
      <c r="D12" s="18" t="s">
        <v>20</v>
      </c>
      <c r="E12" s="18" t="s">
        <v>22</v>
      </c>
      <c r="F12" s="18" t="s">
        <v>20</v>
      </c>
      <c r="G12" s="18" t="s">
        <v>21</v>
      </c>
    </row>
    <row r="13" spans="1:7" ht="15.75" thickBot="1">
      <c r="A13" s="19">
        <v>1</v>
      </c>
      <c r="B13" s="20">
        <v>2</v>
      </c>
      <c r="C13" s="20"/>
      <c r="D13" s="20">
        <v>5</v>
      </c>
      <c r="E13" s="20">
        <v>6</v>
      </c>
      <c r="F13" s="20">
        <v>7</v>
      </c>
      <c r="G13" s="21">
        <v>8</v>
      </c>
    </row>
    <row r="14" spans="1:7" ht="16.5" thickBot="1">
      <c r="A14" s="22"/>
      <c r="B14" s="23" t="s">
        <v>23</v>
      </c>
      <c r="C14" s="24">
        <v>5624115.79</v>
      </c>
      <c r="D14" s="24">
        <v>0</v>
      </c>
      <c r="E14" s="24">
        <v>5624115.79</v>
      </c>
      <c r="F14" s="24">
        <v>0</v>
      </c>
      <c r="G14" s="97">
        <v>5624115.79</v>
      </c>
    </row>
    <row r="15" spans="1:7" ht="16.5" thickBot="1">
      <c r="A15" s="26"/>
      <c r="B15" s="27" t="s">
        <v>24</v>
      </c>
      <c r="C15" s="24">
        <v>8637.55</v>
      </c>
      <c r="D15" s="24"/>
      <c r="E15" s="24">
        <v>8637.55</v>
      </c>
      <c r="F15" s="24"/>
      <c r="G15" s="97">
        <v>8637.55</v>
      </c>
    </row>
    <row r="16" spans="1:7" ht="16.5" thickBot="1">
      <c r="A16" s="32" t="s">
        <v>25</v>
      </c>
      <c r="B16" s="33" t="s">
        <v>26</v>
      </c>
      <c r="C16" s="83">
        <v>8637.55</v>
      </c>
      <c r="D16" s="83"/>
      <c r="E16" s="98">
        <v>8637.55</v>
      </c>
      <c r="F16" s="83"/>
      <c r="G16" s="98">
        <v>8637.55</v>
      </c>
    </row>
    <row r="17" spans="1:7" ht="16.5" thickBot="1">
      <c r="A17" s="26"/>
      <c r="B17" s="27" t="s">
        <v>27</v>
      </c>
      <c r="C17" s="38">
        <v>5615478.24</v>
      </c>
      <c r="D17" s="38">
        <v>0</v>
      </c>
      <c r="E17" s="38">
        <v>5615478.24</v>
      </c>
      <c r="F17" s="38">
        <v>0</v>
      </c>
      <c r="G17" s="99">
        <v>5615478.24</v>
      </c>
    </row>
    <row r="18" spans="1:7" ht="15.75">
      <c r="A18" s="32" t="s">
        <v>56</v>
      </c>
      <c r="B18" s="45" t="s">
        <v>79</v>
      </c>
      <c r="C18" s="43">
        <v>997058.66</v>
      </c>
      <c r="D18" s="84">
        <v>0</v>
      </c>
      <c r="E18" s="84">
        <v>997058.6599999999</v>
      </c>
      <c r="F18" s="84">
        <v>0</v>
      </c>
      <c r="G18" s="100">
        <v>997058.6599999999</v>
      </c>
    </row>
    <row r="19" spans="1:7" ht="15.75">
      <c r="A19" s="32" t="s">
        <v>80</v>
      </c>
      <c r="B19" s="40" t="s">
        <v>81</v>
      </c>
      <c r="C19" s="43">
        <v>997058.66</v>
      </c>
      <c r="D19" s="34"/>
      <c r="E19" s="98">
        <v>997058.6599999999</v>
      </c>
      <c r="F19" s="34">
        <v>0</v>
      </c>
      <c r="G19" s="98">
        <v>997058.6599999999</v>
      </c>
    </row>
    <row r="20" spans="1:7" ht="15.75">
      <c r="A20" s="32" t="s">
        <v>28</v>
      </c>
      <c r="B20" s="45" t="s">
        <v>29</v>
      </c>
      <c r="C20" s="41">
        <v>4618419.58</v>
      </c>
      <c r="D20" s="41">
        <v>0</v>
      </c>
      <c r="E20" s="41">
        <v>4618419.58</v>
      </c>
      <c r="F20" s="41">
        <v>0</v>
      </c>
      <c r="G20" s="101">
        <v>4618419.58</v>
      </c>
    </row>
    <row r="21" spans="1:7" ht="15.75">
      <c r="A21" s="32" t="s">
        <v>89</v>
      </c>
      <c r="B21" s="45" t="s">
        <v>35</v>
      </c>
      <c r="C21" s="41">
        <v>107961.43000000001</v>
      </c>
      <c r="D21" s="41">
        <v>0</v>
      </c>
      <c r="E21" s="41">
        <v>107961.43000000001</v>
      </c>
      <c r="F21" s="41">
        <v>0</v>
      </c>
      <c r="G21" s="101">
        <v>107961.43000000001</v>
      </c>
    </row>
    <row r="22" spans="1:7" ht="15.75">
      <c r="A22" s="32" t="s">
        <v>90</v>
      </c>
      <c r="B22" s="40" t="s">
        <v>91</v>
      </c>
      <c r="C22" s="43">
        <v>31489.86</v>
      </c>
      <c r="D22" s="43"/>
      <c r="E22" s="98">
        <v>31489.86</v>
      </c>
      <c r="F22" s="43"/>
      <c r="G22" s="98">
        <v>31489.86</v>
      </c>
    </row>
    <row r="23" spans="1:7" ht="15.75">
      <c r="A23" s="32" t="s">
        <v>94</v>
      </c>
      <c r="B23" s="40" t="s">
        <v>95</v>
      </c>
      <c r="C23" s="43">
        <v>13456.62</v>
      </c>
      <c r="D23" s="43"/>
      <c r="E23" s="98">
        <v>13456.62</v>
      </c>
      <c r="F23" s="43"/>
      <c r="G23" s="98">
        <v>13456.62</v>
      </c>
    </row>
    <row r="24" spans="1:7" ht="15.75">
      <c r="A24" s="32" t="s">
        <v>96</v>
      </c>
      <c r="B24" s="40" t="s">
        <v>97</v>
      </c>
      <c r="C24" s="43">
        <v>38879.31</v>
      </c>
      <c r="D24" s="43"/>
      <c r="E24" s="98">
        <v>38879.31</v>
      </c>
      <c r="F24" s="43"/>
      <c r="G24" s="98">
        <v>38879.31</v>
      </c>
    </row>
    <row r="25" spans="1:7" ht="15.75">
      <c r="A25" s="32" t="s">
        <v>98</v>
      </c>
      <c r="B25" s="40" t="s">
        <v>99</v>
      </c>
      <c r="C25" s="43">
        <v>24135.64</v>
      </c>
      <c r="D25" s="43"/>
      <c r="E25" s="98">
        <v>24135.64</v>
      </c>
      <c r="F25" s="43"/>
      <c r="G25" s="98">
        <v>24135.64</v>
      </c>
    </row>
    <row r="26" spans="1:7" ht="15.75">
      <c r="A26" s="32" t="s">
        <v>102</v>
      </c>
      <c r="B26" s="45" t="s">
        <v>37</v>
      </c>
      <c r="C26" s="41">
        <v>4034302.7500000005</v>
      </c>
      <c r="D26" s="41">
        <v>0</v>
      </c>
      <c r="E26" s="41">
        <v>4034302.7500000005</v>
      </c>
      <c r="F26" s="41">
        <v>0</v>
      </c>
      <c r="G26" s="101">
        <v>4034302.7500000005</v>
      </c>
    </row>
    <row r="27" spans="1:7" ht="15.75">
      <c r="A27" s="32" t="s">
        <v>103</v>
      </c>
      <c r="B27" s="40" t="s">
        <v>104</v>
      </c>
      <c r="C27" s="43">
        <v>3948659.77</v>
      </c>
      <c r="D27" s="51"/>
      <c r="E27" s="98">
        <v>3948659.77</v>
      </c>
      <c r="F27" s="51"/>
      <c r="G27" s="98">
        <v>3948659.77</v>
      </c>
    </row>
    <row r="28" spans="1:7" ht="15.75">
      <c r="A28" s="32" t="s">
        <v>105</v>
      </c>
      <c r="B28" s="40" t="s">
        <v>106</v>
      </c>
      <c r="C28" s="43">
        <v>58643.74</v>
      </c>
      <c r="D28" s="47"/>
      <c r="E28" s="98">
        <v>58643.74</v>
      </c>
      <c r="F28" s="47"/>
      <c r="G28" s="98">
        <v>58643.74</v>
      </c>
    </row>
    <row r="29" spans="1:7" ht="15.75">
      <c r="A29" s="32" t="s">
        <v>109</v>
      </c>
      <c r="B29" s="40" t="s">
        <v>110</v>
      </c>
      <c r="C29" s="43">
        <v>26999.24</v>
      </c>
      <c r="D29" s="47"/>
      <c r="E29" s="98">
        <v>26999.24</v>
      </c>
      <c r="F29" s="47"/>
      <c r="G29" s="98">
        <v>26999.24</v>
      </c>
    </row>
    <row r="30" spans="1:7" ht="15.75">
      <c r="A30" s="32" t="s">
        <v>128</v>
      </c>
      <c r="B30" s="45" t="s">
        <v>129</v>
      </c>
      <c r="C30" s="41">
        <v>11305.400000000001</v>
      </c>
      <c r="D30" s="41">
        <v>0</v>
      </c>
      <c r="E30" s="41">
        <v>11305.4</v>
      </c>
      <c r="F30" s="41">
        <v>0</v>
      </c>
      <c r="G30" s="101">
        <v>11305.4</v>
      </c>
    </row>
    <row r="31" spans="1:7" ht="15.75">
      <c r="A31" s="32" t="s">
        <v>130</v>
      </c>
      <c r="B31" s="40" t="s">
        <v>131</v>
      </c>
      <c r="C31" s="43">
        <v>10345.400000000001</v>
      </c>
      <c r="D31" s="47"/>
      <c r="E31" s="98">
        <v>10345.4</v>
      </c>
      <c r="F31" s="47"/>
      <c r="G31" s="98">
        <v>10345.4</v>
      </c>
    </row>
    <row r="32" spans="1:7" ht="15.75">
      <c r="A32" s="32" t="s">
        <v>132</v>
      </c>
      <c r="B32" s="40" t="s">
        <v>133</v>
      </c>
      <c r="C32" s="43">
        <v>960</v>
      </c>
      <c r="D32" s="47"/>
      <c r="E32" s="98">
        <v>960</v>
      </c>
      <c r="F32" s="47"/>
      <c r="G32" s="98">
        <v>960</v>
      </c>
    </row>
    <row r="33" spans="1:7" ht="15.75">
      <c r="A33" s="32" t="s">
        <v>55</v>
      </c>
      <c r="B33" s="45" t="s">
        <v>117</v>
      </c>
      <c r="C33" s="41">
        <v>461796.78</v>
      </c>
      <c r="D33" s="41">
        <v>0</v>
      </c>
      <c r="E33" s="41">
        <v>461796.77999999997</v>
      </c>
      <c r="F33" s="41">
        <v>0</v>
      </c>
      <c r="G33" s="101">
        <v>461796.77999999997</v>
      </c>
    </row>
    <row r="34" spans="1:7" ht="15.75">
      <c r="A34" s="32" t="s">
        <v>134</v>
      </c>
      <c r="B34" s="40" t="s">
        <v>135</v>
      </c>
      <c r="C34" s="43">
        <v>25248.34</v>
      </c>
      <c r="D34" s="47"/>
      <c r="E34" s="98">
        <v>25248.34</v>
      </c>
      <c r="F34" s="47"/>
      <c r="G34" s="98">
        <v>25248.34</v>
      </c>
    </row>
    <row r="35" spans="1:7" ht="15.75">
      <c r="A35" s="32" t="s">
        <v>136</v>
      </c>
      <c r="B35" s="40" t="s">
        <v>137</v>
      </c>
      <c r="C35" s="43">
        <v>424221.9</v>
      </c>
      <c r="D35" s="47"/>
      <c r="E35" s="98">
        <v>424221.89999999997</v>
      </c>
      <c r="F35" s="47"/>
      <c r="G35" s="98">
        <v>424221.89999999997</v>
      </c>
    </row>
    <row r="36" spans="1:7" ht="15.75">
      <c r="A36" s="32" t="s">
        <v>138</v>
      </c>
      <c r="B36" s="40" t="s">
        <v>123</v>
      </c>
      <c r="C36" s="43">
        <v>12326.54</v>
      </c>
      <c r="D36" s="47"/>
      <c r="E36" s="98">
        <v>12326.54</v>
      </c>
      <c r="F36" s="47"/>
      <c r="G36" s="98">
        <v>12326.54</v>
      </c>
    </row>
    <row r="37" spans="1:7" ht="15.75">
      <c r="A37" s="32" t="s">
        <v>48</v>
      </c>
      <c r="B37" s="45" t="s">
        <v>139</v>
      </c>
      <c r="C37" s="41">
        <v>3053.22</v>
      </c>
      <c r="D37" s="47">
        <v>0</v>
      </c>
      <c r="E37" s="98">
        <v>3053.22</v>
      </c>
      <c r="F37" s="47">
        <v>0</v>
      </c>
      <c r="G37" s="98">
        <v>3053.22</v>
      </c>
    </row>
    <row r="38" spans="1:7" ht="16.5" thickBot="1">
      <c r="A38" s="32" t="s">
        <v>140</v>
      </c>
      <c r="B38" s="40" t="s">
        <v>141</v>
      </c>
      <c r="C38" s="43">
        <v>3053.22</v>
      </c>
      <c r="D38" s="51"/>
      <c r="E38" s="98">
        <v>3053.22</v>
      </c>
      <c r="F38" s="51"/>
      <c r="G38" s="98">
        <v>3053.22</v>
      </c>
    </row>
    <row r="39" spans="1:7" ht="16.5" thickBot="1">
      <c r="A39" s="58"/>
      <c r="B39" s="27" t="s">
        <v>65</v>
      </c>
      <c r="C39" s="28">
        <v>139121994.57000002</v>
      </c>
      <c r="D39" s="28">
        <v>141356.55</v>
      </c>
      <c r="E39" s="28">
        <v>138026874.57000002</v>
      </c>
      <c r="F39" s="28">
        <v>141356.55</v>
      </c>
      <c r="G39" s="30">
        <v>138026874.57000002</v>
      </c>
    </row>
    <row r="40" spans="1:7" ht="16.5" thickBot="1">
      <c r="A40" s="59" t="s">
        <v>66</v>
      </c>
      <c r="B40" s="40" t="s">
        <v>67</v>
      </c>
      <c r="C40" s="36">
        <v>139121994.57000002</v>
      </c>
      <c r="D40" s="34">
        <v>141356.55</v>
      </c>
      <c r="E40" s="98">
        <v>138026874.57000002</v>
      </c>
      <c r="F40" s="36">
        <v>141356.55</v>
      </c>
      <c r="G40" s="30">
        <v>138026874.57000002</v>
      </c>
    </row>
    <row r="41" spans="1:9" ht="18.75" thickBot="1">
      <c r="A41" s="216" t="s">
        <v>70</v>
      </c>
      <c r="B41" s="217"/>
      <c r="C41" s="28">
        <v>144746110.36</v>
      </c>
      <c r="D41" s="28">
        <v>141356.55</v>
      </c>
      <c r="E41" s="28">
        <v>143650990.36</v>
      </c>
      <c r="F41" s="28">
        <v>141356.55</v>
      </c>
      <c r="G41" s="30">
        <v>143650990.36</v>
      </c>
      <c r="I41" s="106">
        <f>C41-G41</f>
        <v>1095120</v>
      </c>
    </row>
    <row r="42" spans="1:7" ht="15">
      <c r="A42" s="65" t="s">
        <v>71</v>
      </c>
      <c r="B42" s="66"/>
      <c r="C42" s="66"/>
      <c r="D42" s="66"/>
      <c r="E42" s="67"/>
      <c r="F42" s="66"/>
      <c r="G42" s="68"/>
    </row>
    <row r="43" spans="1:7" ht="15">
      <c r="A43" s="1" t="s">
        <v>143</v>
      </c>
      <c r="C43" s="1"/>
      <c r="D43" s="1"/>
      <c r="E43" s="31"/>
      <c r="F43" s="1"/>
      <c r="G43" s="102"/>
    </row>
    <row r="44" spans="1:7" ht="15">
      <c r="A44" s="88"/>
      <c r="B44" s="1"/>
      <c r="C44" s="31"/>
      <c r="D44" s="1"/>
      <c r="E44" s="31"/>
      <c r="F44" s="1"/>
      <c r="G44" s="76"/>
    </row>
    <row r="45" spans="1:7" ht="15.75" thickBot="1">
      <c r="A45" s="88"/>
      <c r="C45" s="1"/>
      <c r="D45" s="1"/>
      <c r="E45" s="31"/>
      <c r="F45" s="1"/>
      <c r="G45" s="76"/>
    </row>
    <row r="46" spans="1:7" ht="15.75" thickBot="1">
      <c r="A46" s="79"/>
      <c r="B46" s="104" t="s">
        <v>142</v>
      </c>
      <c r="C46" s="105"/>
      <c r="D46" s="221"/>
      <c r="E46" s="221"/>
      <c r="F46" s="221"/>
      <c r="G46" s="222"/>
    </row>
    <row r="47" spans="1:7" ht="15">
      <c r="A47" s="73"/>
      <c r="C47" s="1"/>
      <c r="D47" s="1"/>
      <c r="E47" s="31"/>
      <c r="F47" s="1"/>
      <c r="G47" s="76"/>
    </row>
    <row r="48" spans="1:7" ht="15">
      <c r="A48" s="73"/>
      <c r="B48" s="74" t="s">
        <v>73</v>
      </c>
      <c r="C48" s="75"/>
      <c r="D48" s="1"/>
      <c r="E48" s="103"/>
      <c r="F48" s="1"/>
      <c r="G48" s="76"/>
    </row>
  </sheetData>
  <sheetProtection/>
  <mergeCells count="10">
    <mergeCell ref="A8:B8"/>
    <mergeCell ref="A41:B41"/>
    <mergeCell ref="D46:E46"/>
    <mergeCell ref="F46:G46"/>
    <mergeCell ref="A1:G1"/>
    <mergeCell ref="A2:G2"/>
    <mergeCell ref="A3:G3"/>
    <mergeCell ref="A4:G4"/>
    <mergeCell ref="A5:G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:I2"/>
    </sheetView>
  </sheetViews>
  <sheetFormatPr defaultColWidth="11.421875" defaultRowHeight="15"/>
  <cols>
    <col min="1" max="1" width="12.8515625" style="0" bestFit="1" customWidth="1"/>
    <col min="2" max="2" width="42.57421875" style="0" bestFit="1" customWidth="1"/>
    <col min="3" max="3" width="18.00390625" style="0" customWidth="1"/>
    <col min="5" max="5" width="15.28125" style="0" customWidth="1"/>
    <col min="6" max="6" width="14.57421875" style="0" customWidth="1"/>
    <col min="7" max="7" width="15.7109375" style="0" customWidth="1"/>
    <col min="8" max="8" width="14.421875" style="0" customWidth="1"/>
    <col min="9" max="9" width="19.28125" style="0" customWidth="1"/>
  </cols>
  <sheetData>
    <row r="1" spans="1:9" ht="18">
      <c r="A1" s="204" t="s">
        <v>0</v>
      </c>
      <c r="B1" s="205"/>
      <c r="C1" s="205"/>
      <c r="D1" s="205"/>
      <c r="E1" s="205"/>
      <c r="F1" s="205"/>
      <c r="G1" s="205"/>
      <c r="H1" s="205"/>
      <c r="I1" s="206"/>
    </row>
    <row r="2" spans="1:9" ht="15.75">
      <c r="A2" s="207" t="s">
        <v>1</v>
      </c>
      <c r="B2" s="208"/>
      <c r="C2" s="208"/>
      <c r="D2" s="208"/>
      <c r="E2" s="208"/>
      <c r="F2" s="208"/>
      <c r="G2" s="208"/>
      <c r="H2" s="208"/>
      <c r="I2" s="209"/>
    </row>
    <row r="3" spans="1:9" ht="18">
      <c r="A3" s="210" t="s">
        <v>2</v>
      </c>
      <c r="B3" s="211"/>
      <c r="C3" s="211"/>
      <c r="D3" s="211"/>
      <c r="E3" s="211"/>
      <c r="F3" s="211"/>
      <c r="G3" s="211"/>
      <c r="H3" s="211"/>
      <c r="I3" s="212"/>
    </row>
    <row r="4" spans="1:9" ht="15.75">
      <c r="A4" s="207" t="s">
        <v>3</v>
      </c>
      <c r="B4" s="208"/>
      <c r="C4" s="208"/>
      <c r="D4" s="208"/>
      <c r="E4" s="208"/>
      <c r="F4" s="208"/>
      <c r="G4" s="208"/>
      <c r="H4" s="208"/>
      <c r="I4" s="209"/>
    </row>
    <row r="5" spans="1:9" ht="20.25">
      <c r="A5" s="213" t="s">
        <v>4</v>
      </c>
      <c r="B5" s="214"/>
      <c r="C5" s="214"/>
      <c r="D5" s="214"/>
      <c r="E5" s="214"/>
      <c r="F5" s="214"/>
      <c r="G5" s="214"/>
      <c r="H5" s="214"/>
      <c r="I5" s="215"/>
    </row>
    <row r="6" spans="1:9" ht="15">
      <c r="A6" s="2"/>
      <c r="B6" s="3"/>
      <c r="C6" s="3"/>
      <c r="D6" s="3"/>
      <c r="E6" s="3"/>
      <c r="F6" s="3"/>
      <c r="G6" s="3"/>
      <c r="H6" s="3"/>
      <c r="I6" s="4"/>
    </row>
    <row r="7" spans="1:9" ht="15.75">
      <c r="A7" s="202" t="s">
        <v>5</v>
      </c>
      <c r="B7" s="203"/>
      <c r="C7" s="6" t="s">
        <v>6</v>
      </c>
      <c r="D7" s="3"/>
      <c r="E7" s="3"/>
      <c r="F7" s="3"/>
      <c r="G7" s="7" t="s">
        <v>7</v>
      </c>
      <c r="H7" s="8"/>
      <c r="I7" s="9" t="s">
        <v>147</v>
      </c>
    </row>
    <row r="8" spans="1:9" ht="20.25">
      <c r="A8" s="202" t="s">
        <v>9</v>
      </c>
      <c r="B8" s="203"/>
      <c r="C8" s="5" t="s">
        <v>10</v>
      </c>
      <c r="D8" s="3"/>
      <c r="E8" s="10"/>
      <c r="F8" s="3"/>
      <c r="G8" s="7" t="s">
        <v>11</v>
      </c>
      <c r="H8" s="8"/>
      <c r="I8" s="11">
        <v>2012</v>
      </c>
    </row>
    <row r="9" spans="1:9" ht="15.75" thickBot="1">
      <c r="A9" s="12"/>
      <c r="B9" s="13"/>
      <c r="C9" s="13"/>
      <c r="D9" s="13"/>
      <c r="E9" s="13"/>
      <c r="F9" s="13"/>
      <c r="G9" s="13"/>
      <c r="H9" s="13"/>
      <c r="I9" s="14"/>
    </row>
    <row r="10" spans="1:9" ht="15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">
      <c r="A11" s="17" t="s">
        <v>12</v>
      </c>
      <c r="B11" s="17" t="s">
        <v>13</v>
      </c>
      <c r="C11" s="17" t="s">
        <v>14</v>
      </c>
      <c r="D11" s="17" t="s">
        <v>15</v>
      </c>
      <c r="E11" s="17" t="s">
        <v>15</v>
      </c>
      <c r="F11" s="17" t="s">
        <v>16</v>
      </c>
      <c r="G11" s="17" t="s">
        <v>16</v>
      </c>
      <c r="H11" s="17" t="s">
        <v>17</v>
      </c>
      <c r="I11" s="17" t="s">
        <v>17</v>
      </c>
    </row>
    <row r="12" spans="1:9" ht="15.75" thickBot="1">
      <c r="A12" s="18" t="s">
        <v>18</v>
      </c>
      <c r="B12" s="18"/>
      <c r="C12" s="18" t="s">
        <v>19</v>
      </c>
      <c r="D12" s="18" t="s">
        <v>148</v>
      </c>
      <c r="E12" s="18" t="s">
        <v>21</v>
      </c>
      <c r="F12" s="18" t="s">
        <v>20</v>
      </c>
      <c r="G12" s="18" t="s">
        <v>22</v>
      </c>
      <c r="H12" s="18" t="s">
        <v>20</v>
      </c>
      <c r="I12" s="18" t="s">
        <v>21</v>
      </c>
    </row>
    <row r="13" spans="1:9" ht="15.75" thickBot="1">
      <c r="A13" s="19">
        <v>1</v>
      </c>
      <c r="B13" s="20">
        <v>2</v>
      </c>
      <c r="C13" s="20"/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1">
        <v>8</v>
      </c>
    </row>
    <row r="14" spans="1:9" ht="16.5" thickBot="1">
      <c r="A14" s="22"/>
      <c r="B14" s="23" t="s">
        <v>144</v>
      </c>
      <c r="C14" s="24">
        <v>20788642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6.5" thickBot="1">
      <c r="A15" s="52"/>
      <c r="B15" s="27" t="s">
        <v>60</v>
      </c>
      <c r="C15" s="28">
        <v>20788642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6.5" thickBot="1">
      <c r="A16" s="53" t="s">
        <v>145</v>
      </c>
      <c r="B16" s="54" t="s">
        <v>146</v>
      </c>
      <c r="C16" s="51">
        <v>20788642</v>
      </c>
      <c r="D16" s="51">
        <v>0</v>
      </c>
      <c r="E16" s="56">
        <v>0</v>
      </c>
      <c r="F16" s="34">
        <v>0</v>
      </c>
      <c r="G16" s="56">
        <v>0</v>
      </c>
      <c r="H16" s="51">
        <v>0</v>
      </c>
      <c r="I16" s="57">
        <v>0</v>
      </c>
    </row>
    <row r="17" spans="1:9" ht="18.75" thickBot="1">
      <c r="A17" s="216" t="s">
        <v>70</v>
      </c>
      <c r="B17" s="217"/>
      <c r="C17" s="28">
        <v>20788642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</row>
    <row r="18" spans="1:9" ht="15">
      <c r="A18" s="65" t="s">
        <v>71</v>
      </c>
      <c r="B18" s="66"/>
      <c r="C18" s="66"/>
      <c r="D18" s="66"/>
      <c r="E18" s="66"/>
      <c r="F18" s="66"/>
      <c r="G18" s="66"/>
      <c r="H18" s="66"/>
      <c r="I18" s="68"/>
    </row>
    <row r="19" spans="1:9" ht="15">
      <c r="A19" s="87"/>
      <c r="B19" s="1"/>
      <c r="C19" s="1"/>
      <c r="D19" s="1"/>
      <c r="E19" s="1"/>
      <c r="F19" s="1"/>
      <c r="G19" s="1"/>
      <c r="H19" s="1"/>
      <c r="I19" s="76"/>
    </row>
    <row r="20" spans="1:9" ht="15">
      <c r="A20" s="225"/>
      <c r="B20" s="226"/>
      <c r="C20" s="226"/>
      <c r="D20" s="226"/>
      <c r="E20" s="226"/>
      <c r="F20" s="226"/>
      <c r="G20" s="226"/>
      <c r="H20" s="226"/>
      <c r="I20" s="227"/>
    </row>
    <row r="21" spans="1:9" ht="15">
      <c r="A21" s="225"/>
      <c r="B21" s="226"/>
      <c r="C21" s="226"/>
      <c r="D21" s="226"/>
      <c r="E21" s="226"/>
      <c r="F21" s="226"/>
      <c r="G21" s="226"/>
      <c r="H21" s="226"/>
      <c r="I21" s="227"/>
    </row>
    <row r="22" spans="1:9" ht="15">
      <c r="A22" s="73"/>
      <c r="B22" s="1"/>
      <c r="C22" s="1"/>
      <c r="D22" s="1"/>
      <c r="E22" s="1"/>
      <c r="F22" s="1"/>
      <c r="G22" s="1"/>
      <c r="H22" s="1"/>
      <c r="I22" s="76"/>
    </row>
    <row r="23" spans="1:9" ht="15.75" thickBot="1">
      <c r="A23" s="73"/>
      <c r="B23" s="74" t="s">
        <v>73</v>
      </c>
      <c r="C23" s="75"/>
      <c r="D23" s="1"/>
      <c r="E23" s="1"/>
      <c r="F23" s="1"/>
      <c r="G23" s="75"/>
      <c r="H23" s="1"/>
      <c r="I23" s="76"/>
    </row>
    <row r="24" spans="1:9" ht="15.75">
      <c r="A24" s="73"/>
      <c r="B24" s="77"/>
      <c r="C24" s="201" t="s">
        <v>74</v>
      </c>
      <c r="D24" s="201"/>
      <c r="E24" s="201"/>
      <c r="F24" s="1"/>
      <c r="G24" s="77"/>
      <c r="H24" s="1"/>
      <c r="I24" s="76"/>
    </row>
    <row r="25" spans="1:9" ht="15">
      <c r="A25" s="73"/>
      <c r="B25" s="1"/>
      <c r="C25" s="1"/>
      <c r="D25" s="1"/>
      <c r="E25" s="1"/>
      <c r="F25" s="1"/>
      <c r="G25" s="1"/>
      <c r="H25" s="1"/>
      <c r="I25" s="76"/>
    </row>
    <row r="26" spans="1:9" ht="15">
      <c r="A26" s="90"/>
      <c r="B26" s="1"/>
      <c r="C26" s="1"/>
      <c r="D26" s="1"/>
      <c r="E26" s="1"/>
      <c r="F26" s="1"/>
      <c r="G26" s="1"/>
      <c r="H26" s="1"/>
      <c r="I26" s="76"/>
    </row>
    <row r="27" spans="1:9" ht="15.75" thickBot="1">
      <c r="A27" s="79"/>
      <c r="B27" s="80"/>
      <c r="C27" s="80"/>
      <c r="D27" s="80"/>
      <c r="E27" s="80"/>
      <c r="F27" s="80"/>
      <c r="G27" s="80"/>
      <c r="H27" s="80"/>
      <c r="I27" s="81"/>
    </row>
  </sheetData>
  <sheetProtection/>
  <mergeCells count="10">
    <mergeCell ref="A7:B7"/>
    <mergeCell ref="A8:B8"/>
    <mergeCell ref="A17:B17"/>
    <mergeCell ref="A20:I21"/>
    <mergeCell ref="C24:E24"/>
    <mergeCell ref="A1:I1"/>
    <mergeCell ref="A2:I2"/>
    <mergeCell ref="A3:I3"/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FTorresR</cp:lastModifiedBy>
  <cp:lastPrinted>2012-09-13T16:56:38Z</cp:lastPrinted>
  <dcterms:created xsi:type="dcterms:W3CDTF">2012-09-13T14:16:30Z</dcterms:created>
  <dcterms:modified xsi:type="dcterms:W3CDTF">2012-09-13T16:58:34Z</dcterms:modified>
  <cp:category/>
  <cp:version/>
  <cp:contentType/>
  <cp:contentStatus/>
</cp:coreProperties>
</file>